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2" windowWidth="20112" windowHeight="7992" firstSheet="10" activeTab="15"/>
  </bookViews>
  <sheets>
    <sheet name="Information Sheet" sheetId="1" r:id="rId1"/>
    <sheet name="Budget Summary" sheetId="2" r:id="rId2"/>
    <sheet name="Revenues (Proposed)" sheetId="3" r:id="rId3"/>
    <sheet name="Appropriations (Proposed)" sheetId="5" r:id="rId4"/>
    <sheet name="Salary &amp; Benefit Schedule" sheetId="19" r:id="rId5"/>
    <sheet name="Capital Budget Proposed" sheetId="10" r:id="rId6"/>
    <sheet name="Debt Service - Principal" sheetId="7" r:id="rId7"/>
    <sheet name="Debt Service - Interest" sheetId="8" r:id="rId8"/>
    <sheet name="Fund Balance" sheetId="9" r:id="rId9"/>
    <sheet name="Referendums" sheetId="18" r:id="rId10"/>
    <sheet name="Levy Cap Summary" sheetId="20" r:id="rId11"/>
    <sheet name="Shared Services" sheetId="17" r:id="rId12"/>
    <sheet name="Cap Exclusions" sheetId="21" r:id="rId13"/>
    <sheet name="Page N-4 (2 of 2)" sheetId="13" r:id="rId14"/>
    <sheet name="Health Benefits (N-5)" sheetId="15" r:id="rId15"/>
    <sheet name="Accumulated Absences (N-6)" sheetId="16" r:id="rId16"/>
  </sheets>
  <externalReferences>
    <externalReference r:id="rId17"/>
  </externalReferences>
  <definedNames>
    <definedName name="ReceivingProviding">'[1]Data Lists'!$A$14:$A$15</definedName>
    <definedName name="YESNO">'[1]Data Lists'!$A$11:$A$12</definedName>
  </definedNames>
  <calcPr calcId="145621"/>
</workbook>
</file>

<file path=xl/calcChain.xml><?xml version="1.0" encoding="utf-8"?>
<calcChain xmlns="http://schemas.openxmlformats.org/spreadsheetml/2006/main">
  <c r="A2" i="16" l="1"/>
  <c r="A1" i="16"/>
  <c r="A2" i="15"/>
  <c r="A1" i="15"/>
  <c r="A2" i="13"/>
  <c r="A1" i="13"/>
  <c r="A2" i="21"/>
  <c r="A1" i="21"/>
  <c r="T5" i="17"/>
  <c r="S5" i="17"/>
  <c r="R5" i="17"/>
  <c r="Q5" i="17"/>
  <c r="P5" i="17"/>
  <c r="O5" i="17"/>
  <c r="N5" i="17"/>
  <c r="M5" i="17"/>
  <c r="L5" i="17"/>
  <c r="K5" i="17"/>
  <c r="J5" i="17"/>
  <c r="I5" i="17"/>
  <c r="H5" i="17"/>
  <c r="G5" i="17"/>
  <c r="F5" i="17"/>
  <c r="E5" i="17"/>
  <c r="B25" i="1"/>
  <c r="D22" i="20"/>
  <c r="A2" i="20"/>
  <c r="A1" i="20"/>
  <c r="E37" i="20"/>
  <c r="D36" i="20"/>
  <c r="E35" i="20"/>
  <c r="D34" i="20"/>
  <c r="D33" i="20"/>
  <c r="D32" i="20"/>
  <c r="E28" i="20" l="1"/>
  <c r="E26" i="20"/>
  <c r="E25" i="20"/>
  <c r="E24" i="20"/>
  <c r="E22" i="20"/>
  <c r="D21" i="20"/>
  <c r="E20" i="20"/>
  <c r="D45" i="21"/>
  <c r="D41" i="21"/>
  <c r="D40" i="21"/>
  <c r="D42" i="21" s="1"/>
  <c r="D46" i="21" s="1"/>
  <c r="D47" i="21" s="1"/>
  <c r="E17" i="20"/>
  <c r="D34" i="21"/>
  <c r="D33" i="21"/>
  <c r="D32" i="21"/>
  <c r="D29" i="21"/>
  <c r="D28" i="21"/>
  <c r="D27" i="21"/>
  <c r="D31" i="21"/>
  <c r="D35" i="21" s="1"/>
  <c r="D26" i="21"/>
  <c r="D22" i="21"/>
  <c r="D21" i="21"/>
  <c r="D23" i="21" s="1"/>
  <c r="E13" i="20" s="1"/>
  <c r="D17" i="21"/>
  <c r="D16" i="21"/>
  <c r="D18" i="21" s="1"/>
  <c r="E16" i="20" s="1"/>
  <c r="D12" i="21"/>
  <c r="D7" i="21"/>
  <c r="D6" i="21"/>
  <c r="D8" i="21" s="1"/>
  <c r="D13" i="21" s="1"/>
  <c r="E14" i="20" s="1"/>
  <c r="D5" i="21"/>
  <c r="E43" i="19"/>
  <c r="F43" i="19"/>
  <c r="G43" i="19"/>
  <c r="H43" i="19"/>
  <c r="I43" i="19"/>
  <c r="D43" i="19"/>
  <c r="F41" i="19"/>
  <c r="G41" i="19"/>
  <c r="H41" i="19"/>
  <c r="E41" i="19"/>
  <c r="F30" i="19"/>
  <c r="G30" i="19"/>
  <c r="H30" i="19"/>
  <c r="E30" i="19"/>
  <c r="F13" i="19"/>
  <c r="G13" i="19"/>
  <c r="H13" i="19"/>
  <c r="E13" i="19"/>
  <c r="E12" i="20"/>
  <c r="A2" i="17"/>
  <c r="A1" i="17"/>
  <c r="T19" i="17"/>
  <c r="S19" i="17"/>
  <c r="T7" i="17"/>
  <c r="T8" i="17"/>
  <c r="T9" i="17"/>
  <c r="T10" i="17"/>
  <c r="T11" i="17"/>
  <c r="T12" i="17"/>
  <c r="T13" i="17"/>
  <c r="T14" i="17"/>
  <c r="T15" i="17"/>
  <c r="T16" i="17"/>
  <c r="T17" i="17"/>
  <c r="T18" i="17"/>
  <c r="T6" i="17"/>
  <c r="S7" i="17"/>
  <c r="S8" i="17"/>
  <c r="S9" i="17"/>
  <c r="S10" i="17"/>
  <c r="S11" i="17"/>
  <c r="S12" i="17"/>
  <c r="S13" i="17"/>
  <c r="S14" i="17"/>
  <c r="S15" i="17"/>
  <c r="S16" i="17"/>
  <c r="S17" i="17"/>
  <c r="S18" i="17"/>
  <c r="S6" i="17"/>
  <c r="R19" i="17"/>
  <c r="Q19" i="17"/>
  <c r="P19" i="17"/>
  <c r="O19" i="17"/>
  <c r="D19" i="17"/>
  <c r="E19" i="17"/>
  <c r="F19" i="17"/>
  <c r="G19" i="17"/>
  <c r="H19" i="17"/>
  <c r="I19" i="17"/>
  <c r="J19" i="17"/>
  <c r="K19" i="17"/>
  <c r="L19" i="17"/>
  <c r="M19" i="17"/>
  <c r="N19" i="17"/>
  <c r="C19" i="17"/>
  <c r="N7" i="17"/>
  <c r="N8" i="17"/>
  <c r="N9" i="17"/>
  <c r="N10" i="17"/>
  <c r="N11" i="17"/>
  <c r="N12" i="17"/>
  <c r="N13" i="17"/>
  <c r="N14" i="17"/>
  <c r="N15" i="17"/>
  <c r="N16" i="17"/>
  <c r="N17" i="17"/>
  <c r="N18" i="17"/>
  <c r="N6" i="17"/>
  <c r="M7" i="17"/>
  <c r="M8" i="17"/>
  <c r="M9" i="17"/>
  <c r="M10" i="17"/>
  <c r="M11" i="17"/>
  <c r="M12" i="17"/>
  <c r="M13" i="17"/>
  <c r="M14" i="17"/>
  <c r="M15" i="17"/>
  <c r="M16" i="17"/>
  <c r="M17" i="17"/>
  <c r="M18" i="17"/>
  <c r="M6" i="17"/>
  <c r="E10" i="20"/>
  <c r="E9" i="20"/>
  <c r="E8" i="20"/>
  <c r="E7" i="20"/>
  <c r="E6" i="20"/>
  <c r="E5" i="20"/>
  <c r="Q6" i="7"/>
  <c r="F47" i="2"/>
  <c r="D47" i="2"/>
  <c r="I65" i="5"/>
  <c r="H65" i="5"/>
  <c r="F65" i="5"/>
  <c r="D65" i="5"/>
  <c r="I35" i="8"/>
  <c r="J35" i="8"/>
  <c r="K35" i="8"/>
  <c r="L35" i="8"/>
  <c r="M35" i="8"/>
  <c r="N35" i="8"/>
  <c r="H35" i="8"/>
  <c r="F35" i="8"/>
  <c r="D35" i="8"/>
  <c r="N10" i="8"/>
  <c r="N6" i="8"/>
  <c r="H10" i="8"/>
  <c r="F10" i="8"/>
  <c r="D10" i="8"/>
  <c r="B33" i="8"/>
  <c r="B32" i="8"/>
  <c r="B31" i="8"/>
  <c r="B30" i="8"/>
  <c r="B27" i="8"/>
  <c r="B26" i="8"/>
  <c r="B25" i="8"/>
  <c r="B24" i="8"/>
  <c r="B21" i="8"/>
  <c r="B20" i="8"/>
  <c r="B19" i="8"/>
  <c r="B18" i="8"/>
  <c r="B15" i="8"/>
  <c r="B14" i="8"/>
  <c r="B13" i="8"/>
  <c r="B12" i="8"/>
  <c r="B9" i="8"/>
  <c r="B8" i="8"/>
  <c r="B7" i="8"/>
  <c r="B6" i="8"/>
  <c r="A2" i="8"/>
  <c r="A1" i="8"/>
  <c r="D30" i="21" l="1"/>
  <c r="D36" i="21" s="1"/>
  <c r="E18" i="20" s="1"/>
  <c r="D48" i="21"/>
  <c r="D51" i="21" s="1"/>
  <c r="E15" i="20" s="1"/>
  <c r="D52" i="21"/>
  <c r="D64" i="5"/>
  <c r="F64" i="5"/>
  <c r="L35" i="7"/>
  <c r="M35" i="7"/>
  <c r="N35" i="7"/>
  <c r="O35" i="7"/>
  <c r="P35" i="7"/>
  <c r="Q35" i="7"/>
  <c r="K35" i="7"/>
  <c r="I35" i="7"/>
  <c r="G35" i="7"/>
  <c r="G34" i="7"/>
  <c r="G28" i="7"/>
  <c r="Q12" i="7"/>
  <c r="Q16" i="7"/>
  <c r="L16" i="7"/>
  <c r="K16" i="7"/>
  <c r="I16" i="7"/>
  <c r="G16" i="7"/>
  <c r="Q7" i="7"/>
  <c r="Q10" i="7"/>
  <c r="L10" i="7"/>
  <c r="M10" i="7"/>
  <c r="N10" i="7"/>
  <c r="O10" i="7"/>
  <c r="P10" i="7"/>
  <c r="K10" i="7"/>
  <c r="I10" i="7"/>
  <c r="G10" i="7"/>
  <c r="A2" i="7"/>
  <c r="A1" i="7"/>
  <c r="F63" i="5"/>
  <c r="D63" i="5"/>
  <c r="H27" i="10"/>
  <c r="G27" i="10"/>
  <c r="H25" i="10"/>
  <c r="G25" i="10"/>
  <c r="H24" i="10"/>
  <c r="G24" i="10"/>
  <c r="H13" i="10"/>
  <c r="G13" i="10"/>
  <c r="A2" i="10"/>
  <c r="A1" i="10"/>
  <c r="F43" i="2"/>
  <c r="D43" i="2"/>
  <c r="F41" i="2"/>
  <c r="D41" i="2"/>
  <c r="H62" i="5"/>
  <c r="I62" i="5" s="1"/>
  <c r="F39" i="2"/>
  <c r="D39" i="2"/>
  <c r="H61" i="5"/>
  <c r="I61" i="5" s="1"/>
  <c r="H55" i="5"/>
  <c r="I55" i="5" s="1"/>
  <c r="H56" i="5"/>
  <c r="I56" i="5" s="1"/>
  <c r="H57" i="5"/>
  <c r="I57" i="5" s="1"/>
  <c r="H58" i="5"/>
  <c r="I58" i="5" s="1"/>
  <c r="H59" i="5"/>
  <c r="I59" i="5" s="1"/>
  <c r="H54" i="5"/>
  <c r="I54" i="5" s="1"/>
  <c r="F60" i="5"/>
  <c r="F37" i="2" s="1"/>
  <c r="D60" i="5"/>
  <c r="D37" i="2" s="1"/>
  <c r="H50" i="5"/>
  <c r="I50" i="5" s="1"/>
  <c r="H51" i="5"/>
  <c r="I51" i="5" s="1"/>
  <c r="H49" i="5"/>
  <c r="I49" i="5" s="1"/>
  <c r="F52" i="5"/>
  <c r="F35" i="2" s="1"/>
  <c r="D52" i="5"/>
  <c r="D46" i="5"/>
  <c r="D36" i="5"/>
  <c r="H36" i="5" s="1"/>
  <c r="I36" i="5" s="1"/>
  <c r="D35" i="5"/>
  <c r="H35" i="5" s="1"/>
  <c r="I35" i="5" s="1"/>
  <c r="F46" i="5"/>
  <c r="H45" i="5"/>
  <c r="I45" i="5" s="1"/>
  <c r="H44" i="5"/>
  <c r="I44" i="5" s="1"/>
  <c r="H43" i="5"/>
  <c r="I43" i="5" s="1"/>
  <c r="H42" i="5"/>
  <c r="I42" i="5" s="1"/>
  <c r="H41" i="5"/>
  <c r="I41" i="5" s="1"/>
  <c r="H40" i="5"/>
  <c r="I40" i="5" s="1"/>
  <c r="H39" i="5"/>
  <c r="I39" i="5" s="1"/>
  <c r="F37" i="5"/>
  <c r="F32" i="5"/>
  <c r="F33" i="5" s="1"/>
  <c r="F31" i="2" s="1"/>
  <c r="D32" i="5"/>
  <c r="I25" i="5"/>
  <c r="H26" i="5"/>
  <c r="I26" i="5" s="1"/>
  <c r="H27" i="5"/>
  <c r="I27" i="5" s="1"/>
  <c r="H28" i="5"/>
  <c r="I28" i="5" s="1"/>
  <c r="H29" i="5"/>
  <c r="I29" i="5" s="1"/>
  <c r="H30" i="5"/>
  <c r="I30" i="5" s="1"/>
  <c r="H31" i="5"/>
  <c r="I31" i="5" s="1"/>
  <c r="H25" i="5"/>
  <c r="F9" i="5"/>
  <c r="H7" i="5"/>
  <c r="I7" i="5" s="1"/>
  <c r="F23" i="5"/>
  <c r="D22" i="5"/>
  <c r="H22" i="5" s="1"/>
  <c r="I22" i="5" s="1"/>
  <c r="D21" i="5"/>
  <c r="H12" i="5"/>
  <c r="I12" i="5" s="1"/>
  <c r="H13" i="5"/>
  <c r="I13" i="5" s="1"/>
  <c r="H14" i="5"/>
  <c r="I14" i="5" s="1"/>
  <c r="H15" i="5"/>
  <c r="I15" i="5" s="1"/>
  <c r="H16" i="5"/>
  <c r="I16" i="5" s="1"/>
  <c r="H17" i="5"/>
  <c r="I17" i="5" s="1"/>
  <c r="H11" i="5"/>
  <c r="I11" i="5" s="1"/>
  <c r="F18" i="5"/>
  <c r="D18" i="5"/>
  <c r="D8" i="5"/>
  <c r="H8" i="5" s="1"/>
  <c r="I8" i="5" s="1"/>
  <c r="D6" i="5"/>
  <c r="H6" i="5" s="1"/>
  <c r="I6" i="5" s="1"/>
  <c r="I30" i="19"/>
  <c r="I22" i="19"/>
  <c r="I23" i="19"/>
  <c r="I24" i="19"/>
  <c r="I25" i="19"/>
  <c r="I26" i="19"/>
  <c r="I27" i="19"/>
  <c r="I28" i="19"/>
  <c r="D30" i="19"/>
  <c r="D22" i="19"/>
  <c r="D23" i="19"/>
  <c r="D24" i="19"/>
  <c r="D25" i="19"/>
  <c r="D26" i="19"/>
  <c r="D27" i="19"/>
  <c r="D28" i="19"/>
  <c r="I40" i="19"/>
  <c r="D40" i="19"/>
  <c r="I39" i="19"/>
  <c r="D39" i="19"/>
  <c r="I38" i="19"/>
  <c r="D38" i="19"/>
  <c r="I37" i="19"/>
  <c r="D37" i="19"/>
  <c r="I36" i="19"/>
  <c r="D36" i="19"/>
  <c r="I35" i="19"/>
  <c r="D35" i="19"/>
  <c r="I34" i="19"/>
  <c r="D34" i="19"/>
  <c r="I33" i="19"/>
  <c r="I41" i="19" s="1"/>
  <c r="D33" i="19"/>
  <c r="D41" i="19" s="1"/>
  <c r="I16" i="19"/>
  <c r="D16" i="19"/>
  <c r="I29" i="19"/>
  <c r="D29" i="19"/>
  <c r="I21" i="19"/>
  <c r="D21" i="19"/>
  <c r="I20" i="19"/>
  <c r="D20" i="19"/>
  <c r="I19" i="19"/>
  <c r="D19" i="19"/>
  <c r="I18" i="19"/>
  <c r="D18" i="19"/>
  <c r="I17" i="19"/>
  <c r="D17" i="19"/>
  <c r="A2" i="19"/>
  <c r="A1" i="19"/>
  <c r="I13" i="19"/>
  <c r="I6" i="19"/>
  <c r="I7" i="19"/>
  <c r="I8" i="19"/>
  <c r="I9" i="19"/>
  <c r="I10" i="19"/>
  <c r="I11" i="19"/>
  <c r="I12" i="19"/>
  <c r="I5" i="19"/>
  <c r="D13" i="19"/>
  <c r="D6" i="19"/>
  <c r="D7" i="19"/>
  <c r="D8" i="19"/>
  <c r="D9" i="19"/>
  <c r="D10" i="19"/>
  <c r="D11" i="19"/>
  <c r="D12" i="19"/>
  <c r="D5" i="19"/>
  <c r="A2" i="5"/>
  <c r="A1" i="5"/>
  <c r="D49" i="21" l="1"/>
  <c r="D50" i="21" s="1"/>
  <c r="D53" i="21" s="1"/>
  <c r="E19" i="20"/>
  <c r="E23" i="20" s="1"/>
  <c r="F45" i="2"/>
  <c r="H45" i="2" s="1"/>
  <c r="I45" i="2" s="1"/>
  <c r="F66" i="5"/>
  <c r="F23" i="2" s="1"/>
  <c r="D45" i="2"/>
  <c r="D66" i="5"/>
  <c r="H52" i="5"/>
  <c r="I52" i="5" s="1"/>
  <c r="D35" i="2"/>
  <c r="H35" i="2" s="1"/>
  <c r="I35" i="2" s="1"/>
  <c r="H63" i="5"/>
  <c r="I63" i="5" s="1"/>
  <c r="H46" i="5"/>
  <c r="I46" i="5" s="1"/>
  <c r="H60" i="5"/>
  <c r="I60" i="5" s="1"/>
  <c r="H64" i="5"/>
  <c r="I64" i="5" s="1"/>
  <c r="H32" i="5"/>
  <c r="I32" i="5"/>
  <c r="D37" i="5"/>
  <c r="H37" i="5" s="1"/>
  <c r="I37" i="5" s="1"/>
  <c r="F47" i="5"/>
  <c r="F33" i="2" s="1"/>
  <c r="D9" i="5"/>
  <c r="H9" i="5" s="1"/>
  <c r="H18" i="5"/>
  <c r="I18" i="5" s="1"/>
  <c r="D23" i="5"/>
  <c r="H21" i="5"/>
  <c r="I21" i="5" s="1"/>
  <c r="F19" i="5"/>
  <c r="F29" i="2" s="1"/>
  <c r="H56" i="3"/>
  <c r="I56" i="3" s="1"/>
  <c r="H54" i="3"/>
  <c r="I54" i="3" s="1"/>
  <c r="H53" i="3"/>
  <c r="I53" i="3" s="1"/>
  <c r="H50" i="3"/>
  <c r="I50" i="3" s="1"/>
  <c r="H49" i="3"/>
  <c r="I49" i="3" s="1"/>
  <c r="H42" i="3"/>
  <c r="I42" i="3" s="1"/>
  <c r="H41" i="3"/>
  <c r="I41" i="3" s="1"/>
  <c r="H40" i="3"/>
  <c r="I40" i="3" s="1"/>
  <c r="H39" i="3"/>
  <c r="I39" i="3" s="1"/>
  <c r="H38" i="3"/>
  <c r="I38" i="3" s="1"/>
  <c r="H35" i="3"/>
  <c r="I35" i="3" s="1"/>
  <c r="H34" i="3"/>
  <c r="I34" i="3" s="1"/>
  <c r="H33" i="3"/>
  <c r="I33" i="3" s="1"/>
  <c r="H32" i="3"/>
  <c r="I32" i="3" s="1"/>
  <c r="H28" i="3"/>
  <c r="I28" i="3" s="1"/>
  <c r="H27" i="3"/>
  <c r="I27" i="3" s="1"/>
  <c r="H23" i="3"/>
  <c r="I23" i="3" s="1"/>
  <c r="H22" i="3"/>
  <c r="I22" i="3" s="1"/>
  <c r="H21" i="3"/>
  <c r="I21" i="3" s="1"/>
  <c r="H20" i="3"/>
  <c r="I20" i="3" s="1"/>
  <c r="H16" i="3"/>
  <c r="I16" i="3" s="1"/>
  <c r="H15" i="3"/>
  <c r="I15" i="3" s="1"/>
  <c r="H14" i="3"/>
  <c r="I14" i="3" s="1"/>
  <c r="H13" i="3"/>
  <c r="I13" i="3" s="1"/>
  <c r="H11" i="3"/>
  <c r="I11" i="3" s="1"/>
  <c r="H10" i="3"/>
  <c r="I10" i="3" s="1"/>
  <c r="D21" i="2"/>
  <c r="D19" i="2"/>
  <c r="D59" i="3"/>
  <c r="H55" i="3"/>
  <c r="I55" i="3" s="1"/>
  <c r="H48" i="3"/>
  <c r="I48" i="3" s="1"/>
  <c r="H47" i="3"/>
  <c r="I47" i="3" s="1"/>
  <c r="D57" i="3"/>
  <c r="D51" i="3"/>
  <c r="D58" i="3" s="1"/>
  <c r="H43" i="3"/>
  <c r="I43" i="3" s="1"/>
  <c r="D44" i="3"/>
  <c r="D17" i="2" s="1"/>
  <c r="D36" i="3"/>
  <c r="D15" i="2" s="1"/>
  <c r="H29" i="3"/>
  <c r="I29" i="3" s="1"/>
  <c r="H26" i="3"/>
  <c r="I26" i="3" s="1"/>
  <c r="D30" i="3"/>
  <c r="D13" i="2" s="1"/>
  <c r="F24" i="3"/>
  <c r="F11" i="2" s="1"/>
  <c r="D24" i="3"/>
  <c r="D11" i="2" s="1"/>
  <c r="H12" i="3"/>
  <c r="I12" i="3" s="1"/>
  <c r="H17" i="3"/>
  <c r="I17" i="3" s="1"/>
  <c r="D18" i="3"/>
  <c r="D9" i="2" s="1"/>
  <c r="A2" i="9"/>
  <c r="A1" i="9"/>
  <c r="D7" i="3"/>
  <c r="D6" i="3"/>
  <c r="D20" i="9"/>
  <c r="A2" i="18"/>
  <c r="A1" i="18"/>
  <c r="D28" i="18"/>
  <c r="B28" i="18"/>
  <c r="D13" i="18"/>
  <c r="B13" i="18"/>
  <c r="A2" i="3"/>
  <c r="A1" i="3"/>
  <c r="H47" i="2"/>
  <c r="I47" i="2" s="1"/>
  <c r="H37" i="2"/>
  <c r="I37" i="2" s="1"/>
  <c r="H39" i="2"/>
  <c r="I39" i="2" s="1"/>
  <c r="H41" i="2"/>
  <c r="I41" i="2" s="1"/>
  <c r="H43" i="2"/>
  <c r="I43" i="2" s="1"/>
  <c r="A2" i="2"/>
  <c r="A1" i="2"/>
  <c r="E38" i="20" l="1"/>
  <c r="E27" i="20"/>
  <c r="D23" i="2"/>
  <c r="H23" i="2" s="1"/>
  <c r="I23" i="2" s="1"/>
  <c r="H66" i="5"/>
  <c r="I66" i="5" s="1"/>
  <c r="F49" i="2"/>
  <c r="D47" i="5"/>
  <c r="D19" i="5"/>
  <c r="D29" i="2" s="1"/>
  <c r="H29" i="2" s="1"/>
  <c r="I29" i="2" s="1"/>
  <c r="H23" i="5"/>
  <c r="I23" i="5" s="1"/>
  <c r="D33" i="5"/>
  <c r="I9" i="5"/>
  <c r="F57" i="3"/>
  <c r="H57" i="3" s="1"/>
  <c r="I57" i="3" s="1"/>
  <c r="F51" i="3"/>
  <c r="F44" i="3"/>
  <c r="F17" i="2" s="1"/>
  <c r="H17" i="2" s="1"/>
  <c r="I17" i="2" s="1"/>
  <c r="F36" i="3"/>
  <c r="F15" i="2" s="1"/>
  <c r="H15" i="2" s="1"/>
  <c r="I15" i="2" s="1"/>
  <c r="F30" i="3"/>
  <c r="F13" i="2" s="1"/>
  <c r="H13" i="2" s="1"/>
  <c r="I13" i="2" s="1"/>
  <c r="F18" i="3"/>
  <c r="F9" i="2" s="1"/>
  <c r="H9" i="2" s="1"/>
  <c r="I9" i="2" s="1"/>
  <c r="H24" i="3"/>
  <c r="I24" i="3" s="1"/>
  <c r="H11" i="2"/>
  <c r="I11" i="2" s="1"/>
  <c r="Q21" i="13"/>
  <c r="P21" i="13"/>
  <c r="K21" i="13"/>
  <c r="J21" i="13"/>
  <c r="I21" i="13"/>
  <c r="H21" i="13"/>
  <c r="L20" i="13"/>
  <c r="R20" i="13" s="1"/>
  <c r="L19" i="13"/>
  <c r="R19" i="13" s="1"/>
  <c r="L18" i="13"/>
  <c r="R18" i="13" s="1"/>
  <c r="L17" i="13"/>
  <c r="R17" i="13" s="1"/>
  <c r="L16" i="13"/>
  <c r="R16" i="13" s="1"/>
  <c r="L15" i="13"/>
  <c r="R15" i="13" s="1"/>
  <c r="L14" i="13"/>
  <c r="R14" i="13" s="1"/>
  <c r="L13" i="13"/>
  <c r="R13" i="13" s="1"/>
  <c r="L12" i="13"/>
  <c r="R12" i="13" s="1"/>
  <c r="L11" i="13"/>
  <c r="R11" i="13" s="1"/>
  <c r="L10" i="13"/>
  <c r="R10" i="13" s="1"/>
  <c r="L9" i="13"/>
  <c r="R9" i="13" s="1"/>
  <c r="L8" i="13"/>
  <c r="R8" i="13" s="1"/>
  <c r="L7" i="13"/>
  <c r="R7" i="13" s="1"/>
  <c r="L6" i="13"/>
  <c r="L21" i="13" l="1"/>
  <c r="E29" i="20"/>
  <c r="B15" i="18" s="1"/>
  <c r="E39" i="20"/>
  <c r="H19" i="5"/>
  <c r="I19" i="5" s="1"/>
  <c r="D33" i="2"/>
  <c r="H33" i="2" s="1"/>
  <c r="I33" i="2" s="1"/>
  <c r="H47" i="5"/>
  <c r="I47" i="5" s="1"/>
  <c r="D31" i="2"/>
  <c r="H33" i="5"/>
  <c r="F58" i="3"/>
  <c r="F19" i="2" s="1"/>
  <c r="H19" i="2" s="1"/>
  <c r="I19" i="2" s="1"/>
  <c r="H51" i="3"/>
  <c r="I51" i="3" s="1"/>
  <c r="H44" i="3"/>
  <c r="I44" i="3" s="1"/>
  <c r="H36" i="3"/>
  <c r="I36" i="3" s="1"/>
  <c r="H30" i="3"/>
  <c r="I30" i="3" s="1"/>
  <c r="H18" i="3"/>
  <c r="R6" i="13"/>
  <c r="R21" i="13" s="1"/>
  <c r="D49" i="2" l="1"/>
  <c r="H49" i="2" s="1"/>
  <c r="I49" i="2" s="1"/>
  <c r="H31" i="2"/>
  <c r="I31" i="2" s="1"/>
  <c r="H58" i="3"/>
  <c r="I58" i="3" s="1"/>
  <c r="C21" i="16"/>
  <c r="D7" i="15"/>
  <c r="H11" i="15"/>
  <c r="I11" i="15" s="1"/>
  <c r="G7" i="15"/>
  <c r="E28" i="15"/>
  <c r="B28" i="15"/>
  <c r="H27" i="15"/>
  <c r="I27" i="15" s="1"/>
  <c r="G26" i="15"/>
  <c r="D26" i="15"/>
  <c r="G25" i="15"/>
  <c r="D25" i="15"/>
  <c r="G24" i="15"/>
  <c r="D24" i="15"/>
  <c r="G23" i="15"/>
  <c r="D23" i="15"/>
  <c r="E20" i="15"/>
  <c r="B20" i="15"/>
  <c r="H19" i="15"/>
  <c r="I19" i="15" s="1"/>
  <c r="G18" i="15"/>
  <c r="D18" i="15"/>
  <c r="G17" i="15"/>
  <c r="D17" i="15"/>
  <c r="G16" i="15"/>
  <c r="D16" i="15"/>
  <c r="G15" i="15"/>
  <c r="D15" i="15"/>
  <c r="E12" i="15"/>
  <c r="B12" i="15"/>
  <c r="G10" i="15"/>
  <c r="D10" i="15"/>
  <c r="G9" i="15"/>
  <c r="D9" i="15"/>
  <c r="G8" i="15"/>
  <c r="D8" i="15"/>
  <c r="H7" i="15" l="1"/>
  <c r="I7" i="15" s="1"/>
  <c r="D12" i="15"/>
  <c r="B30" i="15"/>
  <c r="H9" i="15"/>
  <c r="I9" i="15" s="1"/>
  <c r="G28" i="15"/>
  <c r="H23" i="15"/>
  <c r="I23" i="15" s="1"/>
  <c r="H25" i="15"/>
  <c r="I25" i="15" s="1"/>
  <c r="H26" i="15"/>
  <c r="I26" i="15" s="1"/>
  <c r="G12" i="15"/>
  <c r="H10" i="15"/>
  <c r="I10" i="15" s="1"/>
  <c r="D20" i="15"/>
  <c r="H17" i="15"/>
  <c r="I17" i="15" s="1"/>
  <c r="H8" i="15"/>
  <c r="I8" i="15" s="1"/>
  <c r="H16" i="15"/>
  <c r="I16" i="15" s="1"/>
  <c r="H18" i="15"/>
  <c r="I18" i="15" s="1"/>
  <c r="H24" i="15"/>
  <c r="I24" i="15" s="1"/>
  <c r="E30" i="15"/>
  <c r="G20" i="15"/>
  <c r="D28" i="15"/>
  <c r="H15" i="15"/>
  <c r="I15" i="15" s="1"/>
  <c r="H12" i="15" l="1"/>
  <c r="I12" i="15" s="1"/>
  <c r="G30" i="15"/>
  <c r="H28" i="15"/>
  <c r="I28" i="15" s="1"/>
  <c r="D30" i="15"/>
  <c r="H20" i="15"/>
  <c r="I20" i="15" s="1"/>
  <c r="H30" i="15" l="1"/>
  <c r="I30" i="15" s="1"/>
  <c r="D34" i="8"/>
  <c r="D28" i="8"/>
  <c r="D22" i="8"/>
  <c r="D16" i="8"/>
  <c r="G22" i="7"/>
  <c r="M34" i="8" l="1"/>
  <c r="L34" i="8"/>
  <c r="K34" i="8"/>
  <c r="J34" i="8"/>
  <c r="I34" i="8"/>
  <c r="H34" i="8"/>
  <c r="F34" i="8"/>
  <c r="N33" i="8"/>
  <c r="N32" i="8"/>
  <c r="N31" i="8"/>
  <c r="N30" i="8"/>
  <c r="M28" i="8"/>
  <c r="L28" i="8"/>
  <c r="K28" i="8"/>
  <c r="J28" i="8"/>
  <c r="I28" i="8"/>
  <c r="H28" i="8"/>
  <c r="F28" i="8"/>
  <c r="N27" i="8"/>
  <c r="N26" i="8"/>
  <c r="N25" i="8"/>
  <c r="N24" i="8"/>
  <c r="M22" i="8"/>
  <c r="L22" i="8"/>
  <c r="K22" i="8"/>
  <c r="J22" i="8"/>
  <c r="I22" i="8"/>
  <c r="H22" i="8"/>
  <c r="F22" i="8"/>
  <c r="N21" i="8"/>
  <c r="N20" i="8"/>
  <c r="N19" i="8"/>
  <c r="N18" i="8"/>
  <c r="M16" i="8"/>
  <c r="L16" i="8"/>
  <c r="K16" i="8"/>
  <c r="J16" i="8"/>
  <c r="I16" i="8"/>
  <c r="H16" i="8"/>
  <c r="F16" i="8"/>
  <c r="N15" i="8"/>
  <c r="N14" i="8"/>
  <c r="N13" i="8"/>
  <c r="N12" i="8"/>
  <c r="M10" i="8"/>
  <c r="L10" i="8"/>
  <c r="K10" i="8"/>
  <c r="J10" i="8"/>
  <c r="I10" i="8"/>
  <c r="N9" i="8"/>
  <c r="N8" i="8"/>
  <c r="N7" i="8"/>
  <c r="H4" i="8"/>
  <c r="I4" i="8" s="1"/>
  <c r="Q31" i="7"/>
  <c r="Q32" i="7"/>
  <c r="Q33" i="7"/>
  <c r="Q30" i="7"/>
  <c r="L34" i="7"/>
  <c r="M34" i="7"/>
  <c r="N34" i="7"/>
  <c r="O34" i="7"/>
  <c r="P34" i="7"/>
  <c r="K34" i="7"/>
  <c r="I34" i="7"/>
  <c r="Q25" i="7"/>
  <c r="Q26" i="7"/>
  <c r="Q27" i="7"/>
  <c r="Q24" i="7"/>
  <c r="L28" i="7"/>
  <c r="M28" i="7"/>
  <c r="N28" i="7"/>
  <c r="O28" i="7"/>
  <c r="P28" i="7"/>
  <c r="K28" i="7"/>
  <c r="I28" i="7"/>
  <c r="Q19" i="7"/>
  <c r="Q20" i="7"/>
  <c r="Q21" i="7"/>
  <c r="Q18" i="7"/>
  <c r="L22" i="7"/>
  <c r="M22" i="7"/>
  <c r="N22" i="7"/>
  <c r="O22" i="7"/>
  <c r="P22" i="7"/>
  <c r="K22" i="7"/>
  <c r="I22" i="7"/>
  <c r="Q13" i="7"/>
  <c r="Q14" i="7"/>
  <c r="Q15" i="7"/>
  <c r="M16" i="7"/>
  <c r="N16" i="7"/>
  <c r="O16" i="7"/>
  <c r="P16" i="7"/>
  <c r="Q8" i="7"/>
  <c r="Q9" i="7"/>
  <c r="K4" i="7"/>
  <c r="L4" i="7" s="1"/>
  <c r="D8" i="3"/>
  <c r="N22" i="8" l="1"/>
  <c r="J4" i="8"/>
  <c r="K4" i="8" s="1"/>
  <c r="L4" i="8" s="1"/>
  <c r="N16" i="8"/>
  <c r="N34" i="8"/>
  <c r="N28" i="8"/>
  <c r="M4" i="7"/>
  <c r="N4" i="7" s="1"/>
  <c r="O4" i="7" s="1"/>
  <c r="D15" i="9"/>
  <c r="D16" i="9" s="1"/>
  <c r="D18" i="9" s="1"/>
  <c r="D21" i="9" s="1"/>
  <c r="H7" i="3"/>
  <c r="I7" i="3" s="1"/>
  <c r="D6" i="9"/>
  <c r="D7" i="9" s="1"/>
  <c r="D9" i="9" s="1"/>
  <c r="D11" i="9" s="1"/>
  <c r="H6" i="3"/>
  <c r="I6" i="3" s="1"/>
  <c r="D7" i="2"/>
  <c r="F8" i="3"/>
  <c r="Q28" i="7"/>
  <c r="Q22" i="7"/>
  <c r="Q34" i="7"/>
  <c r="F7" i="2" l="1"/>
  <c r="F21" i="2" s="1"/>
  <c r="H21" i="2" s="1"/>
  <c r="F59" i="3"/>
  <c r="H8" i="3"/>
  <c r="I18" i="3"/>
  <c r="I33" i="5"/>
  <c r="H7" i="2" l="1"/>
  <c r="I7" i="2" s="1"/>
  <c r="F25" i="2"/>
  <c r="F51" i="2" s="1"/>
  <c r="I8" i="3"/>
  <c r="H59" i="3"/>
  <c r="I59" i="3" s="1"/>
  <c r="D25" i="2"/>
  <c r="I21" i="2"/>
  <c r="D51" i="2" l="1"/>
  <c r="H51" i="2" s="1"/>
  <c r="I51" i="2" s="1"/>
  <c r="H25" i="2"/>
  <c r="I25" i="2" s="1"/>
</calcChain>
</file>

<file path=xl/sharedStrings.xml><?xml version="1.0" encoding="utf-8"?>
<sst xmlns="http://schemas.openxmlformats.org/spreadsheetml/2006/main" count="514" uniqueCount="409">
  <si>
    <t>Instructions:</t>
  </si>
  <si>
    <t>Total Anticipated Revenues</t>
  </si>
  <si>
    <t>APPROPRIATIONS</t>
  </si>
  <si>
    <t>Total Administration</t>
  </si>
  <si>
    <t>ANTICIPATED SURPLUS (DEFICIT)</t>
  </si>
  <si>
    <t>Total Other Revenue</t>
  </si>
  <si>
    <t>Salary &amp; Wages</t>
  </si>
  <si>
    <t>Fringe Benefits</t>
  </si>
  <si>
    <t>Administration - Personnel</t>
  </si>
  <si>
    <t>Total Administration - Personnel</t>
  </si>
  <si>
    <t>Administration - Other (List)</t>
  </si>
  <si>
    <t>Other Admin Expense #1</t>
  </si>
  <si>
    <t>Other Admin Expense #2</t>
  </si>
  <si>
    <t>Other Admin Expense #3</t>
  </si>
  <si>
    <t>Total Administration - Other</t>
  </si>
  <si>
    <t xml:space="preserve">     Total Administration</t>
  </si>
  <si>
    <t>Total Interest Payments on Debt</t>
  </si>
  <si>
    <t>TOTAL APPROPRIATIONS</t>
  </si>
  <si>
    <t>Thereafter</t>
  </si>
  <si>
    <t>Total Principal Outstanding</t>
  </si>
  <si>
    <t xml:space="preserve">Input requested information in highlighted boxes only. Information input into yellow boxes will automatically fill throughout the rest of the workbook. Please round to the nearest whole dollar. No pennies. </t>
  </si>
  <si>
    <t>Average Hours per Week Dedicated to Position</t>
  </si>
  <si>
    <t>Commissioner</t>
  </si>
  <si>
    <t>Officer</t>
  </si>
  <si>
    <t>Former</t>
  </si>
  <si>
    <t>Position</t>
  </si>
  <si>
    <t>Name</t>
  </si>
  <si>
    <t>Title</t>
  </si>
  <si>
    <t>Total:</t>
  </si>
  <si>
    <t>Bonus</t>
  </si>
  <si>
    <t>Base Salary/ Stipend</t>
  </si>
  <si>
    <t>Enter the total number of employees/ independent contractors who received more than $100,000 in total reportable compensation for the most recent fiscal year completed:</t>
  </si>
  <si>
    <t>Total Interest Payments Outstanding</t>
  </si>
  <si>
    <t>Active Employees - Health Benefits - Annual Cost</t>
  </si>
  <si>
    <t>Single Coverage</t>
  </si>
  <si>
    <t>Parent &amp; Child</t>
  </si>
  <si>
    <t>Employee &amp; Spouse (or Partner)</t>
  </si>
  <si>
    <t>Family</t>
  </si>
  <si>
    <t>Employee Cost Sharing Contribution (enter as negative - )</t>
  </si>
  <si>
    <t>Subtotal</t>
  </si>
  <si>
    <t xml:space="preserve">Commissioners - Health Benefits - Annual Cost </t>
  </si>
  <si>
    <t xml:space="preserve">Retirees - Health Benefits - Annual Cost </t>
  </si>
  <si>
    <t>GRAND TOTAL</t>
  </si>
  <si>
    <t>Is medical coverage provided by the SHBP (Yes or No)?</t>
  </si>
  <si>
    <t>Is prescription drug coverage provided by the SHBP (Yes or No)?</t>
  </si>
  <si>
    <t>$ Increase (Decrease)</t>
  </si>
  <si>
    <t>% Increase (Decrease)</t>
  </si>
  <si>
    <t xml:space="preserve"> # of Covered Members (Medical &amp; Rx) Proposed Budget</t>
  </si>
  <si>
    <t xml:space="preserve">Annual Cost Estimate per Employee Proposed Budget </t>
  </si>
  <si>
    <t xml:space="preserve">Total Cost Estimate Proposed Budget </t>
  </si>
  <si>
    <t># of Covered Members (Medical &amp; Rx) Current Year</t>
  </si>
  <si>
    <t>Annual Cost per Employee Current Year</t>
  </si>
  <si>
    <t>Total Current Year Cost</t>
  </si>
  <si>
    <t>Approved Labor Agreement</t>
  </si>
  <si>
    <t>Resolution</t>
  </si>
  <si>
    <t>Individual Employment Agreement</t>
  </si>
  <si>
    <t>Individuals Eligible for Benefit</t>
  </si>
  <si>
    <t>Legal Basis for Benefit (check applicable items)</t>
  </si>
  <si>
    <t>Dollar Value of Accrued Compensated Absence Liability</t>
  </si>
  <si>
    <t>Name of Entity Providing Service</t>
  </si>
  <si>
    <t>Other (auto allowance, expense account, payment in lieu of health benefits, etc.)</t>
  </si>
  <si>
    <t>Names of Other Public Entities where Individual is an Employee or Member of the Governing Body</t>
  </si>
  <si>
    <t>Reportable Compensation from Other Public Entities (W-2/ 1099)</t>
  </si>
  <si>
    <t>Estimated amount of other compensation from Other Public Entities (health benefits, pension, payment in lieu of health benefits, etc.)</t>
  </si>
  <si>
    <t xml:space="preserve">Total Compensation All Public Entities </t>
  </si>
  <si>
    <t>Levy Cap Calculation Summary</t>
  </si>
  <si>
    <t>Cap Bank Available from 2013 (See Levy Cap Certification)</t>
  </si>
  <si>
    <t>Cap Bank Used from 2013</t>
  </si>
  <si>
    <t>Changes in Service Provider (+/-)</t>
  </si>
  <si>
    <t>DLGS Approved Adjustments</t>
  </si>
  <si>
    <t>Cancelled or Unexpended Referendum Amount
(Enter as a positive number)</t>
  </si>
  <si>
    <t>Assessed Valuation of District for adopted budget</t>
  </si>
  <si>
    <t>New Ratables - Increase in Valuations (New Construction and Additions)</t>
  </si>
  <si>
    <t xml:space="preserve">Enter the name of the fire district and county below. This will populate the name of the fire district and the county throughout the workbook. </t>
  </si>
  <si>
    <t>Name of Fire District:</t>
  </si>
  <si>
    <t>County:</t>
  </si>
  <si>
    <t>XYZ Fire District #1</t>
  </si>
  <si>
    <t>County Name</t>
  </si>
  <si>
    <t>Cap Bank Available from 2014 (See Levy Cap Certification)</t>
  </si>
  <si>
    <t>Cap Bank Used from 2014</t>
  </si>
  <si>
    <t xml:space="preserve">Projected Tax Rate based upon Proposed Levy </t>
  </si>
  <si>
    <t>Total Fund Balance Utilized</t>
  </si>
  <si>
    <t>Total Operating Grant Revenue</t>
  </si>
  <si>
    <t>Total Revenues Offset with Appropriations</t>
  </si>
  <si>
    <t>Total Revenues and Fund Balance Utilized</t>
  </si>
  <si>
    <t>Amount to be Raised by Taxation to Support Budget</t>
  </si>
  <si>
    <t>Total Cost of Operations &amp; Maintenance</t>
  </si>
  <si>
    <t>Total Appropriations Offset with Revenue</t>
  </si>
  <si>
    <t>Total Appropriated for Duly Incorporated First Aid/Rescue Squad</t>
  </si>
  <si>
    <t>Total Deferred Charges</t>
  </si>
  <si>
    <t>Cash Deficit, Preceeding Year (N.J.S.A. 40A:14-78.6)</t>
  </si>
  <si>
    <t>Length of Service Award Program (LOSAP) Contribution (P.L.1997,c.388)</t>
  </si>
  <si>
    <t>Total Capital Appropriations</t>
  </si>
  <si>
    <t xml:space="preserve">Total Principal Payments on Debt Service </t>
  </si>
  <si>
    <t>Total Appropriations</t>
  </si>
  <si>
    <t>Fund Balance Utilized</t>
  </si>
  <si>
    <t>Unrestricted Fund Balance</t>
  </si>
  <si>
    <t>Restricted Fund Balance</t>
  </si>
  <si>
    <t xml:space="preserve">(1) This line item must agree to audited financial statements. </t>
  </si>
  <si>
    <t>UNRESTRICTED FUND BALANCE</t>
  </si>
  <si>
    <t>Proposed balance available</t>
  </si>
  <si>
    <t>RESTRICTED FUND BALANCE</t>
  </si>
  <si>
    <t>Less: Restricted Fund Balance released via Referendum Resolution</t>
  </si>
  <si>
    <t>Summary of Referendum Line Items</t>
  </si>
  <si>
    <t>Tax Levy Requested minus Maximum Allowable Levy</t>
  </si>
  <si>
    <t>Information provided by the district- see instructions.)</t>
  </si>
  <si>
    <t>Summary of Release of Restricted Fund Balance Referendum Line Items</t>
  </si>
  <si>
    <t>Total Referendum Line Items</t>
  </si>
  <si>
    <t>Total Release of Restricted Fund Balance</t>
  </si>
  <si>
    <t>Miscellaneous Anticipated Revenues</t>
  </si>
  <si>
    <t>Shared Services (N.J.S.A. 40A:65-1 et seq.)</t>
  </si>
  <si>
    <t>Joint Purchasing Agreements (N.J.S.A. 40A:10 &amp; 11)</t>
  </si>
  <si>
    <t>Emergency Assistance (N.J.S.A. 40A:14-26)</t>
  </si>
  <si>
    <t>Municipal Assistance (N.J.S.A. 40A:14-34)</t>
  </si>
  <si>
    <t>Municipal Assistance - Adjoin (N.J.S.A. 40A:14-35)</t>
  </si>
  <si>
    <t>Contracts - Volunteer Fire Co (N.J.S.A. 40A:14-68)</t>
  </si>
  <si>
    <t>Leases - Local Municipality (N.J.S.A. 40A:14-83)</t>
  </si>
  <si>
    <t>Rental Income</t>
  </si>
  <si>
    <t>Total Sale of Assets</t>
  </si>
  <si>
    <t>Total Interest on Investments &amp; Deposits</t>
  </si>
  <si>
    <t xml:space="preserve">Total Other Revenue </t>
  </si>
  <si>
    <t>Total Miscellaneous Anticipated Revenues</t>
  </si>
  <si>
    <t>Sale of Assets (List Individually)</t>
  </si>
  <si>
    <t>Asset #1</t>
  </si>
  <si>
    <t>Asset #2</t>
  </si>
  <si>
    <t>Asset #3</t>
  </si>
  <si>
    <t>Asset #4</t>
  </si>
  <si>
    <t>Interest on Investments &amp; Deposits (List Accounts Separately)</t>
  </si>
  <si>
    <t>Investment Account #1</t>
  </si>
  <si>
    <t>Investment Account #2</t>
  </si>
  <si>
    <t>Investment Account #3</t>
  </si>
  <si>
    <t>Investment Account #4</t>
  </si>
  <si>
    <t>Other Revenue (List in Detail)</t>
  </si>
  <si>
    <t>Other Revenue #1</t>
  </si>
  <si>
    <t>Other Revenue #2</t>
  </si>
  <si>
    <t>Other Revenue #3</t>
  </si>
  <si>
    <t>Other Revenue #4</t>
  </si>
  <si>
    <t>Operating Grant Revenue (List in Detail)</t>
  </si>
  <si>
    <t>Supplemental Fire Service Act (P.L.1985,c.295)</t>
  </si>
  <si>
    <t>Other Grant #1</t>
  </si>
  <si>
    <t>Other Grant #2</t>
  </si>
  <si>
    <t>Other Grant #3</t>
  </si>
  <si>
    <t>Other Grant #4</t>
  </si>
  <si>
    <t>Other Grant #5</t>
  </si>
  <si>
    <t>Revenues Offset with Appropriations</t>
  </si>
  <si>
    <t>Uniform Fire Safety Act (P.L.1983,c.383)</t>
  </si>
  <si>
    <t>Reserves Utilized</t>
  </si>
  <si>
    <t>Annual Registration Fees</t>
  </si>
  <si>
    <t>Penalties and Fines</t>
  </si>
  <si>
    <t>Other Revenues</t>
  </si>
  <si>
    <t>Other Revenues Offset with Appropriations (List)</t>
  </si>
  <si>
    <t>Other Offset Revenues #1</t>
  </si>
  <si>
    <t>Other Offset Revenues #2</t>
  </si>
  <si>
    <t>Other Offset Revenues #3</t>
  </si>
  <si>
    <t>Other Offset Revenues #4</t>
  </si>
  <si>
    <t xml:space="preserve">     Total Uniform Fire Safety Act</t>
  </si>
  <si>
    <t xml:space="preserve">     Total Other Revenues Offset with Appropriations</t>
  </si>
  <si>
    <t xml:space="preserve">           Total Revenues Offset with Appropriations</t>
  </si>
  <si>
    <t>REVENUES AND FUND BALANCE UTILIZED</t>
  </si>
  <si>
    <t>TOTAL REVENUES AND FUND BALANCE UTILIZED</t>
  </si>
  <si>
    <t>Number of Staff</t>
  </si>
  <si>
    <t>Annual Wages</t>
  </si>
  <si>
    <t>PERS Contribution</t>
  </si>
  <si>
    <t>PFRS Contribution</t>
  </si>
  <si>
    <t>Employee Group Health Insurance</t>
  </si>
  <si>
    <t>Other Fringe Benefits</t>
  </si>
  <si>
    <t>Position #1</t>
  </si>
  <si>
    <t>Position #2</t>
  </si>
  <si>
    <t>Position #3</t>
  </si>
  <si>
    <t>Position #4</t>
  </si>
  <si>
    <t>Position #5</t>
  </si>
  <si>
    <t>Position #6</t>
  </si>
  <si>
    <t>Position #7</t>
  </si>
  <si>
    <t>Position #8</t>
  </si>
  <si>
    <t>Operation &amp; Maintenance Positions (List Individually)</t>
  </si>
  <si>
    <t xml:space="preserve">     Total Operation &amp; Maintenance</t>
  </si>
  <si>
    <t>Salary Offset by Revenue Positions (List Individually)</t>
  </si>
  <si>
    <t>Position #9</t>
  </si>
  <si>
    <t>Position #10</t>
  </si>
  <si>
    <t>Position #11</t>
  </si>
  <si>
    <t>Position #12</t>
  </si>
  <si>
    <t>Position #13</t>
  </si>
  <si>
    <t>Position #14</t>
  </si>
  <si>
    <t>Contingent Expenses</t>
  </si>
  <si>
    <t>Other Assets, Non-Bondable #1</t>
  </si>
  <si>
    <t>Other Assets, Non-Bondable #2</t>
  </si>
  <si>
    <t>Other Assets, Non-Bondable #3</t>
  </si>
  <si>
    <t>Cost of Operations &amp; Maintenance - Personnel</t>
  </si>
  <si>
    <t>Total Operations &amp; Maintenance - Personnel</t>
  </si>
  <si>
    <t>Cost of Operations &amp; Maintenance - Other (List)</t>
  </si>
  <si>
    <t>Total Operations &amp; Maintenance - Other</t>
  </si>
  <si>
    <t>Commissioners</t>
  </si>
  <si>
    <t>Salary &amp; Wages (excluding Commissioners)</t>
  </si>
  <si>
    <t>Administrative Positions Excluding Commissioners (List Individually)</t>
  </si>
  <si>
    <t>Other Operations &amp; Maintenance Expense #1</t>
  </si>
  <si>
    <t>Other Operations &amp; Maintenance Expense #2</t>
  </si>
  <si>
    <t>Other Operations &amp; Maintenance Expense #3</t>
  </si>
  <si>
    <t xml:space="preserve">     Total Operations &amp; Maintenance</t>
  </si>
  <si>
    <t>Appropriations Offset with Revenue - Personnel</t>
  </si>
  <si>
    <t>Total Appropriations Offset with Revenue - Personnel</t>
  </si>
  <si>
    <t>Appropriations Offset with Revenue - Other (List)</t>
  </si>
  <si>
    <t>Other Expense #1</t>
  </si>
  <si>
    <t>Other Expense #2</t>
  </si>
  <si>
    <t>Other Expense #3</t>
  </si>
  <si>
    <t>Total Appropriations Offset with Revenue - Other</t>
  </si>
  <si>
    <t xml:space="preserve">     Total Appropriations Offset with Revenue</t>
  </si>
  <si>
    <t xml:space="preserve">     Total Offset by Revenue</t>
  </si>
  <si>
    <t>Duly Incorporated First Aid/Rescue Squad Associations</t>
  </si>
  <si>
    <t>Vehicles</t>
  </si>
  <si>
    <t>Equipment</t>
  </si>
  <si>
    <t>Materials &amp; Supplies</t>
  </si>
  <si>
    <t>Total Duly Incorporated First Aid/Rescue Squad Associations</t>
  </si>
  <si>
    <t>Emergency Appropriations &amp; Deferred Charges (List)</t>
  </si>
  <si>
    <t>Emergency Appropriation #1</t>
  </si>
  <si>
    <t>Emergency Appropriation #2</t>
  </si>
  <si>
    <t>Emergency Appropriation #3</t>
  </si>
  <si>
    <t>Deferred Charge #1 (cite statute)</t>
  </si>
  <si>
    <t>Deferred Charge #2 (cite statute)</t>
  </si>
  <si>
    <t>Declared State of Emergency (N.J.S.A. 40A:4-45.45 10b)</t>
  </si>
  <si>
    <t>Cash Deficit, Preceding Year (N.J.S.A. 40A:14-78.6)</t>
  </si>
  <si>
    <t>Length of Service Award Program (LOSAP) Contribution (N.J.S.A. 40A:14-78.6)</t>
  </si>
  <si>
    <t>CAPITAL IMPROVEMENTS (N.J.S.A. 40A:14-84)</t>
  </si>
  <si>
    <t>List Project Separately</t>
  </si>
  <si>
    <t>Date of Local Finance Board Approval</t>
  </si>
  <si>
    <t>Date of Voter Approval</t>
  </si>
  <si>
    <t>Asset Type</t>
  </si>
  <si>
    <t>Affirmative Vote Percentage</t>
  </si>
  <si>
    <t>Capital Improvement #1</t>
  </si>
  <si>
    <t>Capital Improvement #2</t>
  </si>
  <si>
    <t>Capital Improvement #3</t>
  </si>
  <si>
    <t>Capital Improvement #4</t>
  </si>
  <si>
    <t>Capital Improvement #5</t>
  </si>
  <si>
    <t>Capital Improvement #6</t>
  </si>
  <si>
    <t>Capital Improvement #7</t>
  </si>
  <si>
    <t xml:space="preserve">     Total Capital Improvements</t>
  </si>
  <si>
    <t>DOWN PAYMENTS (N.J.S.A. 40A:14-85)</t>
  </si>
  <si>
    <t xml:space="preserve">     Total Down Payments</t>
  </si>
  <si>
    <t xml:space="preserve">            Total Capital Improvements &amp; Down Payments</t>
  </si>
  <si>
    <t>RESERVE FOR FUTURE CAPITAL OUTLAYS</t>
  </si>
  <si>
    <t>TOTAL CAPITAL APPROPRIATIONS</t>
  </si>
  <si>
    <t>Total Principal Payments on Debt Service</t>
  </si>
  <si>
    <t>Capital Appropriations Offset with Restricted Fund</t>
  </si>
  <si>
    <t>Capital Appropriations Offset with Grants</t>
  </si>
  <si>
    <t>Capital Appropriations Offset with Unrestricted Fund</t>
  </si>
  <si>
    <t>General Obligation Bonds</t>
  </si>
  <si>
    <t>Bond Anticipation Notes</t>
  </si>
  <si>
    <t xml:space="preserve">     Total Principal - General Obligation Bonds</t>
  </si>
  <si>
    <t xml:space="preserve">     Total Principal - BANs</t>
  </si>
  <si>
    <t>Capital Leases</t>
  </si>
  <si>
    <t xml:space="preserve">     Total Principal - Capital Leases</t>
  </si>
  <si>
    <t>Intergovernmental Loans</t>
  </si>
  <si>
    <t xml:space="preserve">     Total Principal - Intergovernmental Loans</t>
  </si>
  <si>
    <t>Other Bonds or Notes Payable</t>
  </si>
  <si>
    <t xml:space="preserve">     Total Principal - Other Bonds or Notes</t>
  </si>
  <si>
    <t>TOTAL PRINCIPAL ALL OBLIGATIONS</t>
  </si>
  <si>
    <t xml:space="preserve">     Total Interest - General Obligation Bonds</t>
  </si>
  <si>
    <t xml:space="preserve">     Total Interest Payments - BANs</t>
  </si>
  <si>
    <t xml:space="preserve">     Total Interest Payments - Capital Leases</t>
  </si>
  <si>
    <t xml:space="preserve">     Total Interest Payments - Intergovernmental </t>
  </si>
  <si>
    <t xml:space="preserve">     Total Interest Payments - Other Bonds or Notes</t>
  </si>
  <si>
    <t>TOTAL INTEREST ALL OBLIGATIONS</t>
  </si>
  <si>
    <t>General Obligation Bond #1</t>
  </si>
  <si>
    <t>General Obligation Bond #2</t>
  </si>
  <si>
    <t>General Obligation Bond #3</t>
  </si>
  <si>
    <t>General Obligation Bond #4</t>
  </si>
  <si>
    <t>BAN #1</t>
  </si>
  <si>
    <t>BAN #2</t>
  </si>
  <si>
    <t>BAN #3</t>
  </si>
  <si>
    <t>BAN #4</t>
  </si>
  <si>
    <t>Capital Lease #1</t>
  </si>
  <si>
    <t>Capital Lease #2</t>
  </si>
  <si>
    <t>Capital Lease #3</t>
  </si>
  <si>
    <t>Capital Lease #4</t>
  </si>
  <si>
    <t>Intergovernmental #1</t>
  </si>
  <si>
    <t>Intergovernmental #2</t>
  </si>
  <si>
    <t>Intergovernmental #3</t>
  </si>
  <si>
    <t>Intergovernmental #4</t>
  </si>
  <si>
    <t>Other Bonds or Notes #1</t>
  </si>
  <si>
    <t>Other Bonds or Notes #2</t>
  </si>
  <si>
    <t>Other Bonds or Notes #3</t>
  </si>
  <si>
    <t>Other Bonds or Notes #4</t>
  </si>
  <si>
    <t>Enter each debt issuance separately according to type of debt obligation on the "Debt Service - Principal" tab. The debt issuance description will carry to this schedule from data entered on that worksheet. Enter the interest payment due for each year indicated and thereafter until maturity.</t>
  </si>
  <si>
    <t>LEVY CAP CALCULATION</t>
  </si>
  <si>
    <t xml:space="preserve">Prior Year Amount to be Raised by Taxation for Fire District Purposes </t>
  </si>
  <si>
    <t>Net Prior Year Tax Levy for Municipal Purposes for Cap Calculation</t>
  </si>
  <si>
    <t>Plus: 2% Cap Increase</t>
  </si>
  <si>
    <t>ADJUSTED TAX LEVY PRIOR TO EXCLUSIONS</t>
  </si>
  <si>
    <t>Exclusions</t>
  </si>
  <si>
    <t>Shared Service Exclusion</t>
  </si>
  <si>
    <t>Change in Total Debt Service Appropriation</t>
  </si>
  <si>
    <t>Allowable Pension Increases</t>
  </si>
  <si>
    <t>% of Voter Approval</t>
  </si>
  <si>
    <t>Allowable Increase in Health Care Costs</t>
  </si>
  <si>
    <t>Changes in LOSAP Contributions (+/-)</t>
  </si>
  <si>
    <t>Extraordinary Costs due to a "Declared" Emergency</t>
  </si>
  <si>
    <t>Net Capital Improvement Fund and/or Down Payment on Improvements and Reserve for Future Capital Outlays</t>
  </si>
  <si>
    <t>Total Exclusions</t>
  </si>
  <si>
    <t>Increase in Ratable Valuation (New Construction/Additions)</t>
  </si>
  <si>
    <t>Prior Year Local Fire District Tax Rate (3 decimals/$100)</t>
  </si>
  <si>
    <t>ADJUSTED TAX LEVY</t>
  </si>
  <si>
    <t>Amount Utilized from Levy Cap Bank from 2013</t>
  </si>
  <si>
    <t>Amount Utilized from Levy Cap Bank from 2014</t>
  </si>
  <si>
    <t>Maximum Tax Levy Before Referendum</t>
  </si>
  <si>
    <t>Amount Proposed for Levy Cap Referendum</t>
  </si>
  <si>
    <t>MAXIMUM ALLOWABLE AMOUNT TO BE RAISED BY TAXATION</t>
  </si>
  <si>
    <t>Type of Shared Service Provided (List Each Separately)</t>
  </si>
  <si>
    <t>Health Care Costs</t>
  </si>
  <si>
    <t>Pension Costs</t>
  </si>
  <si>
    <t>Debt Service Costs</t>
  </si>
  <si>
    <t>Capital Improvement Costs</t>
  </si>
  <si>
    <t>Declared Emergency Costs</t>
  </si>
  <si>
    <t>Total Shared Services Cost Exclusions</t>
  </si>
  <si>
    <t xml:space="preserve">     Total</t>
  </si>
  <si>
    <t>Salary Costs</t>
  </si>
  <si>
    <t>Other Costs</t>
  </si>
  <si>
    <t>Total</t>
  </si>
  <si>
    <t>PENSION CONTRIBUTION CALCULATION</t>
  </si>
  <si>
    <t>Anticipated Revenues for Fringe Benefits Directly Offsetting Pension Costs</t>
  </si>
  <si>
    <t>Net 2015 Base Amount</t>
  </si>
  <si>
    <t>Realized Revenues for Fringe Benefits Directly Offsetting Pension Costs</t>
  </si>
  <si>
    <t>Pension Contribution Exclusion</t>
  </si>
  <si>
    <t>Total Administration, Operations &amp; Offset by Revenue</t>
  </si>
  <si>
    <t>LOSAP CALCULATION</t>
  </si>
  <si>
    <t>LOSAP Exclusion (+/-)</t>
  </si>
  <si>
    <t>DEBT SERVICE CALCULATION</t>
  </si>
  <si>
    <t>2015 Base Amount</t>
  </si>
  <si>
    <t>Debt Service Exclusion</t>
  </si>
  <si>
    <t>CAPITAL APPROPRIATION CALCULATION</t>
  </si>
  <si>
    <t>Capital Expenditure Exclusion</t>
  </si>
  <si>
    <t>HEALTH INSURANCE EXCLUSION CALCULATION</t>
  </si>
  <si>
    <t>Net Increase (Decrease)</t>
  </si>
  <si>
    <t>% Increase less % Increase Exclusion = % Increase Inside Cap</t>
  </si>
  <si>
    <t>Amount Above the Levy Exclusion (Actual Increase - State Health Benefit Average)</t>
  </si>
  <si>
    <t>Less: Cancelled or Unexpended Referendum Amounts</t>
  </si>
  <si>
    <t>CAP BANK CALCULATION</t>
  </si>
  <si>
    <t>Amount to be Raised by Taxation</t>
  </si>
  <si>
    <t xml:space="preserve">Adopted Fire District Tax Rate (three decimals) per $100 </t>
  </si>
  <si>
    <t xml:space="preserve">The Levy Cap worksheets simplify data entry by having the user enter most data on support pages and some from this sheet. By filling in the highlighted cells on this page, each worksheet will reflect the information and automatically calculate the formulas on each individual worksheet. </t>
  </si>
  <si>
    <t xml:space="preserve">(For Reference Purposes Only - from Levy Cap Summary based on </t>
  </si>
  <si>
    <t>As this page is adjusted this amount changes, should =$0</t>
  </si>
  <si>
    <t>Reportable Compensation from Fire District (W-2/ 1099)</t>
  </si>
  <si>
    <t>Estimated amount of other compensation from the Fire District (health benefits, pension, etc.)</t>
  </si>
  <si>
    <t>Total Compensation from Fire District</t>
  </si>
  <si>
    <t xml:space="preserve">Complete the below table for the Fire District's accrued liability for compensated absences. </t>
  </si>
  <si>
    <t xml:space="preserve">Enter each debt issuance separately according to type of debt obligation above. Enter the principal due for each year indicated and thereafter until maturity. </t>
  </si>
  <si>
    <t>Positions held at Other Public Entities Listed in Column N</t>
  </si>
  <si>
    <t>Average Hours per Week Dedicated to Positions at Other Public Entities Listed in Column N</t>
  </si>
  <si>
    <t xml:space="preserve">2015 Adopted Budget - Amount to be Raised by Taxation </t>
  </si>
  <si>
    <t>Cap Bank Available from 2015 (See Levy Cap Certification)</t>
  </si>
  <si>
    <t>Cap Bank Used from 2015</t>
  </si>
  <si>
    <t>2016 Proposed Budget</t>
  </si>
  <si>
    <t>2015 Adopted Budget</t>
  </si>
  <si>
    <t>2016 Proposed Budget Salary &amp; Wages</t>
  </si>
  <si>
    <t>2016 Proposed Budget Fringe Benefits</t>
  </si>
  <si>
    <t>Current Year (2015)</t>
  </si>
  <si>
    <t xml:space="preserve">Less: Utilized in 2015 Adopted Budget </t>
  </si>
  <si>
    <t>Estimated results of operations for the year ending December 31, 2015</t>
  </si>
  <si>
    <t>Anticipated balance December 31, 2015</t>
  </si>
  <si>
    <t>Less: Fund Balance utilized in 2016 Proposed Budget</t>
  </si>
  <si>
    <t>Proposed balance after utilization in 2016 Proposed Budget</t>
  </si>
  <si>
    <t>Beginning balance January 1, 2015 (1)</t>
  </si>
  <si>
    <t>Less: Utilized in 2015 Adopted Budget</t>
  </si>
  <si>
    <t>Less: Restricted Fund Balance used in 2016 Proposed Budget for Capital Purposes</t>
  </si>
  <si>
    <t>2016 Proposed Budget Amount Requested</t>
  </si>
  <si>
    <t>2015 Final Budget</t>
  </si>
  <si>
    <t>Amount Utilized from Levy Cap Bank from 2015</t>
  </si>
  <si>
    <t>Cap Bank Available from Prior Year (2013) for 2016 Budget</t>
  </si>
  <si>
    <t>Cap Bank Available from Prior Year (2014) for 2016 Budget</t>
  </si>
  <si>
    <t>Revised Cap Bank from Prior Year (2014) Available for 2017 Budget</t>
  </si>
  <si>
    <t>Cap Bank Available from Prior Year (2015) for 2016 Budget</t>
  </si>
  <si>
    <t>Revised Cap Bank from Prior Year (2015) Available for 2017 Budget</t>
  </si>
  <si>
    <t>Cap Bank from Current Year (2016) Available for 2017 Budget</t>
  </si>
  <si>
    <t>Cap Bank Available from 2016 for 2017 Budget</t>
  </si>
  <si>
    <t>Proposed</t>
  </si>
  <si>
    <t>Adopted</t>
  </si>
  <si>
    <t>2016 Proposed Budget PERS Contribution Appropriated</t>
  </si>
  <si>
    <t>2016 Proposed Budget PFRS Contribution Appropriated</t>
  </si>
  <si>
    <t>Net 2016 Base Amount</t>
  </si>
  <si>
    <t>2015 Adopted Budget PERS Contribution (former Page SS-5A Line 1 Total)</t>
  </si>
  <si>
    <t>2015 Adopted Budget PFRS Contribution (former Page SS-5A Line 2 Total)</t>
  </si>
  <si>
    <t>2016 Proposed Budget LOSAP Appropriation</t>
  </si>
  <si>
    <t>20154 Adopted Budget LOSAP Appropriation</t>
  </si>
  <si>
    <t>2016 Proposed Budget Total Debt Service Appropriation</t>
  </si>
  <si>
    <t>2015 Adopted Budget Total Debt Service Appropriation</t>
  </si>
  <si>
    <t>2016 Proposed Budget Total Capital Appropriation</t>
  </si>
  <si>
    <t>2016 Proposed Budget Capital Appropriation Offset from Restricted Fund</t>
  </si>
  <si>
    <t>2016 Proposed Budget Capital Appropriation Offset from Grant Revenue</t>
  </si>
  <si>
    <t>2016 Base Amount</t>
  </si>
  <si>
    <t>2015 Adopted Budget Total Capital Appropriation</t>
  </si>
  <si>
    <t>2015 Adopted Budget Capital Appropriation Offset from Restricted Fund</t>
  </si>
  <si>
    <t>2015 Adopted Budget Capital Appropriation Offset from Grant Revenue</t>
  </si>
  <si>
    <t>2015 Adopted Budget Capital Appropriation Offset from Unrestricted Fund</t>
  </si>
  <si>
    <t>SFY 2016</t>
  </si>
  <si>
    <t>2016 Proposed Budget Administration Health Insurance Appropriation</t>
  </si>
  <si>
    <t>2016 Proposed Budget Operations &amp; Maintenance Health Insurance Appropriation</t>
  </si>
  <si>
    <t xml:space="preserve">2016 Proposed Budget Group Health Insurance </t>
  </si>
  <si>
    <t>2015 Adopted Budget Administration Health Insurance Appropriation (former Page SS-5A Line 3 Admin)</t>
  </si>
  <si>
    <t>2015 Adopted Budget Operations &amp; Maintenance Health Insurance Appropriation (former Page SS-5A Line 3 Operation &amp; Maintenance)</t>
  </si>
  <si>
    <t>2015 Adopted Budget Group Health Insurance</t>
  </si>
  <si>
    <t>Net Increase Divided by 2015 Amount Budgeted = % Increase</t>
  </si>
  <si>
    <t>% Increase Inside Cap * 2015 Expended = Added Amount Inside Cap</t>
  </si>
  <si>
    <t>% Increase Exclusion * 2015 Expended = 2016 Appropriation Added to Levy</t>
  </si>
  <si>
    <t>2016 Increase in Appropriation</t>
  </si>
  <si>
    <t>Gross Days of Accumulated Compensated Absences at January 1, 2015</t>
  </si>
  <si>
    <t>Total liability for accumulated compensated absences at January 1, 2015</t>
  </si>
  <si>
    <t>$ Increase (Decrease) Proposed vs. Adopted</t>
  </si>
  <si>
    <t>% Increase (Decrease) Proposed vs. Adopted</t>
  </si>
  <si>
    <t>$ Increase (Decrease) Proposed vs.Adopted</t>
  </si>
  <si>
    <r>
      <t>SFY 2016 State Health Average</t>
    </r>
    <r>
      <rPr>
        <b/>
        <u/>
        <sz val="11"/>
        <color theme="1"/>
        <rFont val="Calibri"/>
        <family val="2"/>
        <scheme val="minor"/>
      </rPr>
      <t xml:space="preserve"> 5.8%</t>
    </r>
    <r>
      <rPr>
        <sz val="11"/>
        <color theme="1"/>
        <rFont val="Calibri"/>
        <family val="2"/>
        <scheme val="minor"/>
      </rPr>
      <t xml:space="preserve"> Less 2% = % Increase Added to Current Levy</t>
    </r>
  </si>
</sst>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m\ d\,\ yyyy;@"/>
    <numFmt numFmtId="165" formatCode="0_)"/>
    <numFmt numFmtId="166" formatCode="0.0%"/>
    <numFmt numFmtId="167" formatCode="_(* #,##0_);_(* \(#,##0\);_(* &quot;-&quot;??_);_(@_)"/>
    <numFmt numFmtId="168" formatCode="&quot;$&quot;#,##0.000_);\(&quot;$&quot;#,##0.000\)"/>
    <numFmt numFmtId="169" formatCode="mm/dd/yy;@"/>
  </numFmts>
  <fonts count="20" x14ac:knownFonts="1">
    <font>
      <sz val="11"/>
      <color theme="1"/>
      <name val="Calibri"/>
      <family val="2"/>
      <scheme val="minor"/>
    </font>
    <font>
      <b/>
      <sz val="11"/>
      <color theme="1"/>
      <name val="Calibri"/>
      <family val="2"/>
      <scheme val="minor"/>
    </font>
    <font>
      <i/>
      <sz val="11"/>
      <color theme="1"/>
      <name val="Calibri"/>
      <family val="2"/>
      <scheme val="minor"/>
    </font>
    <font>
      <sz val="12"/>
      <name val="Arial"/>
      <family val="2"/>
    </font>
    <font>
      <sz val="10"/>
      <name val="Arial"/>
      <family val="2"/>
    </font>
    <font>
      <b/>
      <sz val="11"/>
      <color indexed="8"/>
      <name val="Calibri"/>
      <family val="2"/>
      <scheme val="minor"/>
    </font>
    <font>
      <sz val="11"/>
      <color indexed="8"/>
      <name val="Calibri"/>
      <family val="2"/>
      <scheme val="minor"/>
    </font>
    <font>
      <i/>
      <sz val="11"/>
      <color indexed="8"/>
      <name val="Calibri"/>
      <family val="2"/>
      <scheme val="minor"/>
    </font>
    <font>
      <sz val="11"/>
      <color theme="1"/>
      <name val="Calibri"/>
      <family val="2"/>
      <scheme val="minor"/>
    </font>
    <font>
      <sz val="11"/>
      <color theme="1"/>
      <name val="Times New Roman"/>
      <family val="1"/>
    </font>
    <font>
      <b/>
      <u/>
      <sz val="11"/>
      <color indexed="8"/>
      <name val="Calibri"/>
      <family val="2"/>
      <scheme val="minor"/>
    </font>
    <font>
      <sz val="11"/>
      <name val="Calibri"/>
      <family val="2"/>
      <scheme val="minor"/>
    </font>
    <font>
      <b/>
      <sz val="11"/>
      <name val="Calibri"/>
      <family val="2"/>
      <scheme val="minor"/>
    </font>
    <font>
      <i/>
      <sz val="11"/>
      <name val="Calibri"/>
      <family val="2"/>
      <scheme val="minor"/>
    </font>
    <font>
      <b/>
      <i/>
      <sz val="11"/>
      <name val="Calibri"/>
      <family val="2"/>
      <scheme val="minor"/>
    </font>
    <font>
      <b/>
      <i/>
      <sz val="11"/>
      <color theme="1"/>
      <name val="Calibri"/>
      <family val="2"/>
      <scheme val="minor"/>
    </font>
    <font>
      <sz val="10"/>
      <name val="Arial"/>
    </font>
    <font>
      <sz val="10"/>
      <color theme="1"/>
      <name val="Arial"/>
      <family val="2"/>
    </font>
    <font>
      <u/>
      <sz val="11"/>
      <color theme="1"/>
      <name val="Calibri"/>
      <family val="2"/>
      <scheme val="minor"/>
    </font>
    <font>
      <b/>
      <u/>
      <sz val="11"/>
      <color theme="1"/>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rgb="FFFFFF99"/>
        <bgColor indexed="64"/>
      </patternFill>
    </fill>
    <fill>
      <patternFill patternType="solid">
        <fgColor theme="1"/>
        <bgColor indexed="64"/>
      </patternFill>
    </fill>
    <fill>
      <patternFill patternType="solid">
        <fgColor theme="0" tint="-0.249977111117893"/>
        <bgColor indexed="64"/>
      </patternFill>
    </fill>
  </fills>
  <borders count="39">
    <border>
      <left/>
      <right/>
      <top/>
      <bottom/>
      <diagonal/>
    </border>
    <border>
      <left/>
      <right/>
      <top/>
      <bottom style="thin">
        <color indexed="64"/>
      </bottom>
      <diagonal/>
    </border>
    <border>
      <left/>
      <right/>
      <top style="thin">
        <color indexed="64"/>
      </top>
      <bottom style="medium">
        <color indexed="64"/>
      </bottom>
      <diagonal/>
    </border>
    <border>
      <left/>
      <right/>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style="thin">
        <color indexed="64"/>
      </left>
      <right style="thin">
        <color indexed="64"/>
      </right>
      <top/>
      <bottom/>
      <diagonal/>
    </border>
    <border>
      <left style="thin">
        <color indexed="8"/>
      </left>
      <right/>
      <top/>
      <bottom style="thin">
        <color indexed="8"/>
      </bottom>
      <diagonal/>
    </border>
    <border>
      <left style="thin">
        <color indexed="64"/>
      </left>
      <right style="thin">
        <color indexed="64"/>
      </right>
      <top style="thin">
        <color indexed="64"/>
      </top>
      <bottom style="medium">
        <color indexed="64"/>
      </bottom>
      <diagonal/>
    </border>
    <border>
      <left/>
      <right/>
      <top style="thin">
        <color indexed="8"/>
      </top>
      <bottom style="double">
        <color indexed="64"/>
      </bottom>
      <diagonal/>
    </border>
    <border>
      <left style="thin">
        <color indexed="8"/>
      </left>
      <right style="thin">
        <color indexed="8"/>
      </right>
      <top style="thin">
        <color indexed="8"/>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right style="medium">
        <color indexed="64"/>
      </right>
      <top/>
      <bottom/>
      <diagonal/>
    </border>
  </borders>
  <cellStyleXfs count="16">
    <xf numFmtId="0" fontId="0" fillId="0" borderId="0"/>
    <xf numFmtId="5" fontId="3"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44" fontId="8" fillId="0" borderId="0" applyFont="0" applyFill="0" applyBorder="0" applyAlignment="0" applyProtection="0"/>
    <xf numFmtId="0" fontId="16" fillId="0" borderId="0"/>
    <xf numFmtId="43" fontId="16" fillId="0" borderId="0" applyFont="0" applyFill="0" applyBorder="0" applyAlignment="0" applyProtection="0"/>
    <xf numFmtId="43" fontId="17" fillId="0" borderId="0" applyFont="0" applyFill="0" applyBorder="0" applyAlignment="0" applyProtection="0"/>
    <xf numFmtId="44" fontId="16" fillId="0" borderId="0" applyFont="0" applyFill="0" applyBorder="0" applyAlignment="0" applyProtection="0"/>
    <xf numFmtId="0" fontId="4" fillId="0" borderId="0"/>
    <xf numFmtId="0" fontId="17" fillId="0" borderId="0"/>
    <xf numFmtId="5" fontId="3" fillId="0" borderId="0"/>
    <xf numFmtId="9" fontId="1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cellStyleXfs>
  <cellXfs count="330">
    <xf numFmtId="0" fontId="0" fillId="0" borderId="0" xfId="0"/>
    <xf numFmtId="0" fontId="1" fillId="0" borderId="0" xfId="0" applyFont="1"/>
    <xf numFmtId="0" fontId="0" fillId="0" borderId="0" xfId="0" applyAlignment="1">
      <alignment wrapText="1"/>
    </xf>
    <xf numFmtId="0" fontId="2" fillId="0" borderId="1" xfId="0" applyFont="1" applyBorder="1" applyAlignment="1">
      <alignment horizontal="center" wrapText="1"/>
    </xf>
    <xf numFmtId="42" fontId="0" fillId="0" borderId="3" xfId="0" applyNumberFormat="1" applyBorder="1"/>
    <xf numFmtId="41" fontId="0" fillId="0" borderId="0" xfId="0" applyNumberFormat="1" applyBorder="1"/>
    <xf numFmtId="41" fontId="0" fillId="0" borderId="0" xfId="0" applyNumberFormat="1"/>
    <xf numFmtId="41" fontId="0" fillId="0" borderId="1" xfId="0" applyNumberFormat="1" applyBorder="1"/>
    <xf numFmtId="42" fontId="0" fillId="0" borderId="0" xfId="0" applyNumberFormat="1" applyBorder="1"/>
    <xf numFmtId="42" fontId="0" fillId="0" borderId="0" xfId="0" applyNumberFormat="1"/>
    <xf numFmtId="0" fontId="2" fillId="0" borderId="0" xfId="0" applyFont="1"/>
    <xf numFmtId="41" fontId="0" fillId="0" borderId="4" xfId="0" applyNumberFormat="1" applyBorder="1"/>
    <xf numFmtId="42" fontId="0" fillId="0" borderId="5" xfId="0" applyNumberFormat="1" applyBorder="1"/>
    <xf numFmtId="5" fontId="5" fillId="0" borderId="0" xfId="1" applyNumberFormat="1" applyFont="1" applyAlignment="1" applyProtection="1">
      <alignment horizontal="center"/>
    </xf>
    <xf numFmtId="5" fontId="6" fillId="0" borderId="0" xfId="1" applyNumberFormat="1" applyFont="1" applyProtection="1"/>
    <xf numFmtId="5" fontId="7" fillId="0" borderId="0" xfId="1" applyNumberFormat="1" applyFont="1" applyAlignment="1" applyProtection="1">
      <alignment horizontal="left"/>
    </xf>
    <xf numFmtId="5" fontId="6" fillId="3" borderId="0" xfId="1" applyNumberFormat="1" applyFont="1" applyFill="1" applyProtection="1">
      <protection locked="0"/>
    </xf>
    <xf numFmtId="41" fontId="6" fillId="3" borderId="0" xfId="1" applyNumberFormat="1" applyFont="1" applyFill="1" applyProtection="1">
      <protection locked="0"/>
    </xf>
    <xf numFmtId="42" fontId="6" fillId="3" borderId="0" xfId="1" applyNumberFormat="1" applyFont="1" applyFill="1" applyProtection="1">
      <protection locked="0"/>
    </xf>
    <xf numFmtId="165" fontId="5" fillId="0" borderId="6" xfId="1" applyNumberFormat="1" applyFont="1" applyBorder="1" applyAlignment="1" applyProtection="1">
      <alignment horizontal="center"/>
    </xf>
    <xf numFmtId="165" fontId="5" fillId="0" borderId="6" xfId="1" applyNumberFormat="1" applyFont="1" applyBorder="1" applyAlignment="1" applyProtection="1">
      <alignment horizontal="center" wrapText="1"/>
    </xf>
    <xf numFmtId="0" fontId="2" fillId="0" borderId="0" xfId="0" applyFont="1" applyBorder="1" applyAlignment="1">
      <alignment horizontal="center" wrapText="1"/>
    </xf>
    <xf numFmtId="5" fontId="6" fillId="0" borderId="0" xfId="1" applyNumberFormat="1" applyFont="1" applyFill="1" applyProtection="1"/>
    <xf numFmtId="5" fontId="7" fillId="0" borderId="0" xfId="1" applyNumberFormat="1" applyFont="1" applyFill="1" applyAlignment="1" applyProtection="1">
      <alignment horizontal="left"/>
    </xf>
    <xf numFmtId="41" fontId="6" fillId="3" borderId="1" xfId="1" applyNumberFormat="1" applyFont="1" applyFill="1" applyBorder="1" applyProtection="1">
      <protection locked="0"/>
    </xf>
    <xf numFmtId="5" fontId="5" fillId="0" borderId="0" xfId="1" quotePrefix="1" applyNumberFormat="1" applyFont="1" applyFill="1" applyBorder="1" applyAlignment="1" applyProtection="1">
      <alignment horizontal="center"/>
    </xf>
    <xf numFmtId="5" fontId="7" fillId="0" borderId="0" xfId="1" applyNumberFormat="1" applyFont="1" applyFill="1" applyBorder="1" applyAlignment="1" applyProtection="1">
      <alignment horizontal="left"/>
    </xf>
    <xf numFmtId="5" fontId="5" fillId="0" borderId="6" xfId="1" quotePrefix="1" applyNumberFormat="1" applyFont="1" applyBorder="1" applyAlignment="1" applyProtection="1">
      <alignment horizontal="center" wrapText="1"/>
    </xf>
    <xf numFmtId="0" fontId="0" fillId="0" borderId="0" xfId="0"/>
    <xf numFmtId="166" fontId="0" fillId="0" borderId="0" xfId="0" applyNumberFormat="1"/>
    <xf numFmtId="42" fontId="6" fillId="3" borderId="0" xfId="3" applyNumberFormat="1" applyFont="1" applyFill="1" applyBorder="1" applyProtection="1">
      <protection locked="0"/>
    </xf>
    <xf numFmtId="41" fontId="6" fillId="3" borderId="0" xfId="3" applyNumberFormat="1" applyFont="1" applyFill="1" applyBorder="1" applyProtection="1">
      <protection locked="0"/>
    </xf>
    <xf numFmtId="41" fontId="6" fillId="3" borderId="1" xfId="3" applyNumberFormat="1" applyFont="1" applyFill="1" applyBorder="1" applyProtection="1">
      <protection locked="0"/>
    </xf>
    <xf numFmtId="0" fontId="0" fillId="0" borderId="0" xfId="0" applyFont="1"/>
    <xf numFmtId="42" fontId="0" fillId="3" borderId="0" xfId="0" applyNumberFormat="1" applyFill="1" applyProtection="1">
      <protection locked="0"/>
    </xf>
    <xf numFmtId="41" fontId="0" fillId="3" borderId="0" xfId="0" applyNumberFormat="1" applyFill="1" applyProtection="1">
      <protection locked="0"/>
    </xf>
    <xf numFmtId="41" fontId="0" fillId="3" borderId="1" xfId="0" applyNumberFormat="1" applyFill="1" applyBorder="1" applyProtection="1">
      <protection locked="0"/>
    </xf>
    <xf numFmtId="0" fontId="0" fillId="0" borderId="0" xfId="0" applyFont="1" applyProtection="1"/>
    <xf numFmtId="0" fontId="0" fillId="0" borderId="0" xfId="0" applyFont="1" applyFill="1" applyProtection="1"/>
    <xf numFmtId="0" fontId="1" fillId="0" borderId="6" xfId="0" applyFont="1" applyBorder="1" applyAlignment="1" applyProtection="1">
      <alignment horizontal="center"/>
    </xf>
    <xf numFmtId="0" fontId="1" fillId="0" borderId="6" xfId="0" applyFont="1" applyBorder="1" applyAlignment="1" applyProtection="1">
      <alignment horizontal="center" wrapText="1"/>
    </xf>
    <xf numFmtId="42" fontId="6" fillId="0" borderId="0" xfId="1" applyNumberFormat="1" applyFont="1" applyFill="1" applyProtection="1"/>
    <xf numFmtId="42" fontId="6" fillId="0" borderId="0" xfId="1" applyNumberFormat="1" applyFont="1" applyProtection="1"/>
    <xf numFmtId="42" fontId="0" fillId="0" borderId="0" xfId="0" applyNumberFormat="1" applyFont="1" applyProtection="1"/>
    <xf numFmtId="41" fontId="6" fillId="0" borderId="0" xfId="1" applyNumberFormat="1" applyFont="1" applyProtection="1"/>
    <xf numFmtId="41" fontId="0" fillId="0" borderId="0" xfId="0" applyNumberFormat="1" applyFont="1" applyProtection="1"/>
    <xf numFmtId="41" fontId="6" fillId="0" borderId="4" xfId="1" applyNumberFormat="1" applyFont="1" applyFill="1" applyBorder="1" applyProtection="1"/>
    <xf numFmtId="41" fontId="0" fillId="0" borderId="4" xfId="0" applyNumberFormat="1" applyFont="1" applyBorder="1" applyProtection="1"/>
    <xf numFmtId="0" fontId="2" fillId="0" borderId="0" xfId="0" applyFont="1" applyProtection="1"/>
    <xf numFmtId="41" fontId="6" fillId="0" borderId="1" xfId="1" applyNumberFormat="1" applyFont="1" applyFill="1" applyBorder="1" applyProtection="1"/>
    <xf numFmtId="0" fontId="1" fillId="0" borderId="0" xfId="0" applyFont="1" applyProtection="1"/>
    <xf numFmtId="42" fontId="0" fillId="0" borderId="3" xfId="0" applyNumberFormat="1" applyFont="1" applyBorder="1" applyProtection="1"/>
    <xf numFmtId="42" fontId="0" fillId="0" borderId="0" xfId="0" applyNumberFormat="1" applyFont="1" applyBorder="1" applyProtection="1"/>
    <xf numFmtId="42" fontId="0" fillId="3" borderId="0" xfId="0" applyNumberFormat="1" applyFont="1" applyFill="1" applyProtection="1">
      <protection locked="0"/>
    </xf>
    <xf numFmtId="41" fontId="0" fillId="3" borderId="0" xfId="0" applyNumberFormat="1" applyFont="1" applyFill="1" applyProtection="1">
      <protection locked="0"/>
    </xf>
    <xf numFmtId="0" fontId="0" fillId="0" borderId="0" xfId="0" applyFont="1" applyFill="1" applyBorder="1" applyProtection="1"/>
    <xf numFmtId="42" fontId="6" fillId="0" borderId="0" xfId="1" applyNumberFormat="1" applyFont="1" applyFill="1" applyBorder="1" applyProtection="1"/>
    <xf numFmtId="41" fontId="6" fillId="0" borderId="0" xfId="1" applyNumberFormat="1" applyFont="1" applyFill="1" applyBorder="1" applyProtection="1"/>
    <xf numFmtId="41" fontId="0" fillId="0" borderId="0" xfId="0" applyNumberFormat="1" applyFont="1" applyFill="1" applyBorder="1" applyProtection="1"/>
    <xf numFmtId="42" fontId="0" fillId="0" borderId="0" xfId="0" applyNumberFormat="1" applyFont="1" applyFill="1" applyBorder="1" applyProtection="1"/>
    <xf numFmtId="0" fontId="0" fillId="0" borderId="0" xfId="0" applyProtection="1"/>
    <xf numFmtId="0" fontId="0" fillId="0" borderId="0" xfId="0" applyAlignment="1" applyProtection="1"/>
    <xf numFmtId="0" fontId="0" fillId="0" borderId="0" xfId="0" applyAlignment="1" applyProtection="1">
      <alignment horizontal="right"/>
    </xf>
    <xf numFmtId="0" fontId="0" fillId="0" borderId="0" xfId="0" applyAlignment="1" applyProtection="1">
      <alignment horizontal="center"/>
    </xf>
    <xf numFmtId="41" fontId="0" fillId="0" borderId="0" xfId="0" applyNumberFormat="1" applyProtection="1"/>
    <xf numFmtId="42" fontId="0" fillId="0" borderId="5" xfId="0" applyNumberFormat="1" applyBorder="1" applyProtection="1"/>
    <xf numFmtId="41" fontId="6" fillId="0" borderId="0" xfId="1" applyNumberFormat="1" applyFont="1" applyFill="1" applyProtection="1"/>
    <xf numFmtId="41" fontId="0" fillId="0" borderId="0" xfId="0" applyNumberFormat="1" applyFont="1" applyFill="1" applyProtection="1"/>
    <xf numFmtId="0" fontId="0" fillId="3" borderId="0" xfId="0" applyFill="1" applyProtection="1">
      <protection locked="0"/>
    </xf>
    <xf numFmtId="0" fontId="0" fillId="3" borderId="9" xfId="0" applyFill="1" applyBorder="1" applyProtection="1">
      <protection locked="0"/>
    </xf>
    <xf numFmtId="42" fontId="0" fillId="3" borderId="9" xfId="0" applyNumberFormat="1" applyFill="1" applyBorder="1" applyProtection="1">
      <protection locked="0"/>
    </xf>
    <xf numFmtId="0" fontId="0" fillId="3" borderId="10" xfId="0" applyFill="1" applyBorder="1" applyProtection="1">
      <protection locked="0"/>
    </xf>
    <xf numFmtId="41" fontId="0" fillId="3" borderId="10" xfId="0" applyNumberFormat="1" applyFill="1" applyBorder="1" applyProtection="1">
      <protection locked="0"/>
    </xf>
    <xf numFmtId="41" fontId="0" fillId="3" borderId="11" xfId="0" applyNumberFormat="1" applyFill="1" applyBorder="1" applyProtection="1">
      <protection locked="0"/>
    </xf>
    <xf numFmtId="42" fontId="0" fillId="3" borderId="23" xfId="0" applyNumberFormat="1" applyFill="1" applyBorder="1" applyProtection="1">
      <protection locked="0"/>
    </xf>
    <xf numFmtId="42" fontId="0" fillId="3" borderId="10" xfId="0" applyNumberFormat="1" applyFill="1" applyBorder="1" applyProtection="1">
      <protection locked="0"/>
    </xf>
    <xf numFmtId="41" fontId="0" fillId="3" borderId="23" xfId="0" applyNumberFormat="1" applyFill="1" applyBorder="1" applyProtection="1">
      <protection locked="0"/>
    </xf>
    <xf numFmtId="41" fontId="0" fillId="3" borderId="0" xfId="0" applyNumberFormat="1" applyFill="1" applyBorder="1" applyProtection="1">
      <protection locked="0"/>
    </xf>
    <xf numFmtId="41" fontId="0" fillId="3" borderId="24" xfId="0" applyNumberFormat="1" applyFill="1" applyBorder="1" applyProtection="1">
      <protection locked="0"/>
    </xf>
    <xf numFmtId="0" fontId="1" fillId="0" borderId="0" xfId="0" applyFont="1" applyAlignment="1" applyProtection="1"/>
    <xf numFmtId="5" fontId="9" fillId="0" borderId="0" xfId="1" applyFont="1" applyProtection="1"/>
    <xf numFmtId="164" fontId="0" fillId="0" borderId="0" xfId="0" applyNumberFormat="1" applyAlignment="1" applyProtection="1"/>
    <xf numFmtId="164" fontId="0" fillId="0" borderId="0" xfId="0" applyNumberFormat="1" applyAlignment="1" applyProtection="1">
      <alignment horizontal="right"/>
    </xf>
    <xf numFmtId="5" fontId="10" fillId="0" borderId="0" xfId="1" applyFont="1" applyBorder="1" applyAlignment="1" applyProtection="1">
      <alignment wrapText="1"/>
    </xf>
    <xf numFmtId="39" fontId="5" fillId="0" borderId="0" xfId="1" applyNumberFormat="1" applyFont="1" applyFill="1" applyBorder="1" applyAlignment="1" applyProtection="1">
      <alignment horizontal="center" wrapText="1"/>
    </xf>
    <xf numFmtId="39" fontId="5" fillId="0" borderId="0" xfId="1" applyNumberFormat="1" applyFont="1" applyBorder="1" applyAlignment="1" applyProtection="1">
      <alignment horizontal="center" wrapText="1"/>
    </xf>
    <xf numFmtId="5" fontId="1" fillId="0" borderId="0" xfId="1" applyFont="1" applyBorder="1" applyAlignment="1" applyProtection="1">
      <alignment horizontal="center" wrapText="1"/>
    </xf>
    <xf numFmtId="5" fontId="10" fillId="4" borderId="0" xfId="1" applyFont="1" applyFill="1" applyBorder="1" applyAlignment="1" applyProtection="1">
      <alignment wrapText="1"/>
    </xf>
    <xf numFmtId="39" fontId="5" fillId="4" borderId="17" xfId="1" applyNumberFormat="1" applyFont="1" applyFill="1" applyBorder="1" applyAlignment="1" applyProtection="1">
      <alignment horizontal="center" wrapText="1"/>
    </xf>
    <xf numFmtId="5" fontId="8" fillId="0" borderId="0" xfId="1" applyFont="1" applyProtection="1"/>
    <xf numFmtId="5" fontId="8" fillId="4" borderId="0" xfId="1" applyFont="1" applyFill="1" applyProtection="1"/>
    <xf numFmtId="5" fontId="6" fillId="0" borderId="0" xfId="1" applyFont="1" applyBorder="1" applyProtection="1"/>
    <xf numFmtId="42" fontId="6" fillId="0" borderId="0" xfId="3" applyNumberFormat="1" applyFont="1" applyBorder="1" applyAlignment="1" applyProtection="1"/>
    <xf numFmtId="42" fontId="6" fillId="0" borderId="0" xfId="3" applyNumberFormat="1" applyFont="1" applyBorder="1" applyAlignment="1" applyProtection="1">
      <alignment horizontal="right"/>
    </xf>
    <xf numFmtId="166" fontId="8" fillId="0" borderId="0" xfId="1" applyNumberFormat="1" applyFont="1" applyBorder="1" applyProtection="1"/>
    <xf numFmtId="41" fontId="6" fillId="0" borderId="0" xfId="3" applyNumberFormat="1" applyFont="1" applyBorder="1" applyAlignment="1" applyProtection="1"/>
    <xf numFmtId="41" fontId="6" fillId="0" borderId="0" xfId="3" applyNumberFormat="1" applyFont="1" applyBorder="1" applyAlignment="1" applyProtection="1">
      <alignment horizontal="right"/>
    </xf>
    <xf numFmtId="41" fontId="6" fillId="5" borderId="0" xfId="3" applyNumberFormat="1" applyFont="1" applyFill="1" applyBorder="1" applyAlignment="1" applyProtection="1">
      <alignment horizontal="right"/>
    </xf>
    <xf numFmtId="41" fontId="6" fillId="0" borderId="0" xfId="3" applyNumberFormat="1" applyFont="1" applyFill="1" applyBorder="1" applyAlignment="1" applyProtection="1">
      <alignment horizontal="right"/>
    </xf>
    <xf numFmtId="5" fontId="6" fillId="4" borderId="0" xfId="1" applyFont="1" applyFill="1" applyBorder="1" applyProtection="1"/>
    <xf numFmtId="41" fontId="6" fillId="4" borderId="0" xfId="3" applyNumberFormat="1" applyFont="1" applyFill="1" applyBorder="1" applyAlignment="1" applyProtection="1">
      <alignment horizontal="right"/>
    </xf>
    <xf numFmtId="41" fontId="6" fillId="4" borderId="0" xfId="3" applyNumberFormat="1" applyFont="1" applyFill="1" applyBorder="1" applyProtection="1"/>
    <xf numFmtId="41" fontId="6" fillId="4" borderId="0" xfId="3" applyNumberFormat="1" applyFont="1" applyFill="1" applyBorder="1" applyAlignment="1" applyProtection="1"/>
    <xf numFmtId="41" fontId="5" fillId="4" borderId="0" xfId="1" applyNumberFormat="1" applyFont="1" applyFill="1" applyBorder="1" applyAlignment="1" applyProtection="1">
      <alignment horizontal="center" wrapText="1"/>
    </xf>
    <xf numFmtId="41" fontId="5" fillId="4" borderId="0" xfId="1" applyNumberFormat="1" applyFont="1" applyFill="1" applyBorder="1" applyAlignment="1" applyProtection="1">
      <alignment horizontal="center"/>
    </xf>
    <xf numFmtId="41" fontId="6" fillId="0" borderId="1" xfId="3" applyNumberFormat="1" applyFont="1" applyBorder="1" applyAlignment="1" applyProtection="1">
      <alignment horizontal="right"/>
    </xf>
    <xf numFmtId="41" fontId="6" fillId="4" borderId="17" xfId="3" applyNumberFormat="1" applyFont="1" applyFill="1" applyBorder="1" applyProtection="1"/>
    <xf numFmtId="41" fontId="6" fillId="4" borderId="13" xfId="3" applyNumberFormat="1" applyFont="1" applyFill="1" applyBorder="1" applyAlignment="1" applyProtection="1"/>
    <xf numFmtId="41" fontId="6" fillId="4" borderId="17" xfId="3" applyNumberFormat="1" applyFont="1" applyFill="1" applyBorder="1" applyAlignment="1" applyProtection="1">
      <alignment horizontal="right"/>
    </xf>
    <xf numFmtId="166" fontId="8" fillId="0" borderId="0" xfId="1" applyNumberFormat="1" applyFont="1" applyProtection="1"/>
    <xf numFmtId="5" fontId="5" fillId="0" borderId="0" xfId="1" applyFont="1" applyBorder="1" applyProtection="1"/>
    <xf numFmtId="42" fontId="6" fillId="0" borderId="5" xfId="3" applyNumberFormat="1" applyFont="1" applyFill="1" applyBorder="1" applyAlignment="1" applyProtection="1">
      <alignment horizontal="right"/>
    </xf>
    <xf numFmtId="42" fontId="6" fillId="0" borderId="3" xfId="3" applyNumberFormat="1" applyFont="1" applyFill="1" applyBorder="1" applyAlignment="1" applyProtection="1">
      <alignment horizontal="right"/>
    </xf>
    <xf numFmtId="39" fontId="6" fillId="0" borderId="0" xfId="3" applyNumberFormat="1" applyFont="1" applyFill="1" applyBorder="1" applyAlignment="1" applyProtection="1">
      <alignment horizontal="right"/>
    </xf>
    <xf numFmtId="39" fontId="6" fillId="0" borderId="0" xfId="3" applyNumberFormat="1" applyFont="1" applyBorder="1" applyProtection="1"/>
    <xf numFmtId="39" fontId="8" fillId="0" borderId="0" xfId="1" applyNumberFormat="1" applyFont="1" applyProtection="1"/>
    <xf numFmtId="39" fontId="9" fillId="0" borderId="0" xfId="1" applyNumberFormat="1" applyFont="1" applyProtection="1"/>
    <xf numFmtId="39" fontId="8" fillId="3" borderId="1" xfId="1" applyNumberFormat="1" applyFont="1" applyFill="1" applyBorder="1" applyProtection="1">
      <protection locked="0"/>
    </xf>
    <xf numFmtId="39" fontId="8" fillId="3" borderId="4" xfId="1" applyNumberFormat="1" applyFont="1" applyFill="1" applyBorder="1" applyProtection="1">
      <protection locked="0"/>
    </xf>
    <xf numFmtId="0" fontId="11" fillId="3" borderId="16" xfId="4" applyFont="1" applyFill="1" applyBorder="1" applyProtection="1">
      <protection locked="0"/>
    </xf>
    <xf numFmtId="0" fontId="11" fillId="3" borderId="18" xfId="4" applyFont="1" applyFill="1" applyBorder="1" applyProtection="1">
      <protection locked="0"/>
    </xf>
    <xf numFmtId="42" fontId="11" fillId="3" borderId="16" xfId="4" applyNumberFormat="1" applyFont="1" applyFill="1" applyBorder="1" applyProtection="1">
      <protection locked="0"/>
    </xf>
    <xf numFmtId="0" fontId="11" fillId="3" borderId="14" xfId="4" applyFont="1" applyFill="1" applyBorder="1" applyProtection="1">
      <protection locked="0"/>
    </xf>
    <xf numFmtId="0" fontId="11" fillId="3" borderId="15" xfId="4" applyFont="1" applyFill="1" applyBorder="1" applyProtection="1">
      <protection locked="0"/>
    </xf>
    <xf numFmtId="41" fontId="11" fillId="3" borderId="14" xfId="4" applyNumberFormat="1" applyFont="1" applyFill="1" applyBorder="1" applyProtection="1">
      <protection locked="0"/>
    </xf>
    <xf numFmtId="0" fontId="11" fillId="3" borderId="21" xfId="4" applyFont="1" applyFill="1" applyBorder="1" applyProtection="1">
      <protection locked="0"/>
    </xf>
    <xf numFmtId="0" fontId="0" fillId="0" borderId="0" xfId="0" applyFont="1" applyAlignment="1" applyProtection="1">
      <alignment horizontal="right"/>
    </xf>
    <xf numFmtId="164" fontId="0" fillId="0" borderId="0" xfId="0" applyNumberFormat="1" applyFont="1" applyAlignment="1" applyProtection="1"/>
    <xf numFmtId="0" fontId="0" fillId="0" borderId="0" xfId="0" applyFont="1" applyAlignment="1" applyProtection="1">
      <alignment horizontal="center"/>
    </xf>
    <xf numFmtId="0" fontId="15" fillId="0" borderId="0" xfId="0" applyFont="1" applyBorder="1" applyProtection="1"/>
    <xf numFmtId="0" fontId="0" fillId="0" borderId="0" xfId="0" applyFont="1" applyBorder="1" applyProtection="1"/>
    <xf numFmtId="168" fontId="11" fillId="3" borderId="12" xfId="9" applyNumberFormat="1" applyFont="1" applyFill="1" applyBorder="1" applyProtection="1">
      <protection locked="0"/>
    </xf>
    <xf numFmtId="166" fontId="0" fillId="0" borderId="0" xfId="0" applyNumberFormat="1" applyBorder="1"/>
    <xf numFmtId="41" fontId="0" fillId="0" borderId="0" xfId="0" applyNumberFormat="1" applyBorder="1" applyProtection="1"/>
    <xf numFmtId="41" fontId="0" fillId="0" borderId="1" xfId="0" applyNumberFormat="1" applyFill="1" applyBorder="1" applyProtection="1"/>
    <xf numFmtId="41" fontId="0" fillId="0" borderId="0" xfId="0" applyNumberFormat="1" applyFill="1" applyBorder="1" applyProtection="1"/>
    <xf numFmtId="41" fontId="11" fillId="0" borderId="0" xfId="12" applyNumberFormat="1" applyFont="1" applyBorder="1" applyProtection="1"/>
    <xf numFmtId="42" fontId="11" fillId="0" borderId="3" xfId="12" applyNumberFormat="1" applyFont="1" applyBorder="1" applyProtection="1"/>
    <xf numFmtId="42" fontId="11" fillId="0" borderId="0" xfId="12" applyNumberFormat="1" applyFont="1" applyBorder="1" applyProtection="1"/>
    <xf numFmtId="42" fontId="11" fillId="0" borderId="25" xfId="12" applyNumberFormat="1" applyFont="1" applyFill="1" applyBorder="1" applyProtection="1"/>
    <xf numFmtId="42" fontId="11" fillId="3" borderId="12" xfId="12" applyNumberFormat="1" applyFont="1" applyFill="1" applyBorder="1" applyProtection="1">
      <protection locked="0"/>
    </xf>
    <xf numFmtId="41" fontId="11" fillId="3" borderId="12" xfId="12" applyNumberFormat="1" applyFont="1" applyFill="1" applyBorder="1" applyProtection="1">
      <protection locked="0"/>
    </xf>
    <xf numFmtId="41" fontId="11" fillId="3" borderId="19" xfId="12" applyNumberFormat="1" applyFont="1" applyFill="1" applyBorder="1" applyProtection="1">
      <protection locked="0"/>
    </xf>
    <xf numFmtId="0" fontId="0" fillId="3" borderId="0" xfId="0" applyFill="1" applyAlignment="1" applyProtection="1">
      <protection locked="0"/>
    </xf>
    <xf numFmtId="5" fontId="7" fillId="0" borderId="6" xfId="1" applyNumberFormat="1" applyFont="1" applyBorder="1" applyAlignment="1" applyProtection="1">
      <alignment horizontal="center"/>
    </xf>
    <xf numFmtId="165" fontId="7" fillId="0" borderId="6" xfId="1" applyNumberFormat="1" applyFont="1" applyBorder="1" applyAlignment="1" applyProtection="1">
      <alignment horizontal="center" wrapText="1"/>
    </xf>
    <xf numFmtId="169" fontId="6" fillId="3" borderId="0" xfId="1" applyNumberFormat="1" applyFont="1" applyFill="1" applyProtection="1">
      <protection locked="0"/>
    </xf>
    <xf numFmtId="9" fontId="6" fillId="3" borderId="0" xfId="1" applyNumberFormat="1" applyFont="1" applyFill="1" applyProtection="1">
      <protection locked="0"/>
    </xf>
    <xf numFmtId="41" fontId="0" fillId="0" borderId="0" xfId="0" applyNumberFormat="1" applyFont="1" applyBorder="1" applyProtection="1"/>
    <xf numFmtId="42" fontId="0" fillId="0" borderId="5" xfId="0" applyNumberFormat="1" applyFont="1" applyBorder="1" applyProtection="1"/>
    <xf numFmtId="5" fontId="5" fillId="0" borderId="0" xfId="1" quotePrefix="1" applyNumberFormat="1" applyFont="1" applyBorder="1" applyAlignment="1" applyProtection="1">
      <alignment horizontal="center" wrapText="1"/>
    </xf>
    <xf numFmtId="165" fontId="5" fillId="0" borderId="0" xfId="1" applyNumberFormat="1" applyFont="1" applyBorder="1" applyAlignment="1" applyProtection="1">
      <alignment horizontal="center" wrapText="1"/>
    </xf>
    <xf numFmtId="165" fontId="5" fillId="0" borderId="0" xfId="1" applyNumberFormat="1" applyFont="1" applyBorder="1" applyAlignment="1" applyProtection="1">
      <alignment horizontal="center"/>
    </xf>
    <xf numFmtId="0" fontId="1" fillId="0" borderId="0" xfId="0" applyFont="1" applyBorder="1" applyAlignment="1" applyProtection="1">
      <alignment horizontal="center"/>
    </xf>
    <xf numFmtId="0" fontId="1" fillId="0" borderId="0" xfId="0" applyFont="1" applyBorder="1" applyAlignment="1" applyProtection="1">
      <alignment horizontal="center" wrapText="1"/>
    </xf>
    <xf numFmtId="0" fontId="0" fillId="0" borderId="0" xfId="0" applyAlignment="1">
      <alignment horizontal="left" wrapText="1"/>
    </xf>
    <xf numFmtId="0" fontId="0" fillId="3" borderId="0" xfId="0" applyFill="1" applyAlignment="1" applyProtection="1">
      <alignment horizontal="left"/>
      <protection locked="0"/>
    </xf>
    <xf numFmtId="164" fontId="0" fillId="0" borderId="0" xfId="0" applyNumberFormat="1" applyAlignment="1" applyProtection="1">
      <alignment horizontal="center"/>
    </xf>
    <xf numFmtId="5" fontId="5" fillId="0" borderId="6" xfId="1" applyNumberFormat="1" applyFont="1" applyBorder="1" applyAlignment="1" applyProtection="1">
      <alignment horizontal="center" wrapText="1"/>
    </xf>
    <xf numFmtId="169" fontId="6" fillId="0" borderId="0" xfId="1" applyNumberFormat="1" applyFont="1" applyFill="1" applyProtection="1"/>
    <xf numFmtId="169" fontId="0" fillId="0" borderId="0" xfId="0" applyNumberFormat="1" applyFont="1" applyProtection="1"/>
    <xf numFmtId="9" fontId="6" fillId="0" borderId="0" xfId="1" applyNumberFormat="1" applyFont="1" applyFill="1" applyProtection="1"/>
    <xf numFmtId="9" fontId="0" fillId="0" borderId="0" xfId="0" applyNumberFormat="1" applyFont="1" applyProtection="1"/>
    <xf numFmtId="41" fontId="11" fillId="3" borderId="12" xfId="9" applyNumberFormat="1" applyFont="1" applyFill="1" applyBorder="1" applyProtection="1">
      <protection locked="0"/>
    </xf>
    <xf numFmtId="42" fontId="11" fillId="3" borderId="13" xfId="9" applyNumberFormat="1" applyFont="1" applyFill="1" applyBorder="1" applyProtection="1">
      <protection locked="0"/>
    </xf>
    <xf numFmtId="5" fontId="2" fillId="0" borderId="6" xfId="1" applyFont="1" applyBorder="1" applyAlignment="1" applyProtection="1">
      <alignment horizontal="center" wrapText="1"/>
    </xf>
    <xf numFmtId="0" fontId="0" fillId="3" borderId="13" xfId="1" applyNumberFormat="1" applyFont="1" applyFill="1" applyBorder="1" applyAlignment="1" applyProtection="1">
      <alignment horizontal="left" wrapText="1"/>
      <protection locked="0"/>
    </xf>
    <xf numFmtId="0" fontId="0" fillId="3" borderId="24" xfId="1" applyNumberFormat="1" applyFont="1" applyFill="1" applyBorder="1" applyAlignment="1" applyProtection="1">
      <alignment horizontal="left" wrapText="1"/>
      <protection locked="0"/>
    </xf>
    <xf numFmtId="0" fontId="0" fillId="3" borderId="12" xfId="1" applyNumberFormat="1" applyFont="1" applyFill="1" applyBorder="1" applyAlignment="1" applyProtection="1">
      <alignment horizontal="left" wrapText="1"/>
      <protection locked="0"/>
    </xf>
    <xf numFmtId="0" fontId="0" fillId="3" borderId="26" xfId="1" applyNumberFormat="1" applyFont="1" applyFill="1" applyBorder="1" applyAlignment="1" applyProtection="1">
      <alignment horizontal="left" wrapText="1"/>
      <protection locked="0"/>
    </xf>
    <xf numFmtId="41" fontId="0" fillId="3" borderId="29" xfId="1" applyNumberFormat="1" applyFont="1" applyFill="1" applyBorder="1" applyAlignment="1" applyProtection="1">
      <alignment horizontal="left" wrapText="1"/>
      <protection locked="0"/>
    </xf>
    <xf numFmtId="41" fontId="0" fillId="3" borderId="29" xfId="1" applyNumberFormat="1" applyFont="1" applyFill="1" applyBorder="1" applyAlignment="1" applyProtection="1">
      <alignment horizontal="left"/>
      <protection locked="0"/>
    </xf>
    <xf numFmtId="41" fontId="0" fillId="3" borderId="29" xfId="1" applyNumberFormat="1" applyFont="1" applyFill="1" applyBorder="1" applyAlignment="1" applyProtection="1">
      <alignment horizontal="center"/>
      <protection locked="0"/>
    </xf>
    <xf numFmtId="41" fontId="0" fillId="3" borderId="30" xfId="5" applyNumberFormat="1" applyFont="1" applyFill="1" applyBorder="1" applyProtection="1">
      <protection locked="0"/>
    </xf>
    <xf numFmtId="41" fontId="0" fillId="3" borderId="29" xfId="5" applyNumberFormat="1" applyFont="1" applyFill="1" applyBorder="1" applyProtection="1">
      <protection locked="0"/>
    </xf>
    <xf numFmtId="41" fontId="0" fillId="3" borderId="29" xfId="1" applyNumberFormat="1" applyFont="1" applyFill="1" applyBorder="1" applyProtection="1">
      <protection locked="0"/>
    </xf>
    <xf numFmtId="42" fontId="0" fillId="3" borderId="27" xfId="1" applyNumberFormat="1" applyFont="1" applyFill="1" applyBorder="1" applyAlignment="1" applyProtection="1">
      <alignment horizontal="left" wrapText="1"/>
      <protection locked="0"/>
    </xf>
    <xf numFmtId="42" fontId="0" fillId="3" borderId="27" xfId="1" applyNumberFormat="1" applyFont="1" applyFill="1" applyBorder="1" applyAlignment="1" applyProtection="1">
      <protection locked="0"/>
    </xf>
    <xf numFmtId="42" fontId="0" fillId="3" borderId="27" xfId="1" applyNumberFormat="1" applyFont="1" applyFill="1" applyBorder="1" applyAlignment="1" applyProtection="1">
      <alignment horizontal="center"/>
      <protection locked="0"/>
    </xf>
    <xf numFmtId="42" fontId="0" fillId="3" borderId="28" xfId="5" applyNumberFormat="1" applyFont="1" applyFill="1" applyBorder="1" applyAlignment="1" applyProtection="1">
      <alignment horizontal="right"/>
      <protection locked="0"/>
    </xf>
    <xf numFmtId="42" fontId="0" fillId="3" borderId="27" xfId="5" applyNumberFormat="1" applyFont="1" applyFill="1" applyBorder="1" applyAlignment="1" applyProtection="1">
      <alignment horizontal="right"/>
      <protection locked="0"/>
    </xf>
    <xf numFmtId="42" fontId="0" fillId="3" borderId="31" xfId="1" applyNumberFormat="1" applyFont="1" applyFill="1" applyBorder="1" applyAlignment="1" applyProtection="1">
      <alignment horizontal="left" wrapText="1"/>
      <protection locked="0"/>
    </xf>
    <xf numFmtId="41" fontId="0" fillId="3" borderId="26" xfId="1" applyNumberFormat="1" applyFont="1" applyFill="1" applyBorder="1" applyAlignment="1" applyProtection="1">
      <alignment horizontal="left" wrapText="1"/>
      <protection locked="0"/>
    </xf>
    <xf numFmtId="42" fontId="0" fillId="3" borderId="31" xfId="1" applyNumberFormat="1" applyFont="1" applyFill="1" applyBorder="1" applyAlignment="1" applyProtection="1">
      <alignment horizontal="center"/>
      <protection locked="0"/>
    </xf>
    <xf numFmtId="41" fontId="0" fillId="3" borderId="26" xfId="1" applyNumberFormat="1" applyFont="1" applyFill="1" applyBorder="1" applyAlignment="1" applyProtection="1">
      <alignment horizontal="center"/>
      <protection locked="0"/>
    </xf>
    <xf numFmtId="42" fontId="0" fillId="0" borderId="27" xfId="0" applyNumberFormat="1" applyFont="1" applyBorder="1" applyProtection="1"/>
    <xf numFmtId="42" fontId="0" fillId="0" borderId="28" xfId="0" applyNumberFormat="1" applyFont="1" applyBorder="1" applyProtection="1"/>
    <xf numFmtId="41" fontId="0" fillId="0" borderId="29" xfId="0" applyNumberFormat="1" applyFont="1" applyBorder="1" applyProtection="1"/>
    <xf numFmtId="41" fontId="0" fillId="0" borderId="30" xfId="0" applyNumberFormat="1" applyFont="1" applyBorder="1" applyProtection="1"/>
    <xf numFmtId="5" fontId="2" fillId="0" borderId="32" xfId="1" applyFont="1" applyBorder="1" applyAlignment="1" applyProtection="1">
      <alignment horizontal="center" wrapText="1"/>
    </xf>
    <xf numFmtId="5" fontId="2" fillId="0" borderId="33" xfId="1" applyFont="1" applyBorder="1" applyAlignment="1" applyProtection="1">
      <alignment horizontal="center" wrapText="1"/>
    </xf>
    <xf numFmtId="42" fontId="0" fillId="0" borderId="34" xfId="0" applyNumberFormat="1" applyFont="1" applyBorder="1" applyProtection="1"/>
    <xf numFmtId="42" fontId="0" fillId="0" borderId="35" xfId="0" applyNumberFormat="1" applyFont="1" applyBorder="1" applyProtection="1"/>
    <xf numFmtId="42" fontId="0" fillId="0" borderId="36" xfId="0" applyNumberFormat="1" applyFont="1" applyBorder="1" applyProtection="1"/>
    <xf numFmtId="42" fontId="0" fillId="0" borderId="31" xfId="0" applyNumberFormat="1" applyFont="1" applyBorder="1" applyProtection="1"/>
    <xf numFmtId="41" fontId="0" fillId="0" borderId="26" xfId="0" applyNumberFormat="1" applyFont="1" applyBorder="1" applyProtection="1"/>
    <xf numFmtId="5" fontId="2" fillId="0" borderId="37" xfId="1" applyFont="1" applyBorder="1" applyAlignment="1" applyProtection="1">
      <alignment horizontal="center" wrapText="1"/>
    </xf>
    <xf numFmtId="5" fontId="2" fillId="0" borderId="38" xfId="1" applyFont="1" applyBorder="1" applyAlignment="1" applyProtection="1">
      <alignment horizontal="center" wrapText="1"/>
    </xf>
    <xf numFmtId="42" fontId="0" fillId="0" borderId="34" xfId="0" applyNumberFormat="1" applyFont="1" applyFill="1" applyBorder="1" applyProtection="1"/>
    <xf numFmtId="42" fontId="0" fillId="0" borderId="36" xfId="0" applyNumberFormat="1" applyFont="1" applyFill="1" applyBorder="1" applyProtection="1"/>
    <xf numFmtId="42" fontId="0" fillId="0" borderId="35" xfId="0" applyNumberFormat="1" applyFont="1" applyFill="1" applyBorder="1" applyProtection="1"/>
    <xf numFmtId="42" fontId="0" fillId="0" borderId="1" xfId="0" applyNumberFormat="1" applyBorder="1"/>
    <xf numFmtId="10" fontId="0" fillId="0" borderId="0" xfId="0" applyNumberFormat="1"/>
    <xf numFmtId="0" fontId="1" fillId="0" borderId="0" xfId="0" applyFont="1" applyBorder="1" applyAlignment="1">
      <alignment horizontal="center"/>
    </xf>
    <xf numFmtId="0" fontId="0" fillId="0" borderId="0" xfId="0" applyFont="1" applyBorder="1" applyAlignment="1">
      <alignment horizontal="left"/>
    </xf>
    <xf numFmtId="42" fontId="0" fillId="0" borderId="4" xfId="0" applyNumberFormat="1" applyBorder="1"/>
    <xf numFmtId="168" fontId="0" fillId="0" borderId="0" xfId="0" applyNumberFormat="1"/>
    <xf numFmtId="0" fontId="1" fillId="2" borderId="0" xfId="0" applyFont="1" applyFill="1" applyProtection="1"/>
    <xf numFmtId="0" fontId="0" fillId="2" borderId="0" xfId="0" applyFont="1" applyFill="1" applyProtection="1"/>
    <xf numFmtId="0" fontId="0" fillId="2" borderId="0" xfId="0" applyFont="1" applyFill="1" applyAlignment="1" applyProtection="1">
      <alignment horizontal="left" wrapText="1"/>
    </xf>
    <xf numFmtId="0" fontId="11" fillId="0" borderId="0" xfId="6" quotePrefix="1" applyFont="1" applyFill="1" applyAlignment="1" applyProtection="1">
      <alignment horizontal="left" wrapText="1"/>
    </xf>
    <xf numFmtId="0" fontId="11" fillId="0" borderId="0" xfId="6" applyFont="1" applyFill="1" applyProtection="1"/>
    <xf numFmtId="0" fontId="16" fillId="0" borderId="0" xfId="6" applyProtection="1"/>
    <xf numFmtId="0" fontId="12" fillId="0" borderId="0" xfId="6" applyFont="1" applyFill="1" applyAlignment="1" applyProtection="1">
      <alignment wrapText="1"/>
    </xf>
    <xf numFmtId="167" fontId="11" fillId="0" borderId="0" xfId="7" quotePrefix="1" applyNumberFormat="1" applyFont="1" applyFill="1" applyBorder="1" applyAlignment="1" applyProtection="1">
      <alignment horizontal="left" wrapText="1"/>
    </xf>
    <xf numFmtId="167" fontId="11" fillId="0" borderId="0" xfId="7" applyNumberFormat="1" applyFont="1" applyFill="1" applyBorder="1" applyAlignment="1" applyProtection="1">
      <alignment horizontal="left" wrapText="1"/>
    </xf>
    <xf numFmtId="0" fontId="11" fillId="0" borderId="0" xfId="6" applyFont="1" applyFill="1" applyAlignment="1" applyProtection="1">
      <alignment horizontal="left" wrapText="1"/>
    </xf>
    <xf numFmtId="0" fontId="11" fillId="0" borderId="0" xfId="6" quotePrefix="1" applyNumberFormat="1" applyFont="1" applyFill="1" applyAlignment="1" applyProtection="1">
      <alignment wrapText="1"/>
    </xf>
    <xf numFmtId="0" fontId="12" fillId="3" borderId="0" xfId="6" applyFont="1" applyFill="1" applyAlignment="1" applyProtection="1">
      <alignment wrapText="1"/>
      <protection locked="0"/>
    </xf>
    <xf numFmtId="41" fontId="11" fillId="3" borderId="12" xfId="7" applyNumberFormat="1" applyFont="1" applyFill="1" applyBorder="1" applyProtection="1">
      <protection locked="0"/>
    </xf>
    <xf numFmtId="0" fontId="2" fillId="0" borderId="1" xfId="0" applyFont="1" applyBorder="1" applyAlignment="1" applyProtection="1">
      <alignment horizontal="center" wrapText="1"/>
    </xf>
    <xf numFmtId="166" fontId="0" fillId="0" borderId="0" xfId="0" applyNumberFormat="1" applyProtection="1"/>
    <xf numFmtId="42" fontId="0" fillId="0" borderId="0" xfId="0" applyNumberFormat="1" applyFill="1" applyProtection="1"/>
    <xf numFmtId="42" fontId="0" fillId="0" borderId="0" xfId="0" applyNumberFormat="1" applyProtection="1"/>
    <xf numFmtId="41" fontId="0" fillId="0" borderId="1" xfId="0" applyNumberFormat="1" applyBorder="1" applyProtection="1"/>
    <xf numFmtId="41" fontId="0" fillId="0" borderId="4" xfId="0" applyNumberFormat="1" applyBorder="1" applyProtection="1"/>
    <xf numFmtId="0" fontId="18" fillId="0" borderId="0" xfId="0" applyFont="1" applyProtection="1"/>
    <xf numFmtId="41" fontId="0" fillId="0" borderId="0" xfId="0" applyNumberFormat="1" applyFill="1" applyProtection="1"/>
    <xf numFmtId="166" fontId="0" fillId="0" borderId="0" xfId="0" applyNumberFormat="1" applyFill="1" applyProtection="1"/>
    <xf numFmtId="166" fontId="0" fillId="0" borderId="0" xfId="0" applyNumberFormat="1" applyBorder="1" applyProtection="1"/>
    <xf numFmtId="0" fontId="0" fillId="0" borderId="0" xfId="0" applyFill="1" applyAlignment="1" applyProtection="1"/>
    <xf numFmtId="42" fontId="0" fillId="0" borderId="0" xfId="0" applyNumberFormat="1" applyBorder="1" applyProtection="1"/>
    <xf numFmtId="0" fontId="0" fillId="0" borderId="0" xfId="0" applyBorder="1" applyProtection="1"/>
    <xf numFmtId="0" fontId="15" fillId="0" borderId="6" xfId="0" applyFont="1" applyBorder="1" applyAlignment="1" applyProtection="1">
      <alignment horizontal="center" wrapText="1"/>
    </xf>
    <xf numFmtId="0" fontId="0" fillId="0" borderId="0" xfId="0" applyFill="1" applyProtection="1"/>
    <xf numFmtId="42" fontId="0" fillId="0" borderId="5" xfId="0" applyNumberFormat="1" applyFill="1" applyBorder="1" applyProtection="1"/>
    <xf numFmtId="42" fontId="0" fillId="0" borderId="3" xfId="0" applyNumberFormat="1" applyBorder="1" applyProtection="1"/>
    <xf numFmtId="41" fontId="0" fillId="3" borderId="1" xfId="0" applyNumberFormat="1" applyFont="1" applyFill="1" applyBorder="1" applyProtection="1">
      <protection locked="0"/>
    </xf>
    <xf numFmtId="42" fontId="0" fillId="3" borderId="12" xfId="0" applyNumberFormat="1" applyFont="1" applyFill="1" applyBorder="1" applyProtection="1">
      <protection locked="0"/>
    </xf>
    <xf numFmtId="5" fontId="12" fillId="0" borderId="0" xfId="12" quotePrefix="1" applyFont="1" applyAlignment="1" applyProtection="1">
      <alignment horizontal="center"/>
    </xf>
    <xf numFmtId="5" fontId="13" fillId="0" borderId="0" xfId="12" quotePrefix="1" applyFont="1" applyAlignment="1" applyProtection="1">
      <alignment horizontal="center" wrapText="1"/>
    </xf>
    <xf numFmtId="5" fontId="12" fillId="0" borderId="0" xfId="12" quotePrefix="1" applyFont="1" applyAlignment="1" applyProtection="1">
      <alignment horizontal="center" wrapText="1"/>
    </xf>
    <xf numFmtId="0" fontId="13" fillId="0" borderId="1" xfId="10" applyFont="1" applyBorder="1" applyAlignment="1" applyProtection="1">
      <alignment horizontal="center" wrapText="1"/>
    </xf>
    <xf numFmtId="42" fontId="11" fillId="0" borderId="0" xfId="12" applyNumberFormat="1" applyFont="1" applyFill="1" applyBorder="1" applyProtection="1"/>
    <xf numFmtId="41" fontId="11" fillId="0" borderId="0" xfId="12" applyNumberFormat="1" applyFont="1" applyFill="1" applyBorder="1" applyProtection="1"/>
    <xf numFmtId="5" fontId="12" fillId="0" borderId="0" xfId="12" applyFont="1" applyBorder="1" applyAlignment="1" applyProtection="1">
      <alignment horizontal="right"/>
    </xf>
    <xf numFmtId="0" fontId="11" fillId="0" borderId="0" xfId="10" applyFont="1" applyProtection="1"/>
    <xf numFmtId="41" fontId="11" fillId="0" borderId="0" xfId="12" applyNumberFormat="1" applyFont="1" applyAlignment="1" applyProtection="1">
      <alignment horizontal="fill"/>
    </xf>
    <xf numFmtId="5" fontId="11" fillId="0" borderId="0" xfId="12" applyFont="1" applyProtection="1"/>
    <xf numFmtId="41" fontId="11" fillId="0" borderId="0" xfId="12" applyNumberFormat="1" applyFont="1" applyProtection="1"/>
    <xf numFmtId="5" fontId="12" fillId="0" borderId="0" xfId="12" applyFont="1" applyProtection="1"/>
    <xf numFmtId="5" fontId="12" fillId="0" borderId="0" xfId="12" quotePrefix="1" applyFont="1" applyBorder="1" applyAlignment="1" applyProtection="1">
      <alignment horizontal="right"/>
    </xf>
    <xf numFmtId="41" fontId="0" fillId="3" borderId="12" xfId="0" applyNumberFormat="1" applyFont="1" applyFill="1" applyBorder="1" applyProtection="1">
      <protection locked="0"/>
    </xf>
    <xf numFmtId="41" fontId="0" fillId="3" borderId="19" xfId="0" applyNumberFormat="1" applyFont="1" applyFill="1" applyBorder="1" applyProtection="1">
      <protection locked="0"/>
    </xf>
    <xf numFmtId="42" fontId="0" fillId="3" borderId="28" xfId="0" applyNumberFormat="1" applyFont="1" applyFill="1" applyBorder="1" applyProtection="1">
      <protection locked="0"/>
    </xf>
    <xf numFmtId="41" fontId="0" fillId="3" borderId="30" xfId="0" applyNumberFormat="1" applyFont="1" applyFill="1" applyBorder="1" applyProtection="1">
      <protection locked="0"/>
    </xf>
    <xf numFmtId="42" fontId="0" fillId="3" borderId="27" xfId="0" applyNumberFormat="1" applyFont="1" applyFill="1" applyBorder="1" applyProtection="1">
      <protection locked="0"/>
    </xf>
    <xf numFmtId="42" fontId="0" fillId="3" borderId="31" xfId="0" applyNumberFormat="1" applyFont="1" applyFill="1" applyBorder="1" applyProtection="1">
      <protection locked="0"/>
    </xf>
    <xf numFmtId="41" fontId="0" fillId="3" borderId="29" xfId="0" applyNumberFormat="1" applyFont="1" applyFill="1" applyBorder="1" applyProtection="1">
      <protection locked="0"/>
    </xf>
    <xf numFmtId="41" fontId="0" fillId="3" borderId="26" xfId="0" applyNumberFormat="1" applyFont="1" applyFill="1" applyBorder="1" applyProtection="1">
      <protection locked="0"/>
    </xf>
    <xf numFmtId="0" fontId="0" fillId="0" borderId="6" xfId="0" applyBorder="1" applyAlignment="1" applyProtection="1">
      <alignment horizontal="center" wrapText="1"/>
    </xf>
    <xf numFmtId="0" fontId="0" fillId="0" borderId="8" xfId="0" applyBorder="1" applyAlignment="1" applyProtection="1">
      <alignment horizontal="center" wrapText="1"/>
    </xf>
    <xf numFmtId="0" fontId="0" fillId="0" borderId="6" xfId="0" applyBorder="1" applyAlignment="1" applyProtection="1">
      <alignment horizontal="center" textRotation="180" wrapText="1"/>
    </xf>
    <xf numFmtId="0" fontId="0" fillId="0" borderId="7" xfId="0" applyBorder="1" applyAlignment="1" applyProtection="1">
      <alignment horizontal="center" textRotation="180" wrapText="1"/>
    </xf>
    <xf numFmtId="0" fontId="0" fillId="0" borderId="7" xfId="0" applyBorder="1" applyAlignment="1" applyProtection="1">
      <alignment horizontal="center" wrapText="1"/>
    </xf>
    <xf numFmtId="0" fontId="0" fillId="0" borderId="22" xfId="0" applyBorder="1" applyAlignment="1" applyProtection="1">
      <alignment horizontal="center" wrapText="1"/>
    </xf>
    <xf numFmtId="0" fontId="0" fillId="0" borderId="2" xfId="0" applyBorder="1" applyAlignment="1" applyProtection="1">
      <alignment horizontal="center" wrapText="1"/>
    </xf>
    <xf numFmtId="0" fontId="0" fillId="0" borderId="0" xfId="0" applyAlignment="1" applyProtection="1">
      <alignment horizontal="center" wrapText="1"/>
    </xf>
    <xf numFmtId="5" fontId="0" fillId="0" borderId="0" xfId="1" applyFont="1" applyProtection="1"/>
    <xf numFmtId="0" fontId="14" fillId="0" borderId="0" xfId="4" applyFont="1" applyAlignment="1" applyProtection="1"/>
    <xf numFmtId="0" fontId="11" fillId="0" borderId="0" xfId="4" applyFont="1" applyAlignment="1" applyProtection="1">
      <alignment horizontal="centerContinuous"/>
    </xf>
    <xf numFmtId="0" fontId="12" fillId="0" borderId="0" xfId="4" applyFont="1" applyProtection="1"/>
    <xf numFmtId="0" fontId="12" fillId="0" borderId="6" xfId="4" applyFont="1" applyBorder="1" applyAlignment="1" applyProtection="1">
      <alignment horizontal="center"/>
    </xf>
    <xf numFmtId="0" fontId="12" fillId="0" borderId="6" xfId="4" applyFont="1" applyBorder="1" applyAlignment="1" applyProtection="1">
      <alignment horizontal="center" wrapText="1"/>
    </xf>
    <xf numFmtId="0" fontId="12" fillId="0" borderId="19" xfId="4" applyFont="1" applyBorder="1" applyAlignment="1" applyProtection="1">
      <alignment horizontal="center" textRotation="90" wrapText="1"/>
    </xf>
    <xf numFmtId="42" fontId="11" fillId="0" borderId="20" xfId="4" applyNumberFormat="1" applyFont="1" applyBorder="1" applyProtection="1"/>
    <xf numFmtId="0" fontId="11" fillId="0" borderId="0" xfId="4" applyFont="1" applyBorder="1" applyProtection="1"/>
    <xf numFmtId="0" fontId="11" fillId="0" borderId="0" xfId="4" applyFont="1" applyAlignment="1" applyProtection="1">
      <alignment horizontal="center"/>
    </xf>
    <xf numFmtId="3" fontId="5" fillId="4" borderId="17" xfId="1" applyNumberFormat="1" applyFont="1" applyFill="1" applyBorder="1" applyAlignment="1" applyProtection="1">
      <alignment horizontal="center" wrapText="1"/>
    </xf>
    <xf numFmtId="3" fontId="6" fillId="3" borderId="0" xfId="3" applyNumberFormat="1" applyFont="1" applyFill="1" applyBorder="1" applyAlignment="1" applyProtection="1">
      <alignment horizontal="right"/>
      <protection locked="0"/>
    </xf>
    <xf numFmtId="3" fontId="6" fillId="3" borderId="1" xfId="3" applyNumberFormat="1" applyFont="1" applyFill="1" applyBorder="1" applyAlignment="1" applyProtection="1">
      <alignment horizontal="right"/>
      <protection locked="0"/>
    </xf>
    <xf numFmtId="3" fontId="6" fillId="5" borderId="0" xfId="3" applyNumberFormat="1" applyFont="1" applyFill="1" applyBorder="1" applyAlignment="1" applyProtection="1">
      <alignment horizontal="right"/>
    </xf>
    <xf numFmtId="3" fontId="6" fillId="0" borderId="0" xfId="3" applyNumberFormat="1" applyFont="1" applyFill="1" applyBorder="1" applyAlignment="1" applyProtection="1">
      <alignment horizontal="right"/>
    </xf>
    <xf numFmtId="3" fontId="6" fillId="4" borderId="0" xfId="3" applyNumberFormat="1" applyFont="1" applyFill="1" applyBorder="1" applyAlignment="1" applyProtection="1">
      <alignment horizontal="right"/>
    </xf>
    <xf numFmtId="3" fontId="5" fillId="4" borderId="0" xfId="1" applyNumberFormat="1" applyFont="1" applyFill="1" applyBorder="1" applyAlignment="1" applyProtection="1">
      <alignment horizontal="center" wrapText="1"/>
    </xf>
    <xf numFmtId="3" fontId="6" fillId="4" borderId="13" xfId="3" applyNumberFormat="1" applyFont="1" applyFill="1" applyBorder="1" applyAlignment="1" applyProtection="1">
      <alignment horizontal="right"/>
    </xf>
    <xf numFmtId="3" fontId="6" fillId="0" borderId="5" xfId="3" applyNumberFormat="1" applyFont="1" applyFill="1" applyBorder="1" applyAlignment="1" applyProtection="1">
      <alignment horizontal="right"/>
    </xf>
    <xf numFmtId="42" fontId="6" fillId="0" borderId="0" xfId="3" applyNumberFormat="1" applyFont="1" applyFill="1" applyBorder="1" applyProtection="1"/>
    <xf numFmtId="3" fontId="6" fillId="4" borderId="17" xfId="3" applyNumberFormat="1" applyFont="1" applyFill="1" applyBorder="1" applyAlignment="1" applyProtection="1">
      <alignment horizontal="right"/>
    </xf>
    <xf numFmtId="3" fontId="6" fillId="0" borderId="3" xfId="3" applyNumberFormat="1" applyFont="1" applyFill="1" applyBorder="1" applyAlignment="1" applyProtection="1">
      <alignment horizontal="right"/>
    </xf>
    <xf numFmtId="5" fontId="11" fillId="3" borderId="12" xfId="12" applyFont="1" applyFill="1" applyBorder="1" applyAlignment="1" applyProtection="1">
      <alignment wrapText="1"/>
      <protection locked="0"/>
    </xf>
    <xf numFmtId="5" fontId="11" fillId="3" borderId="19" xfId="12" applyFont="1" applyFill="1" applyBorder="1" applyAlignment="1" applyProtection="1">
      <alignment wrapText="1"/>
      <protection locked="0"/>
    </xf>
    <xf numFmtId="0" fontId="0" fillId="3" borderId="0" xfId="0" applyFill="1" applyAlignment="1" applyProtection="1">
      <alignment wrapText="1"/>
      <protection locked="0"/>
    </xf>
    <xf numFmtId="3" fontId="0" fillId="3" borderId="9" xfId="0" applyNumberFormat="1" applyFill="1" applyBorder="1" applyProtection="1">
      <protection locked="0"/>
    </xf>
    <xf numFmtId="3" fontId="0" fillId="3" borderId="10" xfId="0" applyNumberFormat="1" applyFill="1" applyBorder="1" applyProtection="1">
      <protection locked="0"/>
    </xf>
    <xf numFmtId="42" fontId="0" fillId="3" borderId="23" xfId="0" applyNumberFormat="1" applyFill="1" applyBorder="1" applyAlignment="1" applyProtection="1">
      <alignment wrapText="1"/>
      <protection locked="0"/>
    </xf>
    <xf numFmtId="42" fontId="0" fillId="3" borderId="0" xfId="0" applyNumberFormat="1" applyFill="1" applyBorder="1" applyAlignment="1" applyProtection="1">
      <alignment wrapText="1"/>
      <protection locked="0"/>
    </xf>
    <xf numFmtId="41" fontId="0" fillId="3" borderId="23" xfId="0" applyNumberFormat="1" applyFill="1" applyBorder="1" applyAlignment="1" applyProtection="1">
      <alignment wrapText="1"/>
      <protection locked="0"/>
    </xf>
    <xf numFmtId="41" fontId="0" fillId="3" borderId="0" xfId="0" applyNumberFormat="1" applyFill="1" applyBorder="1" applyAlignment="1" applyProtection="1">
      <alignment wrapText="1"/>
      <protection locked="0"/>
    </xf>
    <xf numFmtId="41" fontId="0" fillId="3" borderId="24" xfId="0" applyNumberFormat="1" applyFill="1" applyBorder="1" applyAlignment="1" applyProtection="1">
      <alignment wrapText="1"/>
      <protection locked="0"/>
    </xf>
    <xf numFmtId="41" fontId="0" fillId="3" borderId="1" xfId="0" applyNumberFormat="1" applyFill="1" applyBorder="1" applyAlignment="1" applyProtection="1">
      <alignment wrapText="1"/>
      <protection locked="0"/>
    </xf>
    <xf numFmtId="3" fontId="0" fillId="3" borderId="0" xfId="0" applyNumberFormat="1" applyFill="1" applyBorder="1" applyProtection="1">
      <protection locked="0"/>
    </xf>
    <xf numFmtId="3" fontId="0" fillId="3" borderId="1" xfId="0" applyNumberFormat="1" applyFill="1" applyBorder="1" applyProtection="1">
      <protection locked="0"/>
    </xf>
    <xf numFmtId="0" fontId="0" fillId="2" borderId="0" xfId="0" applyFont="1" applyFill="1" applyAlignment="1" applyProtection="1">
      <alignment horizontal="left" wrapText="1"/>
    </xf>
    <xf numFmtId="0" fontId="12" fillId="0" borderId="1" xfId="6" quotePrefix="1" applyFont="1" applyFill="1" applyBorder="1" applyAlignment="1" applyProtection="1">
      <alignment horizontal="center"/>
    </xf>
    <xf numFmtId="0" fontId="0" fillId="0" borderId="0" xfId="0" applyAlignment="1">
      <alignment horizontal="left" wrapText="1"/>
    </xf>
    <xf numFmtId="0" fontId="1" fillId="0" borderId="0" xfId="0" applyFont="1" applyAlignment="1">
      <alignment horizontal="center"/>
    </xf>
    <xf numFmtId="164" fontId="1" fillId="0" borderId="0" xfId="0" applyNumberFormat="1" applyFont="1" applyAlignment="1">
      <alignment horizontal="center"/>
    </xf>
    <xf numFmtId="0" fontId="1" fillId="0" borderId="0" xfId="0" applyFont="1" applyAlignment="1" applyProtection="1">
      <alignment horizontal="center"/>
    </xf>
    <xf numFmtId="0" fontId="0" fillId="3" borderId="0" xfId="0" applyFill="1" applyAlignment="1" applyProtection="1">
      <alignment horizontal="left"/>
      <protection locked="0"/>
    </xf>
    <xf numFmtId="0" fontId="18" fillId="0" borderId="0" xfId="0" applyFont="1" applyBorder="1" applyAlignment="1" applyProtection="1">
      <alignment horizontal="left"/>
    </xf>
    <xf numFmtId="0" fontId="0" fillId="0" borderId="0" xfId="0" applyFill="1" applyAlignment="1" applyProtection="1">
      <alignment horizontal="left"/>
    </xf>
    <xf numFmtId="0" fontId="0" fillId="0" borderId="0" xfId="0" applyAlignment="1" applyProtection="1">
      <alignment horizontal="left"/>
    </xf>
    <xf numFmtId="0" fontId="0" fillId="0" borderId="0" xfId="0" applyFont="1" applyAlignment="1" applyProtection="1">
      <alignment horizontal="left"/>
    </xf>
    <xf numFmtId="0" fontId="0" fillId="0" borderId="0" xfId="0" applyFont="1" applyAlignment="1" applyProtection="1">
      <alignment horizontal="left" wrapText="1"/>
    </xf>
    <xf numFmtId="0" fontId="2" fillId="0" borderId="0" xfId="0" applyFont="1" applyAlignment="1" applyProtection="1">
      <alignment horizontal="left"/>
    </xf>
    <xf numFmtId="5" fontId="6" fillId="0" borderId="0" xfId="1" applyNumberFormat="1" applyFont="1" applyFill="1" applyAlignment="1" applyProtection="1">
      <alignment horizontal="left"/>
    </xf>
    <xf numFmtId="0" fontId="2" fillId="0" borderId="0" xfId="0" applyFont="1" applyAlignment="1" applyProtection="1">
      <alignment horizontal="left" wrapText="1"/>
    </xf>
    <xf numFmtId="0" fontId="1" fillId="0" borderId="0" xfId="0" applyFont="1" applyAlignment="1" applyProtection="1">
      <alignment horizontal="left" wrapText="1"/>
    </xf>
    <xf numFmtId="0" fontId="15" fillId="0" borderId="1" xfId="0" applyFont="1" applyBorder="1" applyAlignment="1" applyProtection="1">
      <alignment horizontal="center"/>
    </xf>
    <xf numFmtId="0" fontId="15" fillId="0" borderId="1" xfId="0" applyFont="1" applyBorder="1" applyAlignment="1" applyProtection="1">
      <alignment horizontal="center" wrapText="1"/>
    </xf>
    <xf numFmtId="0" fontId="1" fillId="0" borderId="1" xfId="0" applyFont="1" applyBorder="1" applyAlignment="1">
      <alignment horizontal="center"/>
    </xf>
    <xf numFmtId="0" fontId="0" fillId="0" borderId="1" xfId="0" applyBorder="1" applyAlignment="1">
      <alignment horizontal="center"/>
    </xf>
    <xf numFmtId="0" fontId="0" fillId="0" borderId="1" xfId="0" applyBorder="1" applyAlignment="1" applyProtection="1">
      <alignment horizontal="center"/>
    </xf>
    <xf numFmtId="0" fontId="0" fillId="0" borderId="1" xfId="0" applyBorder="1" applyAlignment="1" applyProtection="1">
      <alignment horizontal="center" wrapText="1"/>
    </xf>
    <xf numFmtId="0" fontId="0" fillId="0" borderId="0" xfId="0" applyAlignment="1" applyProtection="1">
      <alignment horizontal="left" wrapText="1"/>
    </xf>
    <xf numFmtId="5" fontId="1" fillId="0" borderId="0" xfId="1" applyFont="1" applyBorder="1" applyAlignment="1" applyProtection="1">
      <alignment horizontal="left"/>
    </xf>
    <xf numFmtId="0" fontId="13" fillId="0" borderId="1" xfId="4" applyFont="1" applyBorder="1" applyAlignment="1" applyProtection="1">
      <alignment horizontal="center" wrapText="1"/>
    </xf>
    <xf numFmtId="0" fontId="12" fillId="0" borderId="0" xfId="4" applyFont="1" applyBorder="1" applyAlignment="1" applyProtection="1">
      <alignment horizontal="left"/>
    </xf>
    <xf numFmtId="166" fontId="0" fillId="0" borderId="0" xfId="0" applyNumberFormat="1" applyFont="1" applyFill="1" applyBorder="1" applyAlignment="1">
      <alignment horizontal="center"/>
    </xf>
  </cellXfs>
  <cellStyles count="16">
    <cellStyle name="Comma 2" xfId="2"/>
    <cellStyle name="Comma 2 2" xfId="8"/>
    <cellStyle name="Comma 3" xfId="7"/>
    <cellStyle name="Currency 2" xfId="3"/>
    <cellStyle name="Currency 3" xfId="5"/>
    <cellStyle name="Currency 4" xfId="9"/>
    <cellStyle name="Normal" xfId="0" builtinId="0"/>
    <cellStyle name="Normal 2" xfId="1"/>
    <cellStyle name="Normal 2 2" xfId="10"/>
    <cellStyle name="Normal 3" xfId="11"/>
    <cellStyle name="Normal 4" xfId="6"/>
    <cellStyle name="Normal_Analysis of CompAbsence" xfId="4"/>
    <cellStyle name="Normal_fd2008fotabbed" xfId="12"/>
    <cellStyle name="Percent 2" xfId="14"/>
    <cellStyle name="Percent 3" xfId="15"/>
    <cellStyle name="Percent 4" xfId="13"/>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My%20Documents\OAL%20Rulemaking\User-Friendly%20Budget\2014%20Electronic%20&amp;%20User-Friendly%20Budget%20Rule%20Proposal\2014%20Electronic%20&amp;%20User%20Friendly%20Budg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nicipal Data Sheet"/>
      <sheetName val="Certification - Approved Budget"/>
      <sheetName val="UFB Narrative"/>
      <sheetName val="UFB-1 Tax Impact"/>
      <sheetName val="UFB-2 Revenue Summary"/>
      <sheetName val="UFB-3 Appropriation Summary"/>
      <sheetName val="UFB-4 Structural Imbalances"/>
      <sheetName val="UFB-5 Tax Assessments"/>
      <sheetName val="UFB-6 Tax Abatements"/>
      <sheetName val="UFB-7 Personnel Costs"/>
      <sheetName val="UFB-8 Health Benefits"/>
      <sheetName val="UFB-9 Accum. Absence Liability"/>
      <sheetName val="UFB-10 Debt"/>
      <sheetName val="UFB-11 Shared Services"/>
      <sheetName val="Data Lists"/>
      <sheetName val="CB-1 Capital Budget Explanation"/>
      <sheetName val="CB-2 Capital Program Narrative"/>
      <sheetName val="CB-3 Capital Budget Current Yr"/>
      <sheetName val="CB-4 Proj. Sched &amp; Funding"/>
      <sheetName val="CB-5 Capital Budget Summary"/>
      <sheetName val="SF Anticipated Revenues 1"/>
      <sheetName val="SF Anticipated Revenues 2"/>
      <sheetName val="SF Anticipated Revenues 3"/>
      <sheetName val="SF Anticipated Revenues 4"/>
      <sheetName val="SF Anticipated Revenues 5"/>
      <sheetName val="SF Anticipated Revenues 6"/>
      <sheetName val="SF Anticipated Revenues 7"/>
      <sheetName val="SF Anticipated Revenues 8"/>
      <sheetName val="SF Anticipated Revenues 9"/>
      <sheetName val="SF Anticipated Revenues 10"/>
      <sheetName val="SF Anticipated Revenues 11"/>
      <sheetName val="SF Appropriations 1"/>
      <sheetName val="SF Appropriations 2"/>
      <sheetName val="SF Appropriations 3"/>
      <sheetName val="SF Appropriations 4"/>
      <sheetName val="SF Appropriations 5"/>
      <sheetName val="SF Appropriations 6"/>
      <sheetName val="SF Appropriations 7"/>
      <sheetName val="SF Appropriations 8"/>
      <sheetName val="SF Appropriations 9"/>
      <sheetName val="SF Appropriations 10"/>
      <sheetName val="SF Appropriations 11"/>
      <sheetName val="SF Appropriations 12"/>
      <sheetName val="SF Appropriations 13"/>
      <sheetName val="SF Appropriations 14"/>
      <sheetName val="SF Appropriations 15"/>
      <sheetName val="SF Appropriations 16"/>
      <sheetName val="SF Appropriations 17"/>
      <sheetName val="SF Appropriations 18"/>
      <sheetName val="SF Appropriations 19"/>
      <sheetName val="SF Appropriations 20"/>
      <sheetName val="SF Appropriations 21"/>
      <sheetName val="Water Utility Budget 1"/>
      <sheetName val="Water Utility Budget 2"/>
      <sheetName val="Water Utiity Budget 3"/>
      <sheetName val="Budget - Other Utilities 1"/>
      <sheetName val="Budget - Other Utilities 2"/>
      <sheetName val="Budget - Other Utilities 3"/>
      <sheetName val="Assessment Budget 1"/>
      <sheetName val="Assessment Budget 2"/>
      <sheetName val="Appendix to Budget Statement"/>
      <sheetName val="Trust Funds - Open Space et al."/>
      <sheetName val="Change Orders"/>
      <sheetName val="Resolution of Adopted Budget 1"/>
      <sheetName val="Resolution of Adopted Budget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1">
          <cell r="A11" t="str">
            <v>YES</v>
          </cell>
        </row>
        <row r="12">
          <cell r="A12" t="str">
            <v>NO</v>
          </cell>
        </row>
        <row r="14">
          <cell r="A14" t="str">
            <v>Receiving</v>
          </cell>
        </row>
        <row r="15">
          <cell r="A15" t="str">
            <v>Providing</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topLeftCell="A10" workbookViewId="0">
      <selection activeCell="A17" sqref="A17"/>
    </sheetView>
  </sheetViews>
  <sheetFormatPr defaultColWidth="9.109375" defaultRowHeight="14.4" x14ac:dyDescent="0.3"/>
  <cols>
    <col min="1" max="1" width="54.6640625" style="60" customWidth="1"/>
    <col min="2" max="2" width="44.6640625" style="60" customWidth="1"/>
    <col min="3" max="16384" width="9.109375" style="60"/>
  </cols>
  <sheetData>
    <row r="1" spans="1:10" ht="15" x14ac:dyDescent="0.25">
      <c r="A1" s="207" t="s">
        <v>0</v>
      </c>
      <c r="B1" s="208"/>
      <c r="C1" s="208"/>
      <c r="D1" s="208"/>
    </row>
    <row r="2" spans="1:10" ht="30" customHeight="1" x14ac:dyDescent="0.25">
      <c r="A2" s="303" t="s">
        <v>20</v>
      </c>
      <c r="B2" s="303"/>
      <c r="C2" s="303"/>
      <c r="D2" s="303"/>
    </row>
    <row r="3" spans="1:10" ht="15" x14ac:dyDescent="0.25">
      <c r="A3" s="209"/>
      <c r="B3" s="209"/>
      <c r="C3" s="209"/>
      <c r="D3" s="209"/>
    </row>
    <row r="4" spans="1:10" ht="44.25" customHeight="1" x14ac:dyDescent="0.25">
      <c r="A4" s="303" t="s">
        <v>337</v>
      </c>
      <c r="B4" s="303"/>
      <c r="C4" s="303"/>
      <c r="D4" s="303"/>
    </row>
    <row r="5" spans="1:10" ht="15" x14ac:dyDescent="0.25">
      <c r="A5" s="209"/>
      <c r="B5" s="209"/>
      <c r="C5" s="209"/>
      <c r="D5" s="209"/>
    </row>
    <row r="6" spans="1:10" ht="30" customHeight="1" x14ac:dyDescent="0.25">
      <c r="A6" s="303" t="s">
        <v>73</v>
      </c>
      <c r="B6" s="303"/>
      <c r="C6" s="303"/>
      <c r="D6" s="303"/>
    </row>
    <row r="7" spans="1:10" ht="15" x14ac:dyDescent="0.25">
      <c r="A7" s="38"/>
      <c r="B7" s="38"/>
      <c r="C7" s="38"/>
      <c r="D7" s="38"/>
    </row>
    <row r="8" spans="1:10" ht="15" x14ac:dyDescent="0.25">
      <c r="A8" s="210" t="s">
        <v>74</v>
      </c>
      <c r="B8" s="218" t="s">
        <v>76</v>
      </c>
      <c r="C8" s="211"/>
      <c r="D8" s="211"/>
      <c r="E8" s="212"/>
      <c r="F8" s="212"/>
      <c r="G8" s="212"/>
      <c r="H8" s="212"/>
      <c r="I8" s="212"/>
      <c r="J8" s="212"/>
    </row>
    <row r="9" spans="1:10" ht="15" x14ac:dyDescent="0.25">
      <c r="A9" s="211" t="s">
        <v>75</v>
      </c>
      <c r="B9" s="218" t="s">
        <v>77</v>
      </c>
      <c r="C9" s="211"/>
      <c r="D9" s="211"/>
      <c r="E9" s="212"/>
      <c r="F9" s="212"/>
      <c r="G9" s="212"/>
      <c r="H9" s="212"/>
      <c r="I9" s="212"/>
      <c r="J9" s="212"/>
    </row>
    <row r="10" spans="1:10" ht="15" x14ac:dyDescent="0.25">
      <c r="A10" s="211"/>
      <c r="B10" s="213"/>
      <c r="C10" s="211"/>
      <c r="D10" s="211"/>
      <c r="E10" s="212"/>
      <c r="F10" s="212"/>
      <c r="G10" s="212"/>
      <c r="H10" s="212"/>
      <c r="I10" s="212"/>
      <c r="J10" s="212"/>
    </row>
    <row r="11" spans="1:10" ht="15" x14ac:dyDescent="0.25">
      <c r="A11" s="304" t="s">
        <v>65</v>
      </c>
      <c r="B11" s="304"/>
      <c r="C11" s="38"/>
      <c r="D11" s="38"/>
    </row>
    <row r="12" spans="1:10" x14ac:dyDescent="0.3">
      <c r="A12" s="214" t="s">
        <v>347</v>
      </c>
      <c r="B12" s="164"/>
      <c r="C12" s="38"/>
      <c r="D12" s="38"/>
    </row>
    <row r="13" spans="1:10" x14ac:dyDescent="0.3">
      <c r="A13" s="214" t="s">
        <v>66</v>
      </c>
      <c r="B13" s="163"/>
      <c r="C13" s="38"/>
      <c r="D13" s="38"/>
    </row>
    <row r="14" spans="1:10" x14ac:dyDescent="0.3">
      <c r="A14" s="214" t="s">
        <v>78</v>
      </c>
      <c r="B14" s="163"/>
      <c r="C14" s="38"/>
      <c r="D14" s="38"/>
    </row>
    <row r="15" spans="1:10" x14ac:dyDescent="0.3">
      <c r="A15" s="214" t="s">
        <v>348</v>
      </c>
      <c r="B15" s="163"/>
      <c r="C15" s="38"/>
      <c r="D15" s="38"/>
    </row>
    <row r="16" spans="1:10" x14ac:dyDescent="0.3">
      <c r="A16" s="214" t="s">
        <v>67</v>
      </c>
      <c r="B16" s="163"/>
      <c r="C16" s="38"/>
      <c r="D16" s="38"/>
    </row>
    <row r="17" spans="1:4" x14ac:dyDescent="0.3">
      <c r="A17" s="214" t="s">
        <v>79</v>
      </c>
      <c r="B17" s="163"/>
      <c r="C17" s="38"/>
      <c r="D17" s="38"/>
    </row>
    <row r="18" spans="1:4" x14ac:dyDescent="0.3">
      <c r="A18" s="214" t="s">
        <v>349</v>
      </c>
      <c r="B18" s="163"/>
      <c r="C18" s="38"/>
      <c r="D18" s="38"/>
    </row>
    <row r="19" spans="1:4" ht="15" x14ac:dyDescent="0.25">
      <c r="A19" s="215" t="s">
        <v>68</v>
      </c>
      <c r="B19" s="163"/>
      <c r="C19" s="38"/>
      <c r="D19" s="38"/>
    </row>
    <row r="20" spans="1:4" ht="15" x14ac:dyDescent="0.25">
      <c r="A20" s="215" t="s">
        <v>69</v>
      </c>
      <c r="B20" s="163"/>
      <c r="C20" s="38"/>
      <c r="D20" s="38"/>
    </row>
    <row r="21" spans="1:4" ht="30" x14ac:dyDescent="0.25">
      <c r="A21" s="214" t="s">
        <v>70</v>
      </c>
      <c r="B21" s="219"/>
      <c r="C21" s="38"/>
      <c r="D21" s="38"/>
    </row>
    <row r="22" spans="1:4" ht="15" x14ac:dyDescent="0.25">
      <c r="A22" s="215" t="s">
        <v>71</v>
      </c>
      <c r="B22" s="219"/>
      <c r="C22" s="38"/>
      <c r="D22" s="38"/>
    </row>
    <row r="23" spans="1:4" ht="30" x14ac:dyDescent="0.25">
      <c r="A23" s="214" t="s">
        <v>72</v>
      </c>
      <c r="B23" s="163"/>
      <c r="C23" s="38"/>
      <c r="D23" s="38"/>
    </row>
    <row r="24" spans="1:4" ht="15" x14ac:dyDescent="0.25">
      <c r="A24" s="214" t="s">
        <v>336</v>
      </c>
      <c r="B24" s="131">
        <v>0</v>
      </c>
      <c r="C24" s="38"/>
      <c r="D24" s="38"/>
    </row>
    <row r="25" spans="1:4" ht="15" x14ac:dyDescent="0.25">
      <c r="A25" s="216" t="s">
        <v>80</v>
      </c>
      <c r="B25" s="217" t="e">
        <f>'Budget Summary'!D23/(B22+B23)*100</f>
        <v>#DIV/0!</v>
      </c>
      <c r="C25" s="38"/>
      <c r="D25" s="38"/>
    </row>
    <row r="26" spans="1:4" x14ac:dyDescent="0.3">
      <c r="A26" s="38"/>
      <c r="B26" s="38"/>
      <c r="C26" s="38"/>
      <c r="D26" s="38"/>
    </row>
    <row r="27" spans="1:4" x14ac:dyDescent="0.3">
      <c r="A27" s="38"/>
      <c r="B27" s="38"/>
      <c r="C27" s="38"/>
      <c r="D27" s="38"/>
    </row>
    <row r="28" spans="1:4" x14ac:dyDescent="0.3">
      <c r="A28" s="38"/>
      <c r="B28" s="38"/>
      <c r="C28" s="38"/>
      <c r="D28" s="38"/>
    </row>
    <row r="29" spans="1:4" x14ac:dyDescent="0.3">
      <c r="A29" s="38"/>
      <c r="B29" s="38"/>
      <c r="C29" s="38"/>
      <c r="D29" s="38"/>
    </row>
    <row r="30" spans="1:4" x14ac:dyDescent="0.3">
      <c r="A30" s="38"/>
      <c r="B30" s="38"/>
      <c r="C30" s="38"/>
      <c r="D30" s="38"/>
    </row>
    <row r="31" spans="1:4" x14ac:dyDescent="0.3">
      <c r="A31" s="38"/>
      <c r="B31" s="38"/>
      <c r="C31" s="38"/>
      <c r="D31" s="38"/>
    </row>
    <row r="32" spans="1:4" x14ac:dyDescent="0.3">
      <c r="A32" s="38"/>
      <c r="B32" s="38"/>
      <c r="C32" s="38"/>
      <c r="D32" s="38"/>
    </row>
    <row r="33" spans="1:4" x14ac:dyDescent="0.3">
      <c r="A33" s="38"/>
      <c r="B33" s="38"/>
      <c r="C33" s="38"/>
      <c r="D33" s="38"/>
    </row>
    <row r="34" spans="1:4" x14ac:dyDescent="0.3">
      <c r="A34" s="38"/>
      <c r="B34" s="38"/>
      <c r="C34" s="38"/>
      <c r="D34" s="38"/>
    </row>
    <row r="35" spans="1:4" x14ac:dyDescent="0.3">
      <c r="A35" s="38"/>
      <c r="B35" s="38"/>
      <c r="C35" s="38"/>
      <c r="D35" s="38"/>
    </row>
    <row r="36" spans="1:4" x14ac:dyDescent="0.3">
      <c r="A36" s="38"/>
      <c r="B36" s="38"/>
      <c r="C36" s="38"/>
      <c r="D36" s="38"/>
    </row>
    <row r="37" spans="1:4" x14ac:dyDescent="0.3">
      <c r="A37" s="38"/>
      <c r="B37" s="38"/>
      <c r="C37" s="38"/>
      <c r="D37" s="38"/>
    </row>
  </sheetData>
  <sheetProtection password="ED2B" sheet="1" objects="1" scenarios="1" formatColumns="0"/>
  <mergeCells count="4">
    <mergeCell ref="A2:D2"/>
    <mergeCell ref="A6:D6"/>
    <mergeCell ref="A4:D4"/>
    <mergeCell ref="A11:B11"/>
  </mergeCells>
  <pageMargins left="0.7" right="0.7" top="0.75" bottom="0.75" header="0.3" footer="0.3"/>
  <pageSetup scale="7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1"/>
  <sheetViews>
    <sheetView view="pageLayout" topLeftCell="A25" zoomScaleNormal="100" workbookViewId="0">
      <selection activeCell="B15" sqref="B15"/>
    </sheetView>
  </sheetViews>
  <sheetFormatPr defaultColWidth="9.109375" defaultRowHeight="14.4" x14ac:dyDescent="0.3"/>
  <cols>
    <col min="1" max="1" width="67.33203125" style="37" customWidth="1"/>
    <col min="2" max="2" width="16.6640625" style="37" customWidth="1"/>
    <col min="3" max="3" width="1.88671875" style="37" customWidth="1"/>
    <col min="4" max="4" width="17.6640625" style="37" customWidth="1"/>
    <col min="5" max="16384" width="9.109375" style="37"/>
  </cols>
  <sheetData>
    <row r="1" spans="1:4" ht="15" x14ac:dyDescent="0.25">
      <c r="A1" s="308" t="str">
        <f>'Information Sheet'!B8</f>
        <v>XYZ Fire District #1</v>
      </c>
      <c r="B1" s="308"/>
      <c r="C1" s="308"/>
      <c r="D1" s="308"/>
    </row>
    <row r="2" spans="1:4" ht="15" x14ac:dyDescent="0.25">
      <c r="A2" s="308" t="str">
        <f>'Information Sheet'!B9</f>
        <v>County Name</v>
      </c>
      <c r="B2" s="308"/>
      <c r="C2" s="308"/>
      <c r="D2" s="308"/>
    </row>
    <row r="5" spans="1:4" ht="43.2" x14ac:dyDescent="0.3">
      <c r="A5" s="239" t="s">
        <v>103</v>
      </c>
      <c r="B5" s="240" t="s">
        <v>363</v>
      </c>
      <c r="C5" s="241"/>
      <c r="D5" s="242" t="s">
        <v>364</v>
      </c>
    </row>
    <row r="6" spans="1:4" ht="15" x14ac:dyDescent="0.25">
      <c r="A6" s="290"/>
      <c r="B6" s="140"/>
      <c r="C6" s="243"/>
      <c r="D6" s="238"/>
    </row>
    <row r="7" spans="1:4" ht="15" x14ac:dyDescent="0.25">
      <c r="A7" s="290"/>
      <c r="B7" s="141"/>
      <c r="C7" s="244"/>
      <c r="D7" s="252"/>
    </row>
    <row r="8" spans="1:4" ht="15" x14ac:dyDescent="0.25">
      <c r="A8" s="290"/>
      <c r="B8" s="141"/>
      <c r="C8" s="244"/>
      <c r="D8" s="252"/>
    </row>
    <row r="9" spans="1:4" ht="15" x14ac:dyDescent="0.25">
      <c r="A9" s="290"/>
      <c r="B9" s="141"/>
      <c r="C9" s="244"/>
      <c r="D9" s="252"/>
    </row>
    <row r="10" spans="1:4" ht="15" x14ac:dyDescent="0.25">
      <c r="A10" s="290"/>
      <c r="B10" s="141"/>
      <c r="C10" s="244"/>
      <c r="D10" s="252"/>
    </row>
    <row r="11" spans="1:4" ht="15" x14ac:dyDescent="0.25">
      <c r="A11" s="290"/>
      <c r="B11" s="141"/>
      <c r="C11" s="244"/>
      <c r="D11" s="252"/>
    </row>
    <row r="12" spans="1:4" ht="15.75" thickBot="1" x14ac:dyDescent="0.3">
      <c r="A12" s="291"/>
      <c r="B12" s="142"/>
      <c r="C12" s="244"/>
      <c r="D12" s="253"/>
    </row>
    <row r="13" spans="1:4" ht="15.75" thickBot="1" x14ac:dyDescent="0.3">
      <c r="A13" s="245" t="s">
        <v>107</v>
      </c>
      <c r="B13" s="137">
        <f>SUM(B6:B12)</f>
        <v>0</v>
      </c>
      <c r="C13" s="138"/>
      <c r="D13" s="139">
        <f>SUM(D6:D12)</f>
        <v>0</v>
      </c>
    </row>
    <row r="14" spans="1:4" ht="15.75" thickTop="1" x14ac:dyDescent="0.25">
      <c r="A14" s="246"/>
      <c r="B14" s="136"/>
      <c r="C14" s="136"/>
      <c r="D14" s="247"/>
    </row>
    <row r="15" spans="1:4" ht="15.75" thickBot="1" x14ac:dyDescent="0.3">
      <c r="A15" s="248" t="s">
        <v>104</v>
      </c>
      <c r="B15" s="137">
        <f>IF(('Budget Summary'!D23-'Levy Cap Summary'!E29-Referendums!B13)&gt;0,('Budget Summary'!D23-'Levy Cap Summary'!E29-Referendums!B13),0)</f>
        <v>0</v>
      </c>
      <c r="C15" s="249"/>
      <c r="D15" s="249"/>
    </row>
    <row r="16" spans="1:4" ht="15.75" thickTop="1" x14ac:dyDescent="0.25">
      <c r="A16" s="248" t="s">
        <v>339</v>
      </c>
      <c r="B16" s="246"/>
      <c r="C16" s="246"/>
      <c r="D16" s="246"/>
    </row>
    <row r="17" spans="1:4" ht="15" x14ac:dyDescent="0.25">
      <c r="A17" s="248" t="s">
        <v>338</v>
      </c>
      <c r="B17" s="246"/>
      <c r="C17" s="246"/>
      <c r="D17" s="246"/>
    </row>
    <row r="18" spans="1:4" ht="15" x14ac:dyDescent="0.25">
      <c r="A18" s="248" t="s">
        <v>105</v>
      </c>
      <c r="B18" s="246"/>
      <c r="C18" s="246"/>
      <c r="D18" s="246"/>
    </row>
    <row r="19" spans="1:4" ht="15" x14ac:dyDescent="0.25">
      <c r="A19" s="250"/>
      <c r="B19" s="246"/>
      <c r="C19" s="246"/>
      <c r="D19" s="246"/>
    </row>
    <row r="20" spans="1:4" ht="43.2" x14ac:dyDescent="0.3">
      <c r="A20" s="241" t="s">
        <v>106</v>
      </c>
      <c r="B20" s="240" t="s">
        <v>363</v>
      </c>
      <c r="C20" s="241"/>
      <c r="D20" s="242" t="s">
        <v>364</v>
      </c>
    </row>
    <row r="21" spans="1:4" ht="15" x14ac:dyDescent="0.25">
      <c r="A21" s="290"/>
      <c r="B21" s="140"/>
      <c r="C21" s="243"/>
      <c r="D21" s="238"/>
    </row>
    <row r="22" spans="1:4" ht="15" x14ac:dyDescent="0.25">
      <c r="A22" s="290"/>
      <c r="B22" s="141"/>
      <c r="C22" s="244"/>
      <c r="D22" s="252"/>
    </row>
    <row r="23" spans="1:4" ht="15" x14ac:dyDescent="0.25">
      <c r="A23" s="290"/>
      <c r="B23" s="141"/>
      <c r="C23" s="244"/>
      <c r="D23" s="252"/>
    </row>
    <row r="24" spans="1:4" ht="15" x14ac:dyDescent="0.25">
      <c r="A24" s="290"/>
      <c r="B24" s="141"/>
      <c r="C24" s="244"/>
      <c r="D24" s="252"/>
    </row>
    <row r="25" spans="1:4" x14ac:dyDescent="0.3">
      <c r="A25" s="290"/>
      <c r="B25" s="141"/>
      <c r="C25" s="244"/>
      <c r="D25" s="252"/>
    </row>
    <row r="26" spans="1:4" x14ac:dyDescent="0.3">
      <c r="A26" s="290"/>
      <c r="B26" s="141"/>
      <c r="C26" s="244"/>
      <c r="D26" s="252"/>
    </row>
    <row r="27" spans="1:4" ht="15" thickBot="1" x14ac:dyDescent="0.35">
      <c r="A27" s="291"/>
      <c r="B27" s="142"/>
      <c r="C27" s="244"/>
      <c r="D27" s="253"/>
    </row>
    <row r="28" spans="1:4" ht="15" thickBot="1" x14ac:dyDescent="0.35">
      <c r="A28" s="251" t="s">
        <v>108</v>
      </c>
      <c r="B28" s="137">
        <f>SUM(B21:B27)</f>
        <v>0</v>
      </c>
      <c r="C28" s="138"/>
      <c r="D28" s="139">
        <f>SUM(D21:D27)</f>
        <v>0</v>
      </c>
    </row>
    <row r="29" spans="1:4" ht="15" thickTop="1" x14ac:dyDescent="0.3">
      <c r="C29" s="130"/>
    </row>
    <row r="30" spans="1:4" x14ac:dyDescent="0.3">
      <c r="C30" s="130"/>
    </row>
    <row r="31" spans="1:4" x14ac:dyDescent="0.3">
      <c r="C31" s="130"/>
    </row>
  </sheetData>
  <sheetProtection password="ED2B" sheet="1" objects="1" scenarios="1" formatColumns="0"/>
  <mergeCells count="2">
    <mergeCell ref="A1:D1"/>
    <mergeCell ref="A2:D2"/>
  </mergeCells>
  <pageMargins left="0.7" right="0.7" top="0.75" bottom="0.75" header="0.3" footer="0.3"/>
  <pageSetup scale="87" orientation="portrait" r:id="rId1"/>
  <headerFooter>
    <oddHeader>&amp;C&amp;"-,Bold"&amp;16 2016 Referendums</oddHeader>
    <oddFooter>&amp;C&amp;"-,Bold"Page F-9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view="pageLayout" topLeftCell="A16" zoomScaleNormal="100" workbookViewId="0">
      <selection activeCell="E15" sqref="E15"/>
    </sheetView>
  </sheetViews>
  <sheetFormatPr defaultColWidth="9.109375" defaultRowHeight="14.4" x14ac:dyDescent="0.3"/>
  <cols>
    <col min="1" max="1" width="3.109375" style="28" customWidth="1"/>
    <col min="2" max="2" width="3" style="28" customWidth="1"/>
    <col min="3" max="3" width="57.88671875" style="28" customWidth="1"/>
    <col min="4" max="4" width="18.33203125" style="28" customWidth="1"/>
    <col min="5" max="5" width="18.5546875" style="28" customWidth="1"/>
    <col min="6" max="16384" width="9.109375" style="28"/>
  </cols>
  <sheetData>
    <row r="1" spans="1:6" ht="15" x14ac:dyDescent="0.25">
      <c r="A1" s="306" t="str">
        <f>'Information Sheet'!B8</f>
        <v>XYZ Fire District #1</v>
      </c>
      <c r="B1" s="306"/>
      <c r="C1" s="306"/>
      <c r="D1" s="306"/>
      <c r="E1" s="306"/>
    </row>
    <row r="2" spans="1:6" ht="15" x14ac:dyDescent="0.25">
      <c r="A2" s="306" t="str">
        <f>'Information Sheet'!B9</f>
        <v>County Name</v>
      </c>
      <c r="B2" s="306"/>
      <c r="C2" s="306"/>
      <c r="D2" s="306"/>
      <c r="E2" s="306"/>
    </row>
    <row r="4" spans="1:6" ht="15" x14ac:dyDescent="0.25">
      <c r="A4" s="1" t="s">
        <v>282</v>
      </c>
    </row>
    <row r="5" spans="1:6" ht="15" x14ac:dyDescent="0.25">
      <c r="A5" s="28" t="s">
        <v>283</v>
      </c>
      <c r="E5" s="9">
        <f>'Information Sheet'!B12</f>
        <v>0</v>
      </c>
      <c r="F5" s="6"/>
    </row>
    <row r="6" spans="1:6" ht="15" x14ac:dyDescent="0.25">
      <c r="B6" s="28" t="s">
        <v>68</v>
      </c>
      <c r="E6" s="6">
        <f>'Information Sheet'!B19</f>
        <v>0</v>
      </c>
      <c r="F6" s="6"/>
    </row>
    <row r="7" spans="1:6" ht="15" x14ac:dyDescent="0.25">
      <c r="B7" s="28" t="s">
        <v>69</v>
      </c>
      <c r="E7" s="7">
        <f>'Information Sheet'!B20</f>
        <v>0</v>
      </c>
      <c r="F7" s="6"/>
    </row>
    <row r="8" spans="1:6" ht="15" x14ac:dyDescent="0.25">
      <c r="A8" s="28" t="s">
        <v>284</v>
      </c>
      <c r="E8" s="6">
        <f>E5+E6+E7</f>
        <v>0</v>
      </c>
      <c r="F8" s="6"/>
    </row>
    <row r="9" spans="1:6" ht="15" x14ac:dyDescent="0.25">
      <c r="B9" s="28" t="s">
        <v>285</v>
      </c>
      <c r="E9" s="7">
        <f>E8*0.02</f>
        <v>0</v>
      </c>
      <c r="F9" s="6"/>
    </row>
    <row r="10" spans="1:6" ht="15" x14ac:dyDescent="0.25">
      <c r="A10" s="1" t="s">
        <v>286</v>
      </c>
      <c r="E10" s="6">
        <f>E8+E9</f>
        <v>0</v>
      </c>
      <c r="F10" s="6"/>
    </row>
    <row r="11" spans="1:6" ht="15" x14ac:dyDescent="0.25">
      <c r="A11" s="10" t="s">
        <v>287</v>
      </c>
      <c r="E11" s="6"/>
      <c r="F11" s="6"/>
    </row>
    <row r="12" spans="1:6" ht="15" x14ac:dyDescent="0.25">
      <c r="B12" s="28" t="s">
        <v>288</v>
      </c>
      <c r="E12" s="6">
        <f>IF(('Shared Services'!M19-'Shared Services'!N19)&gt;0,('Shared Services'!M19-'Shared Services'!N19),0)</f>
        <v>0</v>
      </c>
      <c r="F12" s="6"/>
    </row>
    <row r="13" spans="1:6" ht="15" x14ac:dyDescent="0.25">
      <c r="B13" s="28" t="s">
        <v>289</v>
      </c>
      <c r="E13" s="6">
        <f>'Cap Exclusions'!D23</f>
        <v>0</v>
      </c>
      <c r="F13" s="6"/>
    </row>
    <row r="14" spans="1:6" ht="15" x14ac:dyDescent="0.25">
      <c r="B14" s="28" t="s">
        <v>290</v>
      </c>
      <c r="E14" s="6">
        <f>'Cap Exclusions'!D13</f>
        <v>0</v>
      </c>
      <c r="F14" s="6"/>
    </row>
    <row r="15" spans="1:6" ht="15" x14ac:dyDescent="0.25">
      <c r="B15" s="28" t="s">
        <v>292</v>
      </c>
      <c r="E15" s="6">
        <f>'Cap Exclusions'!D51</f>
        <v>0</v>
      </c>
      <c r="F15" s="6"/>
    </row>
    <row r="16" spans="1:6" ht="15" x14ac:dyDescent="0.25">
      <c r="B16" s="28" t="s">
        <v>293</v>
      </c>
      <c r="E16" s="6">
        <f>'Cap Exclusions'!D18</f>
        <v>0</v>
      </c>
      <c r="F16" s="6"/>
    </row>
    <row r="17" spans="1:6" ht="15" x14ac:dyDescent="0.25">
      <c r="B17" s="28" t="s">
        <v>294</v>
      </c>
      <c r="E17" s="6">
        <f>'Appropriations (Proposed)'!F59</f>
        <v>0</v>
      </c>
      <c r="F17" s="6"/>
    </row>
    <row r="18" spans="1:6" ht="30.75" customHeight="1" x14ac:dyDescent="0.25">
      <c r="B18" s="305" t="s">
        <v>295</v>
      </c>
      <c r="C18" s="305"/>
      <c r="D18" s="155"/>
      <c r="E18" s="7">
        <f>'Cap Exclusions'!D36</f>
        <v>0</v>
      </c>
      <c r="F18" s="6"/>
    </row>
    <row r="19" spans="1:6" ht="15" x14ac:dyDescent="0.25">
      <c r="C19" s="28" t="s">
        <v>296</v>
      </c>
      <c r="E19" s="6">
        <f>SUM(E12:E18)</f>
        <v>0</v>
      </c>
      <c r="F19" s="6"/>
    </row>
    <row r="20" spans="1:6" ht="15" x14ac:dyDescent="0.25">
      <c r="A20" s="28" t="s">
        <v>333</v>
      </c>
      <c r="E20" s="6">
        <f>'Information Sheet'!B21</f>
        <v>0</v>
      </c>
      <c r="F20" s="6"/>
    </row>
    <row r="21" spans="1:6" ht="15" x14ac:dyDescent="0.25">
      <c r="A21" s="28" t="s">
        <v>297</v>
      </c>
      <c r="D21" s="9">
        <f>'Information Sheet'!B23</f>
        <v>0</v>
      </c>
      <c r="E21" s="6"/>
      <c r="F21" s="6"/>
    </row>
    <row r="22" spans="1:6" ht="15" x14ac:dyDescent="0.25">
      <c r="A22" s="28" t="s">
        <v>298</v>
      </c>
      <c r="D22" s="206">
        <f>'Information Sheet'!B24</f>
        <v>0</v>
      </c>
      <c r="E22" s="7">
        <f>D21*D22/100</f>
        <v>0</v>
      </c>
      <c r="F22" s="6"/>
    </row>
    <row r="23" spans="1:6" ht="15" x14ac:dyDescent="0.25">
      <c r="A23" s="1" t="s">
        <v>299</v>
      </c>
      <c r="E23" s="6">
        <f>E22+E19+E10-E20</f>
        <v>0</v>
      </c>
      <c r="F23" s="6"/>
    </row>
    <row r="24" spans="1:6" ht="15" x14ac:dyDescent="0.25">
      <c r="A24" s="28" t="s">
        <v>300</v>
      </c>
      <c r="E24" s="6">
        <f>'Information Sheet'!B16</f>
        <v>0</v>
      </c>
      <c r="F24" s="6"/>
    </row>
    <row r="25" spans="1:6" ht="15" x14ac:dyDescent="0.25">
      <c r="A25" s="28" t="s">
        <v>301</v>
      </c>
      <c r="E25" s="6">
        <f>'Information Sheet'!B17</f>
        <v>0</v>
      </c>
      <c r="F25" s="6"/>
    </row>
    <row r="26" spans="1:6" ht="15" x14ac:dyDescent="0.25">
      <c r="A26" s="28" t="s">
        <v>365</v>
      </c>
      <c r="E26" s="7">
        <f>'Information Sheet'!B18</f>
        <v>0</v>
      </c>
      <c r="F26" s="6"/>
    </row>
    <row r="27" spans="1:6" ht="15" x14ac:dyDescent="0.25">
      <c r="B27" s="28" t="s">
        <v>302</v>
      </c>
      <c r="E27" s="6">
        <f>SUM(E23:E26)</f>
        <v>0</v>
      </c>
      <c r="F27" s="6"/>
    </row>
    <row r="28" spans="1:6" ht="15" x14ac:dyDescent="0.25">
      <c r="A28" s="28" t="s">
        <v>303</v>
      </c>
      <c r="E28" s="7">
        <f>Referendums!B13</f>
        <v>0</v>
      </c>
      <c r="F28" s="6"/>
    </row>
    <row r="29" spans="1:6" ht="15.75" thickBot="1" x14ac:dyDescent="0.3">
      <c r="A29" s="1" t="s">
        <v>304</v>
      </c>
      <c r="E29" s="12">
        <f>E27+E28</f>
        <v>0</v>
      </c>
      <c r="F29" s="6"/>
    </row>
    <row r="30" spans="1:6" ht="15.75" thickTop="1" x14ac:dyDescent="0.25">
      <c r="E30" s="6"/>
      <c r="F30" s="6"/>
    </row>
    <row r="31" spans="1:6" ht="15" x14ac:dyDescent="0.25">
      <c r="A31" s="1" t="s">
        <v>334</v>
      </c>
      <c r="E31" s="6"/>
      <c r="F31" s="6"/>
    </row>
    <row r="32" spans="1:6" x14ac:dyDescent="0.3">
      <c r="A32" s="28" t="s">
        <v>335</v>
      </c>
      <c r="D32" s="9">
        <f>'Budget Summary'!D23</f>
        <v>0</v>
      </c>
    </row>
    <row r="33" spans="1:5" x14ac:dyDescent="0.3">
      <c r="A33" s="33" t="s">
        <v>366</v>
      </c>
      <c r="D33" s="6">
        <f>'Information Sheet'!B13</f>
        <v>0</v>
      </c>
    </row>
    <row r="34" spans="1:5" x14ac:dyDescent="0.3">
      <c r="A34" s="33" t="s">
        <v>367</v>
      </c>
      <c r="D34" s="7">
        <f>'Information Sheet'!B14</f>
        <v>0</v>
      </c>
    </row>
    <row r="35" spans="1:5" x14ac:dyDescent="0.3">
      <c r="B35" s="28" t="s">
        <v>368</v>
      </c>
      <c r="E35" s="6">
        <f>D34-E25</f>
        <v>0</v>
      </c>
    </row>
    <row r="36" spans="1:5" x14ac:dyDescent="0.3">
      <c r="A36" s="28" t="s">
        <v>369</v>
      </c>
      <c r="D36" s="7">
        <f>'Information Sheet'!B15</f>
        <v>0</v>
      </c>
    </row>
    <row r="37" spans="1:5" x14ac:dyDescent="0.3">
      <c r="B37" s="28" t="s">
        <v>370</v>
      </c>
      <c r="E37" s="6">
        <f>D36-E26</f>
        <v>0</v>
      </c>
    </row>
    <row r="38" spans="1:5" x14ac:dyDescent="0.3">
      <c r="B38" s="28" t="s">
        <v>371</v>
      </c>
      <c r="E38" s="7">
        <f>E23-D32</f>
        <v>0</v>
      </c>
    </row>
    <row r="39" spans="1:5" ht="15" thickBot="1" x14ac:dyDescent="0.35">
      <c r="C39" s="33" t="s">
        <v>372</v>
      </c>
      <c r="E39" s="12">
        <f>IF(E28&gt;0,0,(IF(D32&gt;E27,0,(E27-D32))))</f>
        <v>0</v>
      </c>
    </row>
    <row r="40" spans="1:5" ht="15" thickTop="1" x14ac:dyDescent="0.3"/>
  </sheetData>
  <sheetProtection password="ED2B" sheet="1" objects="1" scenarios="1" formatColumns="0"/>
  <mergeCells count="3">
    <mergeCell ref="B18:C18"/>
    <mergeCell ref="A1:E1"/>
    <mergeCell ref="A2:E2"/>
  </mergeCells>
  <pageMargins left="0.7" right="0.7" top="0.75" bottom="0.75" header="0.3" footer="0.3"/>
  <pageSetup scale="90" orientation="portrait" r:id="rId1"/>
  <headerFooter>
    <oddHeader>&amp;C&amp;"-,Bold"&amp;16 2016 Levy Cap Summary</oddHeader>
    <oddFooter>&amp;C&amp;"-,Bold"Page F-10</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0"/>
  <sheetViews>
    <sheetView view="pageLayout" topLeftCell="B10" zoomScaleNormal="100" workbookViewId="0">
      <selection activeCell="E5" sqref="E5"/>
    </sheetView>
  </sheetViews>
  <sheetFormatPr defaultColWidth="9.109375" defaultRowHeight="14.4" x14ac:dyDescent="0.3"/>
  <cols>
    <col min="1" max="1" width="16.6640625" style="37" bestFit="1" customWidth="1"/>
    <col min="2" max="2" width="20" style="37" bestFit="1" customWidth="1"/>
    <col min="3" max="3" width="9.88671875" style="37" bestFit="1" customWidth="1"/>
    <col min="4" max="4" width="9.109375" style="37" bestFit="1" customWidth="1"/>
    <col min="5" max="5" width="9.88671875" style="37" bestFit="1" customWidth="1"/>
    <col min="6" max="6" width="9.109375" style="37" bestFit="1" customWidth="1"/>
    <col min="7" max="7" width="9.6640625" style="37" customWidth="1"/>
    <col min="8" max="8" width="9.109375" style="37" customWidth="1"/>
    <col min="9" max="9" width="9.88671875" style="37" bestFit="1" customWidth="1"/>
    <col min="10" max="10" width="9.33203125" style="37" bestFit="1" customWidth="1"/>
    <col min="11" max="11" width="9.88671875" style="37" bestFit="1" customWidth="1"/>
    <col min="12" max="12" width="9.33203125" style="37" bestFit="1" customWidth="1"/>
    <col min="13" max="13" width="10.5546875" style="37" customWidth="1"/>
    <col min="14" max="14" width="9.33203125" style="37" bestFit="1" customWidth="1"/>
    <col min="15" max="15" width="10" style="37" bestFit="1" customWidth="1"/>
    <col min="16" max="16" width="9.109375" style="37" bestFit="1" customWidth="1"/>
    <col min="17" max="17" width="9.88671875" style="37" bestFit="1" customWidth="1"/>
    <col min="18" max="18" width="9.109375" style="37" bestFit="1" customWidth="1"/>
    <col min="19" max="19" width="9.88671875" style="37" bestFit="1" customWidth="1"/>
    <col min="20" max="20" width="9.109375" style="37" bestFit="1" customWidth="1"/>
    <col min="21" max="16384" width="9.109375" style="37"/>
  </cols>
  <sheetData>
    <row r="1" spans="1:20" ht="15" x14ac:dyDescent="0.25">
      <c r="A1" s="308" t="str">
        <f>'Information Sheet'!B8</f>
        <v>XYZ Fire District #1</v>
      </c>
      <c r="B1" s="308"/>
      <c r="C1" s="308"/>
      <c r="D1" s="308"/>
      <c r="E1" s="308"/>
      <c r="F1" s="308"/>
      <c r="G1" s="308"/>
      <c r="H1" s="308"/>
      <c r="I1" s="308"/>
      <c r="J1" s="308"/>
      <c r="K1" s="308"/>
      <c r="L1" s="308"/>
      <c r="M1" s="308"/>
      <c r="N1" s="308"/>
      <c r="O1" s="308"/>
      <c r="P1" s="308"/>
      <c r="Q1" s="308"/>
      <c r="R1" s="308"/>
      <c r="S1" s="308"/>
      <c r="T1" s="308"/>
    </row>
    <row r="2" spans="1:20" ht="15" x14ac:dyDescent="0.25">
      <c r="A2" s="308" t="str">
        <f>'Information Sheet'!B9</f>
        <v>County Name</v>
      </c>
      <c r="B2" s="308"/>
      <c r="C2" s="308"/>
      <c r="D2" s="308"/>
      <c r="E2" s="308"/>
      <c r="F2" s="308"/>
      <c r="G2" s="308"/>
      <c r="H2" s="308"/>
      <c r="I2" s="308"/>
      <c r="J2" s="308"/>
      <c r="K2" s="308"/>
      <c r="L2" s="308"/>
      <c r="M2" s="308"/>
      <c r="N2" s="308"/>
      <c r="O2" s="308"/>
      <c r="P2" s="308"/>
      <c r="Q2" s="308"/>
      <c r="R2" s="308"/>
      <c r="S2" s="308"/>
      <c r="T2" s="308"/>
    </row>
    <row r="3" spans="1:20" ht="15" x14ac:dyDescent="0.25">
      <c r="A3" s="126"/>
      <c r="B3" s="127"/>
      <c r="C3" s="127"/>
      <c r="D3" s="128"/>
      <c r="E3" s="127"/>
      <c r="F3" s="127"/>
      <c r="G3" s="127"/>
    </row>
    <row r="4" spans="1:20" ht="47.25" customHeight="1" x14ac:dyDescent="0.25">
      <c r="A4" s="129"/>
      <c r="B4" s="130"/>
      <c r="C4" s="319" t="s">
        <v>306</v>
      </c>
      <c r="D4" s="319"/>
      <c r="E4" s="319" t="s">
        <v>307</v>
      </c>
      <c r="F4" s="319"/>
      <c r="G4" s="319" t="s">
        <v>308</v>
      </c>
      <c r="H4" s="319"/>
      <c r="I4" s="320" t="s">
        <v>309</v>
      </c>
      <c r="J4" s="320"/>
      <c r="K4" s="320" t="s">
        <v>310</v>
      </c>
      <c r="L4" s="320"/>
      <c r="M4" s="320" t="s">
        <v>311</v>
      </c>
      <c r="N4" s="320"/>
      <c r="O4" s="319" t="s">
        <v>313</v>
      </c>
      <c r="P4" s="319"/>
      <c r="Q4" s="319" t="s">
        <v>314</v>
      </c>
      <c r="R4" s="319"/>
      <c r="S4" s="319" t="s">
        <v>315</v>
      </c>
      <c r="T4" s="319"/>
    </row>
    <row r="5" spans="1:20" ht="43.8" thickBot="1" x14ac:dyDescent="0.35">
      <c r="A5" s="165" t="s">
        <v>59</v>
      </c>
      <c r="B5" s="165" t="s">
        <v>305</v>
      </c>
      <c r="C5" s="189" t="s">
        <v>373</v>
      </c>
      <c r="D5" s="190" t="s">
        <v>374</v>
      </c>
      <c r="E5" s="189" t="str">
        <f>C5</f>
        <v>Proposed</v>
      </c>
      <c r="F5" s="190" t="str">
        <f>D5</f>
        <v>Adopted</v>
      </c>
      <c r="G5" s="189" t="str">
        <f>C5</f>
        <v>Proposed</v>
      </c>
      <c r="H5" s="190" t="str">
        <f>D5</f>
        <v>Adopted</v>
      </c>
      <c r="I5" s="189" t="str">
        <f>C5</f>
        <v>Proposed</v>
      </c>
      <c r="J5" s="190" t="str">
        <f>D5</f>
        <v>Adopted</v>
      </c>
      <c r="K5" s="189" t="str">
        <f>C5</f>
        <v>Proposed</v>
      </c>
      <c r="L5" s="190" t="str">
        <f>D5</f>
        <v>Adopted</v>
      </c>
      <c r="M5" s="189" t="str">
        <f>C5</f>
        <v>Proposed</v>
      </c>
      <c r="N5" s="190" t="str">
        <f>D5</f>
        <v>Adopted</v>
      </c>
      <c r="O5" s="196" t="str">
        <f>C5</f>
        <v>Proposed</v>
      </c>
      <c r="P5" s="197" t="str">
        <f>D5</f>
        <v>Adopted</v>
      </c>
      <c r="Q5" s="196" t="str">
        <f>C5</f>
        <v>Proposed</v>
      </c>
      <c r="R5" s="197" t="str">
        <f>D5</f>
        <v>Adopted</v>
      </c>
      <c r="S5" s="196" t="str">
        <f>C5</f>
        <v>Proposed</v>
      </c>
      <c r="T5" s="197" t="str">
        <f>D5</f>
        <v>Adopted</v>
      </c>
    </row>
    <row r="6" spans="1:20" ht="15" x14ac:dyDescent="0.25">
      <c r="A6" s="166"/>
      <c r="B6" s="167"/>
      <c r="C6" s="176"/>
      <c r="D6" s="181"/>
      <c r="E6" s="177"/>
      <c r="F6" s="183"/>
      <c r="G6" s="178"/>
      <c r="H6" s="179"/>
      <c r="I6" s="178"/>
      <c r="J6" s="179"/>
      <c r="K6" s="180"/>
      <c r="L6" s="254"/>
      <c r="M6" s="185">
        <f>C6+E6+G6+I6+K6</f>
        <v>0</v>
      </c>
      <c r="N6" s="194">
        <f>D6+F6+H6+J6+L6</f>
        <v>0</v>
      </c>
      <c r="O6" s="256"/>
      <c r="P6" s="254"/>
      <c r="Q6" s="256"/>
      <c r="R6" s="257"/>
      <c r="S6" s="185">
        <f>M6+O6+Q6</f>
        <v>0</v>
      </c>
      <c r="T6" s="186">
        <f>N6+P6+R6</f>
        <v>0</v>
      </c>
    </row>
    <row r="7" spans="1:20" ht="15" x14ac:dyDescent="0.25">
      <c r="A7" s="168"/>
      <c r="B7" s="169"/>
      <c r="C7" s="170"/>
      <c r="D7" s="182"/>
      <c r="E7" s="171"/>
      <c r="F7" s="184"/>
      <c r="G7" s="172"/>
      <c r="H7" s="173"/>
      <c r="I7" s="172"/>
      <c r="J7" s="173"/>
      <c r="K7" s="174"/>
      <c r="L7" s="255"/>
      <c r="M7" s="187">
        <f t="shared" ref="M7:M18" si="0">C7+E7+G7+I7+K7</f>
        <v>0</v>
      </c>
      <c r="N7" s="195">
        <f t="shared" ref="N7:N18" si="1">D7+F7+H7+J7+L7</f>
        <v>0</v>
      </c>
      <c r="O7" s="258"/>
      <c r="P7" s="255"/>
      <c r="Q7" s="258"/>
      <c r="R7" s="259"/>
      <c r="S7" s="187">
        <f t="shared" ref="S7:S18" si="2">M7+O7+Q7</f>
        <v>0</v>
      </c>
      <c r="T7" s="188">
        <f t="shared" ref="T7:T18" si="3">N7+P7+R7</f>
        <v>0</v>
      </c>
    </row>
    <row r="8" spans="1:20" ht="15" x14ac:dyDescent="0.25">
      <c r="A8" s="168"/>
      <c r="B8" s="169"/>
      <c r="C8" s="170"/>
      <c r="D8" s="182"/>
      <c r="E8" s="171"/>
      <c r="F8" s="184"/>
      <c r="G8" s="172"/>
      <c r="H8" s="173"/>
      <c r="I8" s="172"/>
      <c r="J8" s="173"/>
      <c r="K8" s="174"/>
      <c r="L8" s="255"/>
      <c r="M8" s="187">
        <f t="shared" si="0"/>
        <v>0</v>
      </c>
      <c r="N8" s="195">
        <f t="shared" si="1"/>
        <v>0</v>
      </c>
      <c r="O8" s="258"/>
      <c r="P8" s="255"/>
      <c r="Q8" s="258"/>
      <c r="R8" s="259"/>
      <c r="S8" s="187">
        <f t="shared" si="2"/>
        <v>0</v>
      </c>
      <c r="T8" s="188">
        <f t="shared" si="3"/>
        <v>0</v>
      </c>
    </row>
    <row r="9" spans="1:20" ht="15" x14ac:dyDescent="0.25">
      <c r="A9" s="168"/>
      <c r="B9" s="169"/>
      <c r="C9" s="170"/>
      <c r="D9" s="182"/>
      <c r="E9" s="171"/>
      <c r="F9" s="184"/>
      <c r="G9" s="172"/>
      <c r="H9" s="173"/>
      <c r="I9" s="172"/>
      <c r="J9" s="173"/>
      <c r="K9" s="174"/>
      <c r="L9" s="255"/>
      <c r="M9" s="187">
        <f t="shared" si="0"/>
        <v>0</v>
      </c>
      <c r="N9" s="195">
        <f t="shared" si="1"/>
        <v>0</v>
      </c>
      <c r="O9" s="258"/>
      <c r="P9" s="255"/>
      <c r="Q9" s="258"/>
      <c r="R9" s="259"/>
      <c r="S9" s="187">
        <f t="shared" si="2"/>
        <v>0</v>
      </c>
      <c r="T9" s="188">
        <f t="shared" si="3"/>
        <v>0</v>
      </c>
    </row>
    <row r="10" spans="1:20" ht="15" x14ac:dyDescent="0.25">
      <c r="A10" s="168"/>
      <c r="B10" s="169"/>
      <c r="C10" s="170"/>
      <c r="D10" s="182"/>
      <c r="E10" s="171"/>
      <c r="F10" s="184"/>
      <c r="G10" s="172"/>
      <c r="H10" s="173"/>
      <c r="I10" s="172"/>
      <c r="J10" s="173"/>
      <c r="K10" s="174"/>
      <c r="L10" s="255"/>
      <c r="M10" s="187">
        <f t="shared" si="0"/>
        <v>0</v>
      </c>
      <c r="N10" s="195">
        <f t="shared" si="1"/>
        <v>0</v>
      </c>
      <c r="O10" s="258"/>
      <c r="P10" s="255"/>
      <c r="Q10" s="258"/>
      <c r="R10" s="259"/>
      <c r="S10" s="187">
        <f t="shared" si="2"/>
        <v>0</v>
      </c>
      <c r="T10" s="188">
        <f t="shared" si="3"/>
        <v>0</v>
      </c>
    </row>
    <row r="11" spans="1:20" ht="15" x14ac:dyDescent="0.25">
      <c r="A11" s="168"/>
      <c r="B11" s="169"/>
      <c r="C11" s="170"/>
      <c r="D11" s="182"/>
      <c r="E11" s="171"/>
      <c r="F11" s="184"/>
      <c r="G11" s="172"/>
      <c r="H11" s="173"/>
      <c r="I11" s="172"/>
      <c r="J11" s="173"/>
      <c r="K11" s="174"/>
      <c r="L11" s="255"/>
      <c r="M11" s="187">
        <f t="shared" si="0"/>
        <v>0</v>
      </c>
      <c r="N11" s="195">
        <f t="shared" si="1"/>
        <v>0</v>
      </c>
      <c r="O11" s="258"/>
      <c r="P11" s="255"/>
      <c r="Q11" s="258"/>
      <c r="R11" s="259"/>
      <c r="S11" s="187">
        <f t="shared" si="2"/>
        <v>0</v>
      </c>
      <c r="T11" s="188">
        <f t="shared" si="3"/>
        <v>0</v>
      </c>
    </row>
    <row r="12" spans="1:20" ht="15" x14ac:dyDescent="0.25">
      <c r="A12" s="168"/>
      <c r="B12" s="169"/>
      <c r="C12" s="170"/>
      <c r="D12" s="182"/>
      <c r="E12" s="171"/>
      <c r="F12" s="184"/>
      <c r="G12" s="172"/>
      <c r="H12" s="173"/>
      <c r="I12" s="172"/>
      <c r="J12" s="173"/>
      <c r="K12" s="174"/>
      <c r="L12" s="255"/>
      <c r="M12" s="187">
        <f t="shared" si="0"/>
        <v>0</v>
      </c>
      <c r="N12" s="195">
        <f t="shared" si="1"/>
        <v>0</v>
      </c>
      <c r="O12" s="258"/>
      <c r="P12" s="255"/>
      <c r="Q12" s="258"/>
      <c r="R12" s="259"/>
      <c r="S12" s="187">
        <f t="shared" si="2"/>
        <v>0</v>
      </c>
      <c r="T12" s="188">
        <f t="shared" si="3"/>
        <v>0</v>
      </c>
    </row>
    <row r="13" spans="1:20" ht="15" x14ac:dyDescent="0.25">
      <c r="A13" s="168"/>
      <c r="B13" s="169"/>
      <c r="C13" s="170"/>
      <c r="D13" s="182"/>
      <c r="E13" s="171"/>
      <c r="F13" s="184"/>
      <c r="G13" s="172"/>
      <c r="H13" s="173"/>
      <c r="I13" s="172"/>
      <c r="J13" s="173"/>
      <c r="K13" s="174"/>
      <c r="L13" s="255"/>
      <c r="M13" s="187">
        <f t="shared" si="0"/>
        <v>0</v>
      </c>
      <c r="N13" s="195">
        <f t="shared" si="1"/>
        <v>0</v>
      </c>
      <c r="O13" s="258"/>
      <c r="P13" s="255"/>
      <c r="Q13" s="258"/>
      <c r="R13" s="259"/>
      <c r="S13" s="187">
        <f t="shared" si="2"/>
        <v>0</v>
      </c>
      <c r="T13" s="188">
        <f t="shared" si="3"/>
        <v>0</v>
      </c>
    </row>
    <row r="14" spans="1:20" ht="15" x14ac:dyDescent="0.25">
      <c r="A14" s="168"/>
      <c r="B14" s="169"/>
      <c r="C14" s="170"/>
      <c r="D14" s="182"/>
      <c r="E14" s="171"/>
      <c r="F14" s="184"/>
      <c r="G14" s="172"/>
      <c r="H14" s="173"/>
      <c r="I14" s="172"/>
      <c r="J14" s="173"/>
      <c r="K14" s="174"/>
      <c r="L14" s="255"/>
      <c r="M14" s="187">
        <f t="shared" si="0"/>
        <v>0</v>
      </c>
      <c r="N14" s="195">
        <f t="shared" si="1"/>
        <v>0</v>
      </c>
      <c r="O14" s="258"/>
      <c r="P14" s="255"/>
      <c r="Q14" s="258"/>
      <c r="R14" s="259"/>
      <c r="S14" s="187">
        <f t="shared" si="2"/>
        <v>0</v>
      </c>
      <c r="T14" s="188">
        <f t="shared" si="3"/>
        <v>0</v>
      </c>
    </row>
    <row r="15" spans="1:20" ht="15" x14ac:dyDescent="0.25">
      <c r="A15" s="168"/>
      <c r="B15" s="169"/>
      <c r="C15" s="170"/>
      <c r="D15" s="182"/>
      <c r="E15" s="171"/>
      <c r="F15" s="184"/>
      <c r="G15" s="172"/>
      <c r="H15" s="173"/>
      <c r="I15" s="172"/>
      <c r="J15" s="173"/>
      <c r="K15" s="174"/>
      <c r="L15" s="255"/>
      <c r="M15" s="187">
        <f t="shared" si="0"/>
        <v>0</v>
      </c>
      <c r="N15" s="195">
        <f t="shared" si="1"/>
        <v>0</v>
      </c>
      <c r="O15" s="258"/>
      <c r="P15" s="255"/>
      <c r="Q15" s="258"/>
      <c r="R15" s="259"/>
      <c r="S15" s="187">
        <f t="shared" si="2"/>
        <v>0</v>
      </c>
      <c r="T15" s="188">
        <f t="shared" si="3"/>
        <v>0</v>
      </c>
    </row>
    <row r="16" spans="1:20" ht="15" x14ac:dyDescent="0.25">
      <c r="A16" s="168"/>
      <c r="B16" s="169"/>
      <c r="C16" s="170"/>
      <c r="D16" s="182"/>
      <c r="E16" s="175"/>
      <c r="F16" s="184"/>
      <c r="G16" s="172"/>
      <c r="H16" s="173"/>
      <c r="I16" s="172"/>
      <c r="J16" s="173"/>
      <c r="K16" s="174"/>
      <c r="L16" s="255"/>
      <c r="M16" s="187">
        <f t="shared" si="0"/>
        <v>0</v>
      </c>
      <c r="N16" s="195">
        <f t="shared" si="1"/>
        <v>0</v>
      </c>
      <c r="O16" s="258"/>
      <c r="P16" s="255"/>
      <c r="Q16" s="258"/>
      <c r="R16" s="259"/>
      <c r="S16" s="187">
        <f t="shared" si="2"/>
        <v>0</v>
      </c>
      <c r="T16" s="188">
        <f t="shared" si="3"/>
        <v>0</v>
      </c>
    </row>
    <row r="17" spans="1:20" ht="15" x14ac:dyDescent="0.25">
      <c r="A17" s="168"/>
      <c r="B17" s="169"/>
      <c r="C17" s="170"/>
      <c r="D17" s="182"/>
      <c r="E17" s="175"/>
      <c r="F17" s="184"/>
      <c r="G17" s="172"/>
      <c r="H17" s="173"/>
      <c r="I17" s="172"/>
      <c r="J17" s="173"/>
      <c r="K17" s="174"/>
      <c r="L17" s="255"/>
      <c r="M17" s="187">
        <f t="shared" si="0"/>
        <v>0</v>
      </c>
      <c r="N17" s="195">
        <f t="shared" si="1"/>
        <v>0</v>
      </c>
      <c r="O17" s="258"/>
      <c r="P17" s="255"/>
      <c r="Q17" s="258"/>
      <c r="R17" s="259"/>
      <c r="S17" s="187">
        <f t="shared" si="2"/>
        <v>0</v>
      </c>
      <c r="T17" s="188">
        <f t="shared" si="3"/>
        <v>0</v>
      </c>
    </row>
    <row r="18" spans="1:20" ht="15" x14ac:dyDescent="0.25">
      <c r="A18" s="168"/>
      <c r="B18" s="169"/>
      <c r="C18" s="170"/>
      <c r="D18" s="182"/>
      <c r="E18" s="175"/>
      <c r="F18" s="184"/>
      <c r="G18" s="172"/>
      <c r="H18" s="173"/>
      <c r="I18" s="172"/>
      <c r="J18" s="173"/>
      <c r="K18" s="174"/>
      <c r="L18" s="255"/>
      <c r="M18" s="187">
        <f t="shared" si="0"/>
        <v>0</v>
      </c>
      <c r="N18" s="195">
        <f t="shared" si="1"/>
        <v>0</v>
      </c>
      <c r="O18" s="258"/>
      <c r="P18" s="255"/>
      <c r="Q18" s="258"/>
      <c r="R18" s="259"/>
      <c r="S18" s="187">
        <f t="shared" si="2"/>
        <v>0</v>
      </c>
      <c r="T18" s="188">
        <f t="shared" si="3"/>
        <v>0</v>
      </c>
    </row>
    <row r="19" spans="1:20" ht="15.75" thickBot="1" x14ac:dyDescent="0.3">
      <c r="A19" s="50" t="s">
        <v>312</v>
      </c>
      <c r="C19" s="191">
        <f>SUM(C6:C18)</f>
        <v>0</v>
      </c>
      <c r="D19" s="192">
        <f t="shared" ref="D19:N19" si="4">SUM(D6:D18)</f>
        <v>0</v>
      </c>
      <c r="E19" s="191">
        <f t="shared" si="4"/>
        <v>0</v>
      </c>
      <c r="F19" s="192">
        <f t="shared" si="4"/>
        <v>0</v>
      </c>
      <c r="G19" s="191">
        <f t="shared" si="4"/>
        <v>0</v>
      </c>
      <c r="H19" s="193">
        <f t="shared" si="4"/>
        <v>0</v>
      </c>
      <c r="I19" s="191">
        <f t="shared" si="4"/>
        <v>0</v>
      </c>
      <c r="J19" s="193">
        <f t="shared" si="4"/>
        <v>0</v>
      </c>
      <c r="K19" s="191">
        <f t="shared" si="4"/>
        <v>0</v>
      </c>
      <c r="L19" s="193">
        <f t="shared" si="4"/>
        <v>0</v>
      </c>
      <c r="M19" s="191">
        <f t="shared" si="4"/>
        <v>0</v>
      </c>
      <c r="N19" s="192">
        <f t="shared" si="4"/>
        <v>0</v>
      </c>
      <c r="O19" s="198">
        <f t="shared" ref="O19:T19" si="5">SUM(O6:O18)</f>
        <v>0</v>
      </c>
      <c r="P19" s="199">
        <f t="shared" si="5"/>
        <v>0</v>
      </c>
      <c r="Q19" s="198">
        <f t="shared" si="5"/>
        <v>0</v>
      </c>
      <c r="R19" s="200">
        <f t="shared" si="5"/>
        <v>0</v>
      </c>
      <c r="S19" s="191">
        <f t="shared" si="5"/>
        <v>0</v>
      </c>
      <c r="T19" s="193">
        <f t="shared" si="5"/>
        <v>0</v>
      </c>
    </row>
    <row r="20" spans="1:20" ht="15.75" thickTop="1" x14ac:dyDescent="0.25"/>
  </sheetData>
  <sheetProtection password="ED2B" sheet="1" objects="1" scenarios="1" formatColumns="0"/>
  <mergeCells count="11">
    <mergeCell ref="C4:D4"/>
    <mergeCell ref="E4:F4"/>
    <mergeCell ref="G4:H4"/>
    <mergeCell ref="I4:J4"/>
    <mergeCell ref="A1:T1"/>
    <mergeCell ref="A2:T2"/>
    <mergeCell ref="K4:L4"/>
    <mergeCell ref="M4:N4"/>
    <mergeCell ref="O4:P4"/>
    <mergeCell ref="Q4:R4"/>
    <mergeCell ref="S4:T4"/>
  </mergeCells>
  <pageMargins left="0.25" right="0.25" top="0.75" bottom="0.75" header="0.3" footer="0.3"/>
  <pageSetup scale="64" orientation="landscape" r:id="rId1"/>
  <headerFooter>
    <oddHeader>&amp;C&amp;"-,Bold"&amp;16 2016 Shared Services Exclusion Worksheet</oddHeader>
    <oddFooter>&amp;C&amp;"-,Bold"Page F-11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3"/>
  <sheetViews>
    <sheetView view="pageLayout" topLeftCell="A37" zoomScaleNormal="100" workbookViewId="0">
      <selection activeCell="D47" sqref="D47:D48"/>
    </sheetView>
  </sheetViews>
  <sheetFormatPr defaultColWidth="9.109375" defaultRowHeight="14.4" x14ac:dyDescent="0.3"/>
  <cols>
    <col min="1" max="1" width="3.5546875" style="28" customWidth="1"/>
    <col min="2" max="2" width="3.33203125" style="28" customWidth="1"/>
    <col min="3" max="3" width="67.33203125" style="28" customWidth="1"/>
    <col min="4" max="4" width="18" style="28" customWidth="1"/>
    <col min="5" max="16384" width="9.109375" style="28"/>
  </cols>
  <sheetData>
    <row r="1" spans="1:4" ht="15" x14ac:dyDescent="0.25">
      <c r="A1" s="306" t="str">
        <f>'Information Sheet'!B8</f>
        <v>XYZ Fire District #1</v>
      </c>
      <c r="B1" s="306"/>
      <c r="C1" s="306"/>
      <c r="D1" s="306"/>
    </row>
    <row r="2" spans="1:4" ht="15" x14ac:dyDescent="0.25">
      <c r="A2" s="306" t="str">
        <f>'Information Sheet'!B9</f>
        <v>County Name</v>
      </c>
      <c r="B2" s="306"/>
      <c r="C2" s="306"/>
      <c r="D2" s="306"/>
    </row>
    <row r="4" spans="1:4" ht="15" x14ac:dyDescent="0.25">
      <c r="A4" s="321" t="s">
        <v>316</v>
      </c>
      <c r="B4" s="321"/>
      <c r="C4" s="321"/>
      <c r="D4" s="321"/>
    </row>
    <row r="5" spans="1:4" ht="15" x14ac:dyDescent="0.25">
      <c r="A5" s="28" t="s">
        <v>375</v>
      </c>
      <c r="D5" s="9">
        <f>'Salary &amp; Benefit Schedule'!E43</f>
        <v>0</v>
      </c>
    </row>
    <row r="6" spans="1:4" ht="15" x14ac:dyDescent="0.25">
      <c r="A6" s="28" t="s">
        <v>376</v>
      </c>
      <c r="D6" s="6">
        <f>'Salary &amp; Benefit Schedule'!F43</f>
        <v>0</v>
      </c>
    </row>
    <row r="7" spans="1:4" ht="15" x14ac:dyDescent="0.25">
      <c r="A7" s="28" t="s">
        <v>317</v>
      </c>
      <c r="D7" s="7">
        <f>'Salary &amp; Benefit Schedule'!E41+'Salary &amp; Benefit Schedule'!F41</f>
        <v>0</v>
      </c>
    </row>
    <row r="8" spans="1:4" ht="15" x14ac:dyDescent="0.25">
      <c r="B8" s="28" t="s">
        <v>377</v>
      </c>
      <c r="D8" s="11">
        <f>D5+D6-D7</f>
        <v>0</v>
      </c>
    </row>
    <row r="9" spans="1:4" ht="15" x14ac:dyDescent="0.25">
      <c r="A9" s="28" t="s">
        <v>378</v>
      </c>
      <c r="D9" s="35"/>
    </row>
    <row r="10" spans="1:4" ht="15" x14ac:dyDescent="0.25">
      <c r="A10" s="28" t="s">
        <v>379</v>
      </c>
      <c r="D10" s="35"/>
    </row>
    <row r="11" spans="1:4" ht="15" x14ac:dyDescent="0.25">
      <c r="A11" s="28" t="s">
        <v>319</v>
      </c>
      <c r="D11" s="36"/>
    </row>
    <row r="12" spans="1:4" ht="15" x14ac:dyDescent="0.25">
      <c r="B12" s="28" t="s">
        <v>318</v>
      </c>
      <c r="D12" s="11">
        <f>D9+D10-D11</f>
        <v>0</v>
      </c>
    </row>
    <row r="13" spans="1:4" ht="15.75" thickBot="1" x14ac:dyDescent="0.3">
      <c r="C13" s="1" t="s">
        <v>320</v>
      </c>
      <c r="D13" s="12">
        <f>IF((D8-D12)&lt;0,0,(D8-D12))</f>
        <v>0</v>
      </c>
    </row>
    <row r="14" spans="1:4" ht="15.75" thickTop="1" x14ac:dyDescent="0.25"/>
    <row r="15" spans="1:4" ht="15" x14ac:dyDescent="0.25">
      <c r="A15" s="321" t="s">
        <v>322</v>
      </c>
      <c r="B15" s="321"/>
      <c r="C15" s="321"/>
      <c r="D15" s="321"/>
    </row>
    <row r="16" spans="1:4" ht="15" x14ac:dyDescent="0.25">
      <c r="A16" s="28" t="s">
        <v>380</v>
      </c>
      <c r="D16" s="9">
        <f>'Appropriations (Proposed)'!D62</f>
        <v>0</v>
      </c>
    </row>
    <row r="17" spans="1:4" ht="15" x14ac:dyDescent="0.25">
      <c r="A17" s="28" t="s">
        <v>381</v>
      </c>
      <c r="D17" s="7">
        <f>'Appropriations (Proposed)'!F62</f>
        <v>0</v>
      </c>
    </row>
    <row r="18" spans="1:4" ht="15.75" thickBot="1" x14ac:dyDescent="0.3">
      <c r="B18" s="1" t="s">
        <v>323</v>
      </c>
      <c r="D18" s="12">
        <f>D16-D17</f>
        <v>0</v>
      </c>
    </row>
    <row r="19" spans="1:4" ht="15.75" thickTop="1" x14ac:dyDescent="0.25"/>
    <row r="20" spans="1:4" ht="15" x14ac:dyDescent="0.25">
      <c r="A20" s="321" t="s">
        <v>324</v>
      </c>
      <c r="B20" s="322"/>
      <c r="C20" s="322"/>
      <c r="D20" s="322"/>
    </row>
    <row r="21" spans="1:4" ht="15" x14ac:dyDescent="0.25">
      <c r="A21" s="28" t="s">
        <v>382</v>
      </c>
      <c r="D21" s="9">
        <f>'Debt Service - Principal'!I35+'Debt Service - Interest'!F35</f>
        <v>0</v>
      </c>
    </row>
    <row r="22" spans="1:4" ht="15" x14ac:dyDescent="0.25">
      <c r="A22" s="28" t="s">
        <v>383</v>
      </c>
      <c r="D22" s="7">
        <f>'Debt Service - Principal'!G35+'Debt Service - Interest'!D35</f>
        <v>0</v>
      </c>
    </row>
    <row r="23" spans="1:4" ht="15.75" thickBot="1" x14ac:dyDescent="0.3">
      <c r="B23" s="1" t="s">
        <v>326</v>
      </c>
      <c r="D23" s="12">
        <f>IF((D21-D22)&lt;0,0,(D21-D22))</f>
        <v>0</v>
      </c>
    </row>
    <row r="24" spans="1:4" ht="15.75" thickTop="1" x14ac:dyDescent="0.25"/>
    <row r="25" spans="1:4" ht="15" x14ac:dyDescent="0.25">
      <c r="A25" s="321" t="s">
        <v>327</v>
      </c>
      <c r="B25" s="321"/>
      <c r="C25" s="321"/>
      <c r="D25" s="321"/>
    </row>
    <row r="26" spans="1:4" ht="15" x14ac:dyDescent="0.25">
      <c r="A26" s="28" t="s">
        <v>384</v>
      </c>
      <c r="D26" s="9">
        <f>'Capital Budget Proposed'!G27</f>
        <v>0</v>
      </c>
    </row>
    <row r="27" spans="1:4" ht="15" x14ac:dyDescent="0.25">
      <c r="A27" s="28" t="s">
        <v>385</v>
      </c>
      <c r="D27" s="6">
        <f>'Capital Budget Proposed'!G29</f>
        <v>0</v>
      </c>
    </row>
    <row r="28" spans="1:4" ht="15" x14ac:dyDescent="0.25">
      <c r="A28" s="28" t="s">
        <v>386</v>
      </c>
      <c r="D28" s="6">
        <f>'Capital Budget Proposed'!G30</f>
        <v>0</v>
      </c>
    </row>
    <row r="29" spans="1:4" x14ac:dyDescent="0.3">
      <c r="A29" s="28">
        <v>2016</v>
      </c>
      <c r="D29" s="7">
        <f>'Capital Budget Proposed'!G31</f>
        <v>0</v>
      </c>
    </row>
    <row r="30" spans="1:4" x14ac:dyDescent="0.3">
      <c r="B30" s="28" t="s">
        <v>387</v>
      </c>
      <c r="D30" s="11">
        <f>D26-D27-D28-D29</f>
        <v>0</v>
      </c>
    </row>
    <row r="31" spans="1:4" x14ac:dyDescent="0.3">
      <c r="A31" s="28" t="s">
        <v>388</v>
      </c>
      <c r="D31" s="6">
        <f>'Capital Budget Proposed'!H27</f>
        <v>0</v>
      </c>
    </row>
    <row r="32" spans="1:4" x14ac:dyDescent="0.3">
      <c r="A32" s="28" t="s">
        <v>389</v>
      </c>
      <c r="D32" s="6">
        <f>'Capital Budget Proposed'!H29</f>
        <v>0</v>
      </c>
    </row>
    <row r="33" spans="1:4" x14ac:dyDescent="0.3">
      <c r="A33" s="28" t="s">
        <v>390</v>
      </c>
      <c r="D33" s="6">
        <f>'Capital Budget Proposed'!H30</f>
        <v>0</v>
      </c>
    </row>
    <row r="34" spans="1:4" x14ac:dyDescent="0.3">
      <c r="A34" s="28" t="s">
        <v>391</v>
      </c>
      <c r="D34" s="7">
        <f>'Capital Budget Proposed'!H31</f>
        <v>0</v>
      </c>
    </row>
    <row r="35" spans="1:4" x14ac:dyDescent="0.3">
      <c r="B35" s="28" t="s">
        <v>325</v>
      </c>
      <c r="D35" s="11">
        <f>D31-D32-D33-D34</f>
        <v>0</v>
      </c>
    </row>
    <row r="36" spans="1:4" ht="15" thickBot="1" x14ac:dyDescent="0.35">
      <c r="C36" s="1" t="s">
        <v>328</v>
      </c>
      <c r="D36" s="12">
        <f>IF(D30&lt;D35,0,(D30-D35))</f>
        <v>0</v>
      </c>
    </row>
    <row r="37" spans="1:4" ht="15" thickTop="1" x14ac:dyDescent="0.3"/>
    <row r="38" spans="1:4" x14ac:dyDescent="0.3">
      <c r="A38" s="321" t="s">
        <v>329</v>
      </c>
      <c r="B38" s="321"/>
      <c r="C38" s="321"/>
      <c r="D38" s="321"/>
    </row>
    <row r="39" spans="1:4" x14ac:dyDescent="0.3">
      <c r="A39" s="204" t="s">
        <v>392</v>
      </c>
      <c r="B39" s="203"/>
      <c r="C39" s="203"/>
      <c r="D39" s="329">
        <v>5.8000000000000003E-2</v>
      </c>
    </row>
    <row r="40" spans="1:4" x14ac:dyDescent="0.3">
      <c r="A40" s="28" t="s">
        <v>393</v>
      </c>
      <c r="D40" s="9">
        <f>'Salary &amp; Benefit Schedule'!G13</f>
        <v>0</v>
      </c>
    </row>
    <row r="41" spans="1:4" x14ac:dyDescent="0.3">
      <c r="A41" s="28" t="s">
        <v>394</v>
      </c>
      <c r="D41" s="7">
        <f>'Salary &amp; Benefit Schedule'!G30</f>
        <v>0</v>
      </c>
    </row>
    <row r="42" spans="1:4" x14ac:dyDescent="0.3">
      <c r="B42" s="28" t="s">
        <v>395</v>
      </c>
      <c r="D42" s="11">
        <f>D40+D41</f>
        <v>0</v>
      </c>
    </row>
    <row r="43" spans="1:4" ht="30" customHeight="1" x14ac:dyDescent="0.3">
      <c r="A43" s="305" t="s">
        <v>396</v>
      </c>
      <c r="B43" s="305"/>
      <c r="C43" s="305"/>
      <c r="D43" s="35"/>
    </row>
    <row r="44" spans="1:4" ht="29.25" customHeight="1" x14ac:dyDescent="0.3">
      <c r="A44" s="305" t="s">
        <v>397</v>
      </c>
      <c r="B44" s="305"/>
      <c r="C44" s="305"/>
      <c r="D44" s="36"/>
    </row>
    <row r="45" spans="1:4" x14ac:dyDescent="0.3">
      <c r="B45" s="28" t="s">
        <v>398</v>
      </c>
      <c r="D45" s="11">
        <f>D43+D44</f>
        <v>0</v>
      </c>
    </row>
    <row r="46" spans="1:4" x14ac:dyDescent="0.3">
      <c r="C46" s="28" t="s">
        <v>330</v>
      </c>
      <c r="D46" s="11">
        <f>D42-D45</f>
        <v>0</v>
      </c>
    </row>
    <row r="47" spans="1:4" x14ac:dyDescent="0.3">
      <c r="A47" s="28" t="s">
        <v>399</v>
      </c>
      <c r="D47" s="202">
        <f>IF(D46&lt;0,0,(IF(D45=0,0,(D46/D45))))</f>
        <v>0</v>
      </c>
    </row>
    <row r="48" spans="1:4" x14ac:dyDescent="0.3">
      <c r="A48" s="28" t="s">
        <v>408</v>
      </c>
      <c r="D48" s="202">
        <f>IF(D47&lt;0.02,0,(IF(D47&lt;D39,(D47-0.02),(D39-0.02))))</f>
        <v>0</v>
      </c>
    </row>
    <row r="49" spans="1:4" x14ac:dyDescent="0.3">
      <c r="A49" s="28" t="s">
        <v>331</v>
      </c>
      <c r="D49" s="202">
        <f>D47-D48</f>
        <v>0</v>
      </c>
    </row>
    <row r="50" spans="1:4" x14ac:dyDescent="0.3">
      <c r="A50" s="28" t="s">
        <v>400</v>
      </c>
      <c r="D50" s="201">
        <f>IF(D46&lt;0,0,D49*D45)</f>
        <v>0</v>
      </c>
    </row>
    <row r="51" spans="1:4" x14ac:dyDescent="0.3">
      <c r="A51" s="28" t="s">
        <v>401</v>
      </c>
      <c r="D51" s="205">
        <f>D48*D45</f>
        <v>0</v>
      </c>
    </row>
    <row r="52" spans="1:4" x14ac:dyDescent="0.3">
      <c r="A52" s="28" t="s">
        <v>332</v>
      </c>
      <c r="D52" s="205">
        <f>IF((D47-D39)&gt;0,(D45*(D47-D39)),0)</f>
        <v>0</v>
      </c>
    </row>
    <row r="53" spans="1:4" x14ac:dyDescent="0.3">
      <c r="B53" s="28" t="s">
        <v>402</v>
      </c>
      <c r="D53" s="205">
        <f>D50+D51</f>
        <v>0</v>
      </c>
    </row>
  </sheetData>
  <sheetProtection password="ED2B" sheet="1" objects="1" scenarios="1" formatColumns="0"/>
  <mergeCells count="9">
    <mergeCell ref="A1:D1"/>
    <mergeCell ref="A2:D2"/>
    <mergeCell ref="A43:C43"/>
    <mergeCell ref="A44:C44"/>
    <mergeCell ref="A4:D4"/>
    <mergeCell ref="A15:D15"/>
    <mergeCell ref="A20:D20"/>
    <mergeCell ref="A25:D25"/>
    <mergeCell ref="A38:D38"/>
  </mergeCells>
  <pageMargins left="0.7" right="0.7" top="0.75" bottom="0.75" header="0.3" footer="0.3"/>
  <pageSetup scale="83" orientation="portrait" r:id="rId1"/>
  <headerFooter>
    <oddHeader>&amp;C&amp;"-,Bold"&amp;16 2016 Levy Cap Exclusion Calculations</oddHeader>
    <oddFooter>&amp;C&amp;"-,Bold"Page F-12</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3"/>
  <sheetViews>
    <sheetView view="pageLayout" topLeftCell="A4" zoomScaleNormal="100" workbookViewId="0">
      <selection activeCell="P6" sqref="P6:Q6"/>
    </sheetView>
  </sheetViews>
  <sheetFormatPr defaultColWidth="9.109375" defaultRowHeight="14.4" x14ac:dyDescent="0.3"/>
  <cols>
    <col min="1" max="1" width="3" style="60" bestFit="1" customWidth="1"/>
    <col min="2" max="2" width="14.5546875" style="60" bestFit="1" customWidth="1"/>
    <col min="3" max="3" width="14.5546875" style="60" customWidth="1"/>
    <col min="4" max="4" width="12.33203125" style="60" bestFit="1" customWidth="1"/>
    <col min="5" max="7" width="3.6640625" style="60" bestFit="1" customWidth="1"/>
    <col min="8" max="8" width="9.33203125" style="60" customWidth="1"/>
    <col min="9" max="9" width="8.44140625" style="60" customWidth="1"/>
    <col min="10" max="10" width="12.88671875" style="60" bestFit="1" customWidth="1"/>
    <col min="11" max="11" width="14.88671875" style="60" customWidth="1"/>
    <col min="12" max="12" width="14" style="60" bestFit="1" customWidth="1"/>
    <col min="13" max="13" width="13.6640625" style="60" bestFit="1" customWidth="1"/>
    <col min="14" max="14" width="12" style="60" bestFit="1" customWidth="1"/>
    <col min="15" max="15" width="12.109375" style="60" bestFit="1" customWidth="1"/>
    <col min="16" max="16" width="13.6640625" style="60" customWidth="1"/>
    <col min="17" max="17" width="17.109375" style="60" bestFit="1" customWidth="1"/>
    <col min="18" max="18" width="14.109375" style="60" bestFit="1" customWidth="1"/>
    <col min="19" max="16384" width="9.109375" style="60"/>
  </cols>
  <sheetData>
    <row r="1" spans="1:18" ht="15" x14ac:dyDescent="0.25">
      <c r="A1" s="308" t="str">
        <f>'Information Sheet'!B8</f>
        <v>XYZ Fire District #1</v>
      </c>
      <c r="B1" s="308"/>
      <c r="C1" s="308"/>
      <c r="D1" s="308"/>
      <c r="E1" s="308"/>
      <c r="F1" s="308"/>
      <c r="G1" s="308"/>
      <c r="H1" s="308"/>
      <c r="I1" s="308"/>
      <c r="J1" s="308"/>
      <c r="K1" s="308"/>
      <c r="L1" s="308"/>
      <c r="M1" s="308"/>
      <c r="N1" s="308"/>
      <c r="O1" s="308"/>
      <c r="P1" s="308"/>
      <c r="Q1" s="308"/>
      <c r="R1" s="308"/>
    </row>
    <row r="2" spans="1:18" ht="15" x14ac:dyDescent="0.25">
      <c r="A2" s="308" t="str">
        <f>'Information Sheet'!B9</f>
        <v>County Name</v>
      </c>
      <c r="B2" s="308"/>
      <c r="C2" s="308"/>
      <c r="D2" s="308"/>
      <c r="E2" s="308"/>
      <c r="F2" s="308"/>
      <c r="G2" s="308"/>
      <c r="H2" s="308"/>
      <c r="I2" s="308"/>
      <c r="J2" s="308"/>
      <c r="K2" s="308"/>
      <c r="L2" s="308"/>
      <c r="M2" s="308"/>
      <c r="N2" s="308"/>
      <c r="O2" s="308"/>
      <c r="P2" s="308"/>
      <c r="Q2" s="308"/>
      <c r="R2" s="308"/>
    </row>
    <row r="4" spans="1:18" ht="32.25" customHeight="1" x14ac:dyDescent="0.25">
      <c r="E4" s="323" t="s">
        <v>25</v>
      </c>
      <c r="F4" s="323"/>
      <c r="G4" s="323"/>
      <c r="H4" s="324" t="s">
        <v>340</v>
      </c>
      <c r="I4" s="324"/>
      <c r="J4" s="324"/>
    </row>
    <row r="5" spans="1:18" s="267" customFormat="1" ht="144.75" customHeight="1" thickBot="1" x14ac:dyDescent="0.3">
      <c r="A5" s="260"/>
      <c r="B5" s="260" t="s">
        <v>26</v>
      </c>
      <c r="C5" s="260" t="s">
        <v>27</v>
      </c>
      <c r="D5" s="261" t="s">
        <v>21</v>
      </c>
      <c r="E5" s="262" t="s">
        <v>22</v>
      </c>
      <c r="F5" s="262" t="s">
        <v>23</v>
      </c>
      <c r="G5" s="263" t="s">
        <v>24</v>
      </c>
      <c r="H5" s="260" t="s">
        <v>30</v>
      </c>
      <c r="I5" s="260" t="s">
        <v>29</v>
      </c>
      <c r="J5" s="264" t="s">
        <v>60</v>
      </c>
      <c r="K5" s="260" t="s">
        <v>341</v>
      </c>
      <c r="L5" s="260" t="s">
        <v>342</v>
      </c>
      <c r="M5" s="265" t="s">
        <v>61</v>
      </c>
      <c r="N5" s="266" t="s">
        <v>345</v>
      </c>
      <c r="O5" s="266" t="s">
        <v>346</v>
      </c>
      <c r="P5" s="265" t="s">
        <v>62</v>
      </c>
      <c r="Q5" s="264" t="s">
        <v>63</v>
      </c>
      <c r="R5" s="260" t="s">
        <v>64</v>
      </c>
    </row>
    <row r="6" spans="1:18" ht="15" x14ac:dyDescent="0.25">
      <c r="A6" s="60">
        <v>1</v>
      </c>
      <c r="B6" s="292"/>
      <c r="C6" s="292"/>
      <c r="D6" s="293"/>
      <c r="E6" s="68"/>
      <c r="F6" s="68"/>
      <c r="G6" s="69"/>
      <c r="H6" s="34"/>
      <c r="I6" s="34"/>
      <c r="J6" s="70"/>
      <c r="K6" s="34"/>
      <c r="L6" s="222">
        <f>SUM(H6:K6)</f>
        <v>0</v>
      </c>
      <c r="M6" s="295"/>
      <c r="N6" s="296"/>
      <c r="O6" s="301"/>
      <c r="P6" s="74"/>
      <c r="Q6" s="75"/>
      <c r="R6" s="223">
        <f>L6+P6+Q6</f>
        <v>0</v>
      </c>
    </row>
    <row r="7" spans="1:18" ht="15" x14ac:dyDescent="0.25">
      <c r="A7" s="60">
        <v>2</v>
      </c>
      <c r="B7" s="292"/>
      <c r="C7" s="292"/>
      <c r="D7" s="294"/>
      <c r="E7" s="68"/>
      <c r="F7" s="68"/>
      <c r="G7" s="71"/>
      <c r="H7" s="35"/>
      <c r="I7" s="35"/>
      <c r="J7" s="72"/>
      <c r="K7" s="35"/>
      <c r="L7" s="227">
        <f t="shared" ref="L7:L20" si="0">SUM(H7:K7)</f>
        <v>0</v>
      </c>
      <c r="M7" s="297"/>
      <c r="N7" s="298"/>
      <c r="O7" s="301"/>
      <c r="P7" s="76"/>
      <c r="Q7" s="72"/>
      <c r="R7" s="64">
        <f t="shared" ref="R7:R20" si="1">L7+P7+Q7</f>
        <v>0</v>
      </c>
    </row>
    <row r="8" spans="1:18" ht="15" x14ac:dyDescent="0.25">
      <c r="A8" s="60">
        <v>3</v>
      </c>
      <c r="B8" s="292"/>
      <c r="C8" s="292"/>
      <c r="D8" s="294"/>
      <c r="E8" s="68"/>
      <c r="F8" s="68"/>
      <c r="G8" s="71"/>
      <c r="H8" s="35"/>
      <c r="I8" s="35"/>
      <c r="J8" s="72"/>
      <c r="K8" s="35"/>
      <c r="L8" s="227">
        <f t="shared" si="0"/>
        <v>0</v>
      </c>
      <c r="M8" s="297"/>
      <c r="N8" s="298"/>
      <c r="O8" s="301"/>
      <c r="P8" s="76"/>
      <c r="Q8" s="72"/>
      <c r="R8" s="64">
        <f t="shared" si="1"/>
        <v>0</v>
      </c>
    </row>
    <row r="9" spans="1:18" ht="15" x14ac:dyDescent="0.25">
      <c r="A9" s="60">
        <v>4</v>
      </c>
      <c r="B9" s="292"/>
      <c r="C9" s="292"/>
      <c r="D9" s="294"/>
      <c r="E9" s="68"/>
      <c r="F9" s="68"/>
      <c r="G9" s="71"/>
      <c r="H9" s="35"/>
      <c r="I9" s="35"/>
      <c r="J9" s="72"/>
      <c r="K9" s="35"/>
      <c r="L9" s="227">
        <f t="shared" si="0"/>
        <v>0</v>
      </c>
      <c r="M9" s="297"/>
      <c r="N9" s="298"/>
      <c r="O9" s="301"/>
      <c r="P9" s="76"/>
      <c r="Q9" s="72"/>
      <c r="R9" s="64">
        <f t="shared" si="1"/>
        <v>0</v>
      </c>
    </row>
    <row r="10" spans="1:18" ht="15" x14ac:dyDescent="0.25">
      <c r="A10" s="60">
        <v>5</v>
      </c>
      <c r="B10" s="292"/>
      <c r="C10" s="292"/>
      <c r="D10" s="294"/>
      <c r="E10" s="68"/>
      <c r="F10" s="68"/>
      <c r="G10" s="71"/>
      <c r="H10" s="35"/>
      <c r="I10" s="35"/>
      <c r="J10" s="72"/>
      <c r="K10" s="35"/>
      <c r="L10" s="227">
        <f t="shared" si="0"/>
        <v>0</v>
      </c>
      <c r="M10" s="297"/>
      <c r="N10" s="298"/>
      <c r="O10" s="301"/>
      <c r="P10" s="76"/>
      <c r="Q10" s="72"/>
      <c r="R10" s="64">
        <f t="shared" si="1"/>
        <v>0</v>
      </c>
    </row>
    <row r="11" spans="1:18" ht="15" x14ac:dyDescent="0.25">
      <c r="A11" s="60">
        <v>6</v>
      </c>
      <c r="B11" s="292"/>
      <c r="C11" s="292"/>
      <c r="D11" s="294"/>
      <c r="E11" s="68"/>
      <c r="F11" s="68"/>
      <c r="G11" s="71"/>
      <c r="H11" s="35"/>
      <c r="I11" s="35"/>
      <c r="J11" s="72"/>
      <c r="K11" s="35"/>
      <c r="L11" s="227">
        <f t="shared" si="0"/>
        <v>0</v>
      </c>
      <c r="M11" s="297"/>
      <c r="N11" s="298"/>
      <c r="O11" s="301"/>
      <c r="P11" s="76"/>
      <c r="Q11" s="72"/>
      <c r="R11" s="64">
        <f t="shared" si="1"/>
        <v>0</v>
      </c>
    </row>
    <row r="12" spans="1:18" ht="15" x14ac:dyDescent="0.25">
      <c r="A12" s="60">
        <v>7</v>
      </c>
      <c r="B12" s="292"/>
      <c r="C12" s="292"/>
      <c r="D12" s="294"/>
      <c r="E12" s="68"/>
      <c r="F12" s="68"/>
      <c r="G12" s="71"/>
      <c r="H12" s="35"/>
      <c r="I12" s="35"/>
      <c r="J12" s="72"/>
      <c r="K12" s="35"/>
      <c r="L12" s="227">
        <f t="shared" si="0"/>
        <v>0</v>
      </c>
      <c r="M12" s="297"/>
      <c r="N12" s="298"/>
      <c r="O12" s="301"/>
      <c r="P12" s="76"/>
      <c r="Q12" s="72"/>
      <c r="R12" s="64">
        <f t="shared" si="1"/>
        <v>0</v>
      </c>
    </row>
    <row r="13" spans="1:18" ht="15" x14ac:dyDescent="0.25">
      <c r="A13" s="60">
        <v>8</v>
      </c>
      <c r="B13" s="292"/>
      <c r="C13" s="292"/>
      <c r="D13" s="294"/>
      <c r="E13" s="68"/>
      <c r="F13" s="68"/>
      <c r="G13" s="71"/>
      <c r="H13" s="35"/>
      <c r="I13" s="35"/>
      <c r="J13" s="72"/>
      <c r="K13" s="35"/>
      <c r="L13" s="227">
        <f t="shared" si="0"/>
        <v>0</v>
      </c>
      <c r="M13" s="297"/>
      <c r="N13" s="298"/>
      <c r="O13" s="301"/>
      <c r="P13" s="76"/>
      <c r="Q13" s="72"/>
      <c r="R13" s="64">
        <f t="shared" si="1"/>
        <v>0</v>
      </c>
    </row>
    <row r="14" spans="1:18" ht="15" x14ac:dyDescent="0.25">
      <c r="A14" s="60">
        <v>9</v>
      </c>
      <c r="B14" s="292"/>
      <c r="C14" s="292"/>
      <c r="D14" s="294"/>
      <c r="E14" s="68"/>
      <c r="F14" s="68"/>
      <c r="G14" s="71"/>
      <c r="H14" s="35"/>
      <c r="I14" s="35"/>
      <c r="J14" s="72"/>
      <c r="K14" s="35"/>
      <c r="L14" s="227">
        <f t="shared" si="0"/>
        <v>0</v>
      </c>
      <c r="M14" s="297"/>
      <c r="N14" s="298"/>
      <c r="O14" s="301"/>
      <c r="P14" s="76"/>
      <c r="Q14" s="72"/>
      <c r="R14" s="64">
        <f t="shared" si="1"/>
        <v>0</v>
      </c>
    </row>
    <row r="15" spans="1:18" ht="15" x14ac:dyDescent="0.25">
      <c r="A15" s="60">
        <v>10</v>
      </c>
      <c r="B15" s="292"/>
      <c r="C15" s="292"/>
      <c r="D15" s="294"/>
      <c r="E15" s="68"/>
      <c r="F15" s="68"/>
      <c r="G15" s="71"/>
      <c r="H15" s="35"/>
      <c r="I15" s="35"/>
      <c r="J15" s="72"/>
      <c r="K15" s="35"/>
      <c r="L15" s="227">
        <f t="shared" si="0"/>
        <v>0</v>
      </c>
      <c r="M15" s="297"/>
      <c r="N15" s="298"/>
      <c r="O15" s="301"/>
      <c r="P15" s="76"/>
      <c r="Q15" s="72"/>
      <c r="R15" s="64">
        <f t="shared" si="1"/>
        <v>0</v>
      </c>
    </row>
    <row r="16" spans="1:18" ht="15" x14ac:dyDescent="0.25">
      <c r="A16" s="60">
        <v>11</v>
      </c>
      <c r="B16" s="292"/>
      <c r="C16" s="292"/>
      <c r="D16" s="294"/>
      <c r="E16" s="68"/>
      <c r="F16" s="68"/>
      <c r="G16" s="71"/>
      <c r="H16" s="35"/>
      <c r="I16" s="35"/>
      <c r="J16" s="72"/>
      <c r="K16" s="35"/>
      <c r="L16" s="227">
        <f t="shared" si="0"/>
        <v>0</v>
      </c>
      <c r="M16" s="297"/>
      <c r="N16" s="298"/>
      <c r="O16" s="301"/>
      <c r="P16" s="76"/>
      <c r="Q16" s="72"/>
      <c r="R16" s="64">
        <f t="shared" si="1"/>
        <v>0</v>
      </c>
    </row>
    <row r="17" spans="1:18" ht="15" x14ac:dyDescent="0.25">
      <c r="A17" s="60">
        <v>12</v>
      </c>
      <c r="B17" s="292"/>
      <c r="C17" s="292"/>
      <c r="D17" s="294"/>
      <c r="E17" s="68"/>
      <c r="F17" s="68"/>
      <c r="G17" s="71"/>
      <c r="H17" s="35"/>
      <c r="I17" s="35"/>
      <c r="J17" s="72"/>
      <c r="K17" s="35"/>
      <c r="L17" s="227">
        <f t="shared" si="0"/>
        <v>0</v>
      </c>
      <c r="M17" s="297"/>
      <c r="N17" s="298"/>
      <c r="O17" s="301"/>
      <c r="P17" s="76"/>
      <c r="Q17" s="72"/>
      <c r="R17" s="64">
        <f t="shared" si="1"/>
        <v>0</v>
      </c>
    </row>
    <row r="18" spans="1:18" ht="15" x14ac:dyDescent="0.25">
      <c r="A18" s="60">
        <v>13</v>
      </c>
      <c r="B18" s="292"/>
      <c r="C18" s="292"/>
      <c r="D18" s="294"/>
      <c r="E18" s="68"/>
      <c r="F18" s="68"/>
      <c r="G18" s="71"/>
      <c r="H18" s="35"/>
      <c r="I18" s="35"/>
      <c r="J18" s="72"/>
      <c r="K18" s="35"/>
      <c r="L18" s="227">
        <f t="shared" si="0"/>
        <v>0</v>
      </c>
      <c r="M18" s="297"/>
      <c r="N18" s="298"/>
      <c r="O18" s="301"/>
      <c r="P18" s="76"/>
      <c r="Q18" s="72"/>
      <c r="R18" s="64">
        <f t="shared" si="1"/>
        <v>0</v>
      </c>
    </row>
    <row r="19" spans="1:18" ht="15" x14ac:dyDescent="0.25">
      <c r="A19" s="60">
        <v>14</v>
      </c>
      <c r="B19" s="292"/>
      <c r="C19" s="292"/>
      <c r="D19" s="294"/>
      <c r="E19" s="68"/>
      <c r="F19" s="68"/>
      <c r="G19" s="71"/>
      <c r="H19" s="35"/>
      <c r="I19" s="35"/>
      <c r="J19" s="72"/>
      <c r="K19" s="35"/>
      <c r="L19" s="227">
        <f t="shared" si="0"/>
        <v>0</v>
      </c>
      <c r="M19" s="297"/>
      <c r="N19" s="298"/>
      <c r="O19" s="301"/>
      <c r="P19" s="76"/>
      <c r="Q19" s="72"/>
      <c r="R19" s="64">
        <f t="shared" si="1"/>
        <v>0</v>
      </c>
    </row>
    <row r="20" spans="1:18" ht="15" x14ac:dyDescent="0.25">
      <c r="A20" s="60">
        <v>15</v>
      </c>
      <c r="B20" s="292"/>
      <c r="C20" s="292"/>
      <c r="D20" s="294"/>
      <c r="E20" s="68"/>
      <c r="F20" s="68"/>
      <c r="G20" s="71"/>
      <c r="H20" s="36"/>
      <c r="I20" s="36"/>
      <c r="J20" s="73"/>
      <c r="K20" s="36"/>
      <c r="L20" s="134">
        <f t="shared" si="0"/>
        <v>0</v>
      </c>
      <c r="M20" s="299"/>
      <c r="N20" s="300"/>
      <c r="O20" s="302"/>
      <c r="P20" s="78"/>
      <c r="Q20" s="73"/>
      <c r="R20" s="64">
        <f t="shared" si="1"/>
        <v>0</v>
      </c>
    </row>
    <row r="21" spans="1:18" ht="15.75" thickBot="1" x14ac:dyDescent="0.3">
      <c r="B21" s="60" t="s">
        <v>28</v>
      </c>
      <c r="H21" s="65">
        <f>SUM(H6:H20)</f>
        <v>0</v>
      </c>
      <c r="I21" s="65">
        <f t="shared" ref="I21:J21" si="2">SUM(I6:I20)</f>
        <v>0</v>
      </c>
      <c r="J21" s="65">
        <f t="shared" si="2"/>
        <v>0</v>
      </c>
      <c r="K21" s="65">
        <f>SUM(K6:K20)</f>
        <v>0</v>
      </c>
      <c r="L21" s="65">
        <f>SUM(L6:L20)</f>
        <v>0</v>
      </c>
      <c r="M21" s="231"/>
      <c r="N21" s="231"/>
      <c r="O21" s="231"/>
      <c r="P21" s="236">
        <f>SUM(P6:P20)</f>
        <v>0</v>
      </c>
      <c r="Q21" s="236">
        <f>SUM(Q6:Q20)</f>
        <v>0</v>
      </c>
      <c r="R21" s="65">
        <f>SUM(R6:R20)</f>
        <v>0</v>
      </c>
    </row>
    <row r="22" spans="1:18" ht="15" thickTop="1" x14ac:dyDescent="0.3"/>
    <row r="23" spans="1:18" x14ac:dyDescent="0.3">
      <c r="B23" s="325" t="s">
        <v>31</v>
      </c>
      <c r="C23" s="325"/>
      <c r="D23" s="325"/>
      <c r="E23" s="325"/>
      <c r="F23" s="325"/>
      <c r="G23" s="325"/>
      <c r="H23" s="325"/>
      <c r="I23" s="325"/>
      <c r="J23" s="325"/>
      <c r="K23" s="325"/>
      <c r="L23" s="325"/>
      <c r="M23" s="325"/>
      <c r="N23" s="325"/>
      <c r="O23" s="325"/>
      <c r="P23" s="325"/>
      <c r="Q23" s="68"/>
    </row>
  </sheetData>
  <sheetProtection password="ED2B" sheet="1" scenarios="1" formatColumns="0"/>
  <mergeCells count="5">
    <mergeCell ref="E4:G4"/>
    <mergeCell ref="H4:J4"/>
    <mergeCell ref="B23:P23"/>
    <mergeCell ref="A1:R1"/>
    <mergeCell ref="A2:R2"/>
  </mergeCells>
  <pageMargins left="0.25" right="0.25" top="0.75" bottom="0.75" header="0.3" footer="0.3"/>
  <pageSetup scale="68" orientation="landscape" r:id="rId1"/>
  <headerFooter>
    <oddHeader>&amp;C&amp;"-,Bold"&amp;14Fire District Schedule of Commissioners and Officers (Continued)</oddHeader>
    <oddFooter>&amp;C&amp;"-,Bold"Page N-4 (2 of 2)</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
  <sheetViews>
    <sheetView view="pageLayout" topLeftCell="A10" zoomScaleNormal="100" workbookViewId="0">
      <selection activeCell="I9" sqref="I9"/>
    </sheetView>
  </sheetViews>
  <sheetFormatPr defaultColWidth="10" defaultRowHeight="13.8" x14ac:dyDescent="0.25"/>
  <cols>
    <col min="1" max="1" width="53" style="80" bestFit="1" customWidth="1"/>
    <col min="2" max="2" width="16.33203125" style="116" bestFit="1" customWidth="1"/>
    <col min="3" max="3" width="13.33203125" style="116" customWidth="1"/>
    <col min="4" max="4" width="10.109375" style="116" bestFit="1" customWidth="1"/>
    <col min="5" max="5" width="14.44140625" style="116" bestFit="1" customWidth="1"/>
    <col min="6" max="6" width="13.44140625" style="116" bestFit="1" customWidth="1"/>
    <col min="7" max="7" width="12.5546875" style="116" bestFit="1" customWidth="1"/>
    <col min="8" max="8" width="10.5546875" style="116" bestFit="1" customWidth="1"/>
    <col min="9" max="9" width="10.6640625" style="80" bestFit="1" customWidth="1"/>
    <col min="10" max="16384" width="10" style="80"/>
  </cols>
  <sheetData>
    <row r="1" spans="1:15" ht="15" x14ac:dyDescent="0.25">
      <c r="A1" s="308" t="str">
        <f>'Information Sheet'!B8</f>
        <v>XYZ Fire District #1</v>
      </c>
      <c r="B1" s="308"/>
      <c r="C1" s="308"/>
      <c r="D1" s="308"/>
      <c r="E1" s="308"/>
      <c r="F1" s="308"/>
      <c r="G1" s="308"/>
      <c r="H1" s="308"/>
      <c r="I1" s="308"/>
      <c r="J1" s="79"/>
      <c r="K1" s="79"/>
      <c r="L1" s="79"/>
      <c r="M1" s="79"/>
      <c r="N1" s="79"/>
      <c r="O1" s="79"/>
    </row>
    <row r="2" spans="1:15" ht="15" x14ac:dyDescent="0.25">
      <c r="A2" s="308" t="str">
        <f>'Information Sheet'!B9</f>
        <v>County Name</v>
      </c>
      <c r="B2" s="308"/>
      <c r="C2" s="308"/>
      <c r="D2" s="308"/>
      <c r="E2" s="308"/>
      <c r="F2" s="308"/>
      <c r="G2" s="308"/>
      <c r="H2" s="308"/>
      <c r="I2" s="308"/>
      <c r="J2" s="81"/>
      <c r="K2" s="157"/>
      <c r="L2" s="60"/>
      <c r="M2" s="60"/>
      <c r="N2" s="60"/>
    </row>
    <row r="3" spans="1:15" ht="15" x14ac:dyDescent="0.25">
      <c r="A3" s="61"/>
      <c r="B3" s="61"/>
      <c r="C3" s="62"/>
      <c r="D3" s="82"/>
      <c r="E3" s="81"/>
      <c r="F3" s="81"/>
      <c r="G3" s="63"/>
      <c r="H3" s="81"/>
      <c r="I3" s="81"/>
      <c r="J3" s="157"/>
      <c r="K3" s="157"/>
      <c r="L3" s="157"/>
      <c r="M3" s="60"/>
      <c r="N3" s="60"/>
      <c r="O3" s="60"/>
    </row>
    <row r="4" spans="1:15" ht="75" x14ac:dyDescent="0.25">
      <c r="A4" s="83"/>
      <c r="B4" s="84" t="s">
        <v>47</v>
      </c>
      <c r="C4" s="84" t="s">
        <v>48</v>
      </c>
      <c r="D4" s="84" t="s">
        <v>49</v>
      </c>
      <c r="E4" s="84" t="s">
        <v>50</v>
      </c>
      <c r="F4" s="84" t="s">
        <v>51</v>
      </c>
      <c r="G4" s="84" t="s">
        <v>52</v>
      </c>
      <c r="H4" s="85" t="s">
        <v>45</v>
      </c>
      <c r="I4" s="86" t="s">
        <v>46</v>
      </c>
    </row>
    <row r="5" spans="1:15" ht="15" x14ac:dyDescent="0.25">
      <c r="A5" s="87"/>
      <c r="B5" s="88"/>
      <c r="C5" s="88"/>
      <c r="D5" s="88"/>
      <c r="E5" s="88"/>
      <c r="F5" s="88"/>
      <c r="G5" s="88"/>
      <c r="H5" s="88"/>
      <c r="I5" s="89"/>
    </row>
    <row r="6" spans="1:15" ht="15" x14ac:dyDescent="0.25">
      <c r="A6" s="83" t="s">
        <v>33</v>
      </c>
      <c r="B6" s="278"/>
      <c r="C6" s="88"/>
      <c r="D6" s="88"/>
      <c r="E6" s="88"/>
      <c r="F6" s="88"/>
      <c r="G6" s="88"/>
      <c r="H6" s="88"/>
      <c r="I6" s="90"/>
    </row>
    <row r="7" spans="1:15" ht="15" x14ac:dyDescent="0.25">
      <c r="A7" s="91" t="s">
        <v>34</v>
      </c>
      <c r="B7" s="279"/>
      <c r="C7" s="30"/>
      <c r="D7" s="92">
        <f>B7*C7</f>
        <v>0</v>
      </c>
      <c r="E7" s="279"/>
      <c r="F7" s="30"/>
      <c r="G7" s="92">
        <f>E7*F7</f>
        <v>0</v>
      </c>
      <c r="H7" s="93">
        <f>D7-G7</f>
        <v>0</v>
      </c>
      <c r="I7" s="94" t="e">
        <f>H7/G7</f>
        <v>#DIV/0!</v>
      </c>
    </row>
    <row r="8" spans="1:15" ht="15" x14ac:dyDescent="0.25">
      <c r="A8" s="91" t="s">
        <v>35</v>
      </c>
      <c r="B8" s="279"/>
      <c r="C8" s="31"/>
      <c r="D8" s="95">
        <f>B8*C8</f>
        <v>0</v>
      </c>
      <c r="E8" s="279"/>
      <c r="F8" s="31"/>
      <c r="G8" s="95">
        <f>E8*F8</f>
        <v>0</v>
      </c>
      <c r="H8" s="96">
        <f>D8-G8</f>
        <v>0</v>
      </c>
      <c r="I8" s="94" t="e">
        <f t="shared" ref="I8:I11" si="0">H8/G8</f>
        <v>#DIV/0!</v>
      </c>
    </row>
    <row r="9" spans="1:15" ht="15" x14ac:dyDescent="0.25">
      <c r="A9" s="91" t="s">
        <v>36</v>
      </c>
      <c r="B9" s="279"/>
      <c r="C9" s="31"/>
      <c r="D9" s="95">
        <f>B9*C9</f>
        <v>0</v>
      </c>
      <c r="E9" s="279"/>
      <c r="F9" s="31"/>
      <c r="G9" s="95">
        <f>E9*F9</f>
        <v>0</v>
      </c>
      <c r="H9" s="96">
        <f>D9-G9</f>
        <v>0</v>
      </c>
      <c r="I9" s="94" t="e">
        <f t="shared" si="0"/>
        <v>#DIV/0!</v>
      </c>
    </row>
    <row r="10" spans="1:15" ht="15" x14ac:dyDescent="0.25">
      <c r="A10" s="91" t="s">
        <v>37</v>
      </c>
      <c r="B10" s="280"/>
      <c r="C10" s="31"/>
      <c r="D10" s="95">
        <f>B10*C10</f>
        <v>0</v>
      </c>
      <c r="E10" s="280"/>
      <c r="F10" s="31"/>
      <c r="G10" s="95">
        <f>E10*F10</f>
        <v>0</v>
      </c>
      <c r="H10" s="96">
        <f>D10-G10</f>
        <v>0</v>
      </c>
      <c r="I10" s="94" t="e">
        <f t="shared" si="0"/>
        <v>#DIV/0!</v>
      </c>
    </row>
    <row r="11" spans="1:15" ht="15" x14ac:dyDescent="0.25">
      <c r="A11" s="91" t="s">
        <v>38</v>
      </c>
      <c r="B11" s="281"/>
      <c r="C11" s="97"/>
      <c r="D11" s="32"/>
      <c r="E11" s="281"/>
      <c r="F11" s="97"/>
      <c r="G11" s="32"/>
      <c r="H11" s="96">
        <f>D11-G11</f>
        <v>0</v>
      </c>
      <c r="I11" s="94" t="e">
        <f t="shared" si="0"/>
        <v>#DIV/0!</v>
      </c>
    </row>
    <row r="12" spans="1:15" ht="15" x14ac:dyDescent="0.25">
      <c r="A12" s="91" t="s">
        <v>39</v>
      </c>
      <c r="B12" s="282">
        <f>SUM(B7:B11)</f>
        <v>0</v>
      </c>
      <c r="C12" s="97"/>
      <c r="D12" s="98">
        <f>SUM(D7:D11)</f>
        <v>0</v>
      </c>
      <c r="E12" s="282">
        <f t="shared" ref="E12:H12" si="1">SUM(E7:E11)</f>
        <v>0</v>
      </c>
      <c r="F12" s="97"/>
      <c r="G12" s="98">
        <f t="shared" si="1"/>
        <v>0</v>
      </c>
      <c r="H12" s="98">
        <f t="shared" si="1"/>
        <v>0</v>
      </c>
      <c r="I12" s="94" t="e">
        <f>H12/G12</f>
        <v>#DIV/0!</v>
      </c>
    </row>
    <row r="13" spans="1:15" ht="15" x14ac:dyDescent="0.25">
      <c r="A13" s="99"/>
      <c r="B13" s="283"/>
      <c r="C13" s="101"/>
      <c r="D13" s="102"/>
      <c r="E13" s="283"/>
      <c r="F13" s="101"/>
      <c r="G13" s="102"/>
      <c r="H13" s="100"/>
      <c r="I13" s="94"/>
    </row>
    <row r="14" spans="1:15" ht="15" x14ac:dyDescent="0.25">
      <c r="A14" s="83" t="s">
        <v>40</v>
      </c>
      <c r="B14" s="284"/>
      <c r="C14" s="103"/>
      <c r="D14" s="104"/>
      <c r="E14" s="284"/>
      <c r="F14" s="103"/>
      <c r="G14" s="104"/>
      <c r="H14" s="103"/>
      <c r="I14" s="94"/>
    </row>
    <row r="15" spans="1:15" ht="15" x14ac:dyDescent="0.25">
      <c r="A15" s="91" t="s">
        <v>34</v>
      </c>
      <c r="B15" s="279"/>
      <c r="C15" s="31"/>
      <c r="D15" s="95">
        <f>B15*C15</f>
        <v>0</v>
      </c>
      <c r="E15" s="279"/>
      <c r="F15" s="31"/>
      <c r="G15" s="95">
        <f>E15*F15</f>
        <v>0</v>
      </c>
      <c r="H15" s="96">
        <f>D15-G15</f>
        <v>0</v>
      </c>
      <c r="I15" s="94" t="e">
        <f>H15/G15</f>
        <v>#DIV/0!</v>
      </c>
    </row>
    <row r="16" spans="1:15" ht="15" x14ac:dyDescent="0.25">
      <c r="A16" s="91" t="s">
        <v>35</v>
      </c>
      <c r="B16" s="279"/>
      <c r="C16" s="31"/>
      <c r="D16" s="95">
        <f>B16*C16</f>
        <v>0</v>
      </c>
      <c r="E16" s="279"/>
      <c r="F16" s="31"/>
      <c r="G16" s="95">
        <f>E16*F16</f>
        <v>0</v>
      </c>
      <c r="H16" s="96">
        <f>D16-G16</f>
        <v>0</v>
      </c>
      <c r="I16" s="94" t="e">
        <f t="shared" ref="I16:I19" si="2">H16/G16</f>
        <v>#DIV/0!</v>
      </c>
    </row>
    <row r="17" spans="1:9" ht="15" x14ac:dyDescent="0.25">
      <c r="A17" s="91" t="s">
        <v>36</v>
      </c>
      <c r="B17" s="279"/>
      <c r="C17" s="31"/>
      <c r="D17" s="95">
        <f>B17*C17</f>
        <v>0</v>
      </c>
      <c r="E17" s="279"/>
      <c r="F17" s="31"/>
      <c r="G17" s="95">
        <f>E17*F17</f>
        <v>0</v>
      </c>
      <c r="H17" s="96">
        <f>D17-G17</f>
        <v>0</v>
      </c>
      <c r="I17" s="94" t="e">
        <f t="shared" si="2"/>
        <v>#DIV/0!</v>
      </c>
    </row>
    <row r="18" spans="1:9" ht="15" x14ac:dyDescent="0.25">
      <c r="A18" s="91" t="s">
        <v>37</v>
      </c>
      <c r="B18" s="280"/>
      <c r="C18" s="31"/>
      <c r="D18" s="95">
        <f>B18*C18</f>
        <v>0</v>
      </c>
      <c r="E18" s="280"/>
      <c r="F18" s="31"/>
      <c r="G18" s="95">
        <f>E18*F18</f>
        <v>0</v>
      </c>
      <c r="H18" s="96">
        <f>D18-G18</f>
        <v>0</v>
      </c>
      <c r="I18" s="94" t="e">
        <f t="shared" si="2"/>
        <v>#DIV/0!</v>
      </c>
    </row>
    <row r="19" spans="1:9" ht="15" x14ac:dyDescent="0.25">
      <c r="A19" s="91" t="s">
        <v>38</v>
      </c>
      <c r="B19" s="281"/>
      <c r="C19" s="97"/>
      <c r="D19" s="32"/>
      <c r="E19" s="281"/>
      <c r="F19" s="97"/>
      <c r="G19" s="32"/>
      <c r="H19" s="105">
        <f>D19-G19</f>
        <v>0</v>
      </c>
      <c r="I19" s="94" t="e">
        <f t="shared" si="2"/>
        <v>#DIV/0!</v>
      </c>
    </row>
    <row r="20" spans="1:9" ht="15" x14ac:dyDescent="0.25">
      <c r="A20" s="91" t="s">
        <v>39</v>
      </c>
      <c r="B20" s="282">
        <f>SUM(B15:B19)</f>
        <v>0</v>
      </c>
      <c r="C20" s="97"/>
      <c r="D20" s="98">
        <f t="shared" ref="D20:E20" si="3">SUM(D15:D19)</f>
        <v>0</v>
      </c>
      <c r="E20" s="282">
        <f t="shared" si="3"/>
        <v>0</v>
      </c>
      <c r="F20" s="97"/>
      <c r="G20" s="98">
        <f t="shared" ref="G20:H20" si="4">SUM(G15:G19)</f>
        <v>0</v>
      </c>
      <c r="H20" s="98">
        <f t="shared" si="4"/>
        <v>0</v>
      </c>
      <c r="I20" s="94" t="e">
        <f>H20/G20</f>
        <v>#DIV/0!</v>
      </c>
    </row>
    <row r="21" spans="1:9" ht="15" x14ac:dyDescent="0.25">
      <c r="A21" s="99"/>
      <c r="B21" s="283"/>
      <c r="C21" s="101"/>
      <c r="D21" s="102"/>
      <c r="E21" s="283"/>
      <c r="F21" s="101"/>
      <c r="G21" s="102"/>
      <c r="H21" s="100"/>
      <c r="I21" s="94"/>
    </row>
    <row r="22" spans="1:9" ht="15" x14ac:dyDescent="0.25">
      <c r="A22" s="83" t="s">
        <v>41</v>
      </c>
      <c r="B22" s="284"/>
      <c r="C22" s="103"/>
      <c r="D22" s="104"/>
      <c r="E22" s="284"/>
      <c r="F22" s="103"/>
      <c r="G22" s="104"/>
      <c r="H22" s="103"/>
      <c r="I22" s="94"/>
    </row>
    <row r="23" spans="1:9" ht="15" x14ac:dyDescent="0.25">
      <c r="A23" s="91" t="s">
        <v>34</v>
      </c>
      <c r="B23" s="279"/>
      <c r="C23" s="31"/>
      <c r="D23" s="95">
        <f>B23*C23</f>
        <v>0</v>
      </c>
      <c r="E23" s="279"/>
      <c r="F23" s="31"/>
      <c r="G23" s="95">
        <f>E23*F23</f>
        <v>0</v>
      </c>
      <c r="H23" s="96">
        <f>D23-G23</f>
        <v>0</v>
      </c>
      <c r="I23" s="94" t="e">
        <f>H23/G23</f>
        <v>#DIV/0!</v>
      </c>
    </row>
    <row r="24" spans="1:9" ht="15" x14ac:dyDescent="0.25">
      <c r="A24" s="91" t="s">
        <v>35</v>
      </c>
      <c r="B24" s="279"/>
      <c r="C24" s="31"/>
      <c r="D24" s="95">
        <f>B24*C24</f>
        <v>0</v>
      </c>
      <c r="E24" s="279"/>
      <c r="F24" s="31"/>
      <c r="G24" s="95">
        <f>E24*F24</f>
        <v>0</v>
      </c>
      <c r="H24" s="96">
        <f>D24-G24</f>
        <v>0</v>
      </c>
      <c r="I24" s="94" t="e">
        <f t="shared" ref="I24:I27" si="5">H24/G24</f>
        <v>#DIV/0!</v>
      </c>
    </row>
    <row r="25" spans="1:9" ht="15" x14ac:dyDescent="0.25">
      <c r="A25" s="91" t="s">
        <v>36</v>
      </c>
      <c r="B25" s="279"/>
      <c r="C25" s="31"/>
      <c r="D25" s="95">
        <f>B25*C25</f>
        <v>0</v>
      </c>
      <c r="E25" s="279"/>
      <c r="F25" s="31"/>
      <c r="G25" s="95">
        <f>E25*F25</f>
        <v>0</v>
      </c>
      <c r="H25" s="96">
        <f>D25-G25</f>
        <v>0</v>
      </c>
      <c r="I25" s="94" t="e">
        <f t="shared" si="5"/>
        <v>#DIV/0!</v>
      </c>
    </row>
    <row r="26" spans="1:9" ht="15" x14ac:dyDescent="0.25">
      <c r="A26" s="91" t="s">
        <v>37</v>
      </c>
      <c r="B26" s="280"/>
      <c r="C26" s="31"/>
      <c r="D26" s="95">
        <f>B26*C26</f>
        <v>0</v>
      </c>
      <c r="E26" s="280"/>
      <c r="F26" s="31"/>
      <c r="G26" s="95">
        <f>E26*F26</f>
        <v>0</v>
      </c>
      <c r="H26" s="96">
        <f>D26-G26</f>
        <v>0</v>
      </c>
      <c r="I26" s="94" t="e">
        <f t="shared" si="5"/>
        <v>#DIV/0!</v>
      </c>
    </row>
    <row r="27" spans="1:9" ht="15" x14ac:dyDescent="0.25">
      <c r="A27" s="91" t="s">
        <v>38</v>
      </c>
      <c r="B27" s="281"/>
      <c r="C27" s="97"/>
      <c r="D27" s="32"/>
      <c r="E27" s="281"/>
      <c r="F27" s="97"/>
      <c r="G27" s="32"/>
      <c r="H27" s="105">
        <f>D27-G27</f>
        <v>0</v>
      </c>
      <c r="I27" s="94" t="e">
        <f t="shared" si="5"/>
        <v>#DIV/0!</v>
      </c>
    </row>
    <row r="28" spans="1:9" ht="15" x14ac:dyDescent="0.25">
      <c r="A28" s="91" t="s">
        <v>39</v>
      </c>
      <c r="B28" s="282">
        <f>SUM(B23:B27)</f>
        <v>0</v>
      </c>
      <c r="C28" s="97"/>
      <c r="D28" s="98">
        <f t="shared" ref="D28:E28" si="6">SUM(D23:D27)</f>
        <v>0</v>
      </c>
      <c r="E28" s="282">
        <f t="shared" si="6"/>
        <v>0</v>
      </c>
      <c r="F28" s="97"/>
      <c r="G28" s="98">
        <f t="shared" ref="G28:H28" si="7">SUM(G23:G27)</f>
        <v>0</v>
      </c>
      <c r="H28" s="98">
        <f t="shared" si="7"/>
        <v>0</v>
      </c>
      <c r="I28" s="94" t="e">
        <f>H28/G28</f>
        <v>#DIV/0!</v>
      </c>
    </row>
    <row r="29" spans="1:9" ht="15" x14ac:dyDescent="0.25">
      <c r="A29" s="99"/>
      <c r="B29" s="285"/>
      <c r="C29" s="106"/>
      <c r="D29" s="107"/>
      <c r="E29" s="288"/>
      <c r="F29" s="106"/>
      <c r="G29" s="107"/>
      <c r="H29" s="108"/>
      <c r="I29" s="109"/>
    </row>
    <row r="30" spans="1:9" ht="15.75" thickBot="1" x14ac:dyDescent="0.3">
      <c r="A30" s="110" t="s">
        <v>42</v>
      </c>
      <c r="B30" s="286">
        <f>+B28+B20+B12</f>
        <v>0</v>
      </c>
      <c r="C30" s="287"/>
      <c r="D30" s="111">
        <f>+D28+D20+D12</f>
        <v>0</v>
      </c>
      <c r="E30" s="289">
        <f>+E28+E20+E12</f>
        <v>0</v>
      </c>
      <c r="F30" s="287"/>
      <c r="G30" s="111">
        <f>+G28+G20+G12</f>
        <v>0</v>
      </c>
      <c r="H30" s="112">
        <f>+H28+H20+H12</f>
        <v>0</v>
      </c>
      <c r="I30" s="109" t="e">
        <f>H30/G30</f>
        <v>#DIV/0!</v>
      </c>
    </row>
    <row r="31" spans="1:9" ht="15.75" thickTop="1" x14ac:dyDescent="0.25">
      <c r="A31" s="110"/>
      <c r="B31" s="113"/>
      <c r="C31" s="114"/>
      <c r="D31" s="113"/>
      <c r="E31" s="113"/>
      <c r="F31" s="114"/>
      <c r="G31" s="113"/>
      <c r="H31" s="113"/>
      <c r="I31" s="89"/>
    </row>
    <row r="32" spans="1:9" ht="15" x14ac:dyDescent="0.25">
      <c r="A32" s="326" t="s">
        <v>43</v>
      </c>
      <c r="B32" s="326"/>
      <c r="C32" s="326"/>
      <c r="D32" s="117"/>
      <c r="E32" s="115"/>
      <c r="F32" s="115"/>
      <c r="G32" s="115"/>
      <c r="H32" s="89"/>
      <c r="I32" s="89"/>
    </row>
    <row r="33" spans="1:9" ht="15" x14ac:dyDescent="0.25">
      <c r="A33" s="326" t="s">
        <v>44</v>
      </c>
      <c r="B33" s="326"/>
      <c r="C33" s="326"/>
      <c r="D33" s="118"/>
      <c r="E33" s="115"/>
      <c r="F33" s="115"/>
      <c r="G33" s="115"/>
      <c r="H33" s="89"/>
      <c r="I33" s="89"/>
    </row>
    <row r="34" spans="1:9" ht="15" x14ac:dyDescent="0.25">
      <c r="A34" s="89"/>
      <c r="B34" s="115"/>
      <c r="C34" s="115"/>
      <c r="D34" s="115"/>
      <c r="E34" s="115"/>
      <c r="F34" s="115"/>
      <c r="G34" s="115"/>
      <c r="H34" s="115"/>
      <c r="I34" s="89"/>
    </row>
    <row r="35" spans="1:9" ht="15" x14ac:dyDescent="0.25">
      <c r="A35" s="89"/>
      <c r="B35" s="115"/>
      <c r="C35" s="115"/>
      <c r="D35" s="115"/>
      <c r="E35" s="115"/>
      <c r="F35" s="115"/>
      <c r="G35" s="115"/>
      <c r="H35" s="115"/>
      <c r="I35" s="89"/>
    </row>
  </sheetData>
  <sheetProtection password="ED2B" sheet="1" scenarios="1" formatColumns="0"/>
  <mergeCells count="4">
    <mergeCell ref="A32:C32"/>
    <mergeCell ref="A33:C33"/>
    <mergeCell ref="A1:I1"/>
    <mergeCell ref="A2:I2"/>
  </mergeCells>
  <pageMargins left="0.7" right="0.7" top="0.75" bottom="0.75" header="0.3" footer="0.3"/>
  <pageSetup scale="79" orientation="landscape" r:id="rId1"/>
  <headerFooter>
    <oddHeader>&amp;C&amp;"-,Bold"&amp;16Schedule of Health Benefits - Detailed Cost Analysis</oddHeader>
    <oddFooter>&amp;C&amp;"-,Bold"Page N-5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
  <sheetViews>
    <sheetView tabSelected="1" view="pageLayout" zoomScaleNormal="100" workbookViewId="0">
      <selection activeCell="B25" sqref="B25"/>
    </sheetView>
  </sheetViews>
  <sheetFormatPr defaultColWidth="9.109375" defaultRowHeight="14.4" x14ac:dyDescent="0.3"/>
  <cols>
    <col min="1" max="1" width="43.33203125" style="37" customWidth="1"/>
    <col min="2" max="2" width="26.5546875" style="37" customWidth="1"/>
    <col min="3" max="3" width="14.33203125" style="37" bestFit="1" customWidth="1"/>
    <col min="4" max="4" width="9.44140625" style="37" bestFit="1" customWidth="1"/>
    <col min="5" max="5" width="3.6640625" style="37" bestFit="1" customWidth="1"/>
    <col min="6" max="6" width="9.44140625" style="37" bestFit="1" customWidth="1"/>
    <col min="7" max="16384" width="9.109375" style="37"/>
  </cols>
  <sheetData>
    <row r="1" spans="1:9" ht="15" x14ac:dyDescent="0.25">
      <c r="A1" s="308" t="str">
        <f>'Information Sheet'!B8</f>
        <v>XYZ Fire District #1</v>
      </c>
      <c r="B1" s="308"/>
      <c r="C1" s="308"/>
      <c r="D1" s="308"/>
      <c r="E1" s="308"/>
      <c r="F1" s="308"/>
      <c r="G1" s="79"/>
      <c r="H1" s="79"/>
      <c r="I1" s="79"/>
    </row>
    <row r="2" spans="1:9" ht="15" x14ac:dyDescent="0.25">
      <c r="A2" s="308" t="str">
        <f>'Information Sheet'!B9</f>
        <v>County Name</v>
      </c>
      <c r="B2" s="308"/>
      <c r="C2" s="308"/>
      <c r="D2" s="308"/>
      <c r="E2" s="308"/>
      <c r="F2" s="308"/>
      <c r="G2" s="128"/>
      <c r="H2" s="268"/>
    </row>
    <row r="4" spans="1:9" ht="15" x14ac:dyDescent="0.25">
      <c r="A4" s="269" t="s">
        <v>343</v>
      </c>
      <c r="B4" s="270"/>
      <c r="C4" s="270"/>
      <c r="D4" s="270"/>
      <c r="E4" s="270"/>
      <c r="F4" s="270"/>
    </row>
    <row r="5" spans="1:9" ht="30" customHeight="1" x14ac:dyDescent="0.25">
      <c r="A5" s="271"/>
      <c r="B5" s="271"/>
      <c r="C5" s="271"/>
      <c r="D5" s="327" t="s">
        <v>57</v>
      </c>
      <c r="E5" s="327"/>
      <c r="F5" s="327"/>
    </row>
    <row r="6" spans="1:9" ht="72.599999999999994" thickBot="1" x14ac:dyDescent="0.35">
      <c r="A6" s="272" t="s">
        <v>56</v>
      </c>
      <c r="B6" s="273" t="s">
        <v>403</v>
      </c>
      <c r="C6" s="273" t="s">
        <v>58</v>
      </c>
      <c r="D6" s="274" t="s">
        <v>53</v>
      </c>
      <c r="E6" s="274" t="s">
        <v>54</v>
      </c>
      <c r="F6" s="274" t="s">
        <v>55</v>
      </c>
    </row>
    <row r="7" spans="1:9" ht="15" x14ac:dyDescent="0.25">
      <c r="A7" s="119"/>
      <c r="B7" s="120"/>
      <c r="C7" s="121"/>
      <c r="D7" s="119"/>
      <c r="E7" s="119"/>
      <c r="F7" s="119"/>
    </row>
    <row r="8" spans="1:9" ht="15" x14ac:dyDescent="0.25">
      <c r="A8" s="122"/>
      <c r="B8" s="123"/>
      <c r="C8" s="124"/>
      <c r="D8" s="122"/>
      <c r="E8" s="122"/>
      <c r="F8" s="122"/>
    </row>
    <row r="9" spans="1:9" ht="15" x14ac:dyDescent="0.25">
      <c r="A9" s="122"/>
      <c r="B9" s="123"/>
      <c r="C9" s="124"/>
      <c r="D9" s="122"/>
      <c r="E9" s="122"/>
      <c r="F9" s="122"/>
    </row>
    <row r="10" spans="1:9" ht="15" x14ac:dyDescent="0.25">
      <c r="A10" s="122"/>
      <c r="B10" s="123"/>
      <c r="C10" s="124"/>
      <c r="D10" s="122"/>
      <c r="E10" s="122"/>
      <c r="F10" s="122"/>
    </row>
    <row r="11" spans="1:9" ht="15" x14ac:dyDescent="0.25">
      <c r="A11" s="122"/>
      <c r="B11" s="123"/>
      <c r="C11" s="124"/>
      <c r="D11" s="122"/>
      <c r="E11" s="122"/>
      <c r="F11" s="122"/>
    </row>
    <row r="12" spans="1:9" ht="15" x14ac:dyDescent="0.25">
      <c r="A12" s="122"/>
      <c r="B12" s="123"/>
      <c r="C12" s="124"/>
      <c r="D12" s="122"/>
      <c r="E12" s="122"/>
      <c r="F12" s="122"/>
    </row>
    <row r="13" spans="1:9" ht="15" x14ac:dyDescent="0.25">
      <c r="A13" s="122"/>
      <c r="B13" s="123"/>
      <c r="C13" s="124"/>
      <c r="D13" s="122"/>
      <c r="E13" s="122"/>
      <c r="F13" s="122"/>
    </row>
    <row r="14" spans="1:9" ht="15" x14ac:dyDescent="0.25">
      <c r="A14" s="122"/>
      <c r="B14" s="123"/>
      <c r="C14" s="124"/>
      <c r="D14" s="122"/>
      <c r="E14" s="122"/>
      <c r="F14" s="122"/>
    </row>
    <row r="15" spans="1:9" ht="15" x14ac:dyDescent="0.25">
      <c r="A15" s="122"/>
      <c r="B15" s="123"/>
      <c r="C15" s="124"/>
      <c r="D15" s="122"/>
      <c r="E15" s="122"/>
      <c r="F15" s="122"/>
    </row>
    <row r="16" spans="1:9" ht="15" x14ac:dyDescent="0.25">
      <c r="A16" s="122"/>
      <c r="B16" s="123"/>
      <c r="C16" s="124"/>
      <c r="D16" s="122"/>
      <c r="E16" s="122"/>
      <c r="F16" s="122"/>
    </row>
    <row r="17" spans="1:6" ht="15" x14ac:dyDescent="0.25">
      <c r="A17" s="122"/>
      <c r="B17" s="123"/>
      <c r="C17" s="124"/>
      <c r="D17" s="122"/>
      <c r="E17" s="122"/>
      <c r="F17" s="122"/>
    </row>
    <row r="18" spans="1:6" ht="15" x14ac:dyDescent="0.25">
      <c r="A18" s="122"/>
      <c r="B18" s="123"/>
      <c r="C18" s="124"/>
      <c r="D18" s="122"/>
      <c r="E18" s="122"/>
      <c r="F18" s="122"/>
    </row>
    <row r="19" spans="1:6" ht="15" x14ac:dyDescent="0.25">
      <c r="A19" s="122"/>
      <c r="B19" s="123"/>
      <c r="C19" s="124"/>
      <c r="D19" s="122"/>
      <c r="E19" s="122"/>
      <c r="F19" s="122"/>
    </row>
    <row r="20" spans="1:6" ht="15" x14ac:dyDescent="0.25">
      <c r="A20" s="125"/>
      <c r="B20" s="125"/>
      <c r="C20" s="124"/>
      <c r="D20" s="125"/>
      <c r="E20" s="125"/>
      <c r="F20" s="125"/>
    </row>
    <row r="21" spans="1:6" ht="15.75" thickBot="1" x14ac:dyDescent="0.3">
      <c r="A21" s="328" t="s">
        <v>404</v>
      </c>
      <c r="B21" s="328"/>
      <c r="C21" s="275">
        <f>SUM(C7:C20)</f>
        <v>0</v>
      </c>
      <c r="D21" s="276"/>
      <c r="E21" s="276"/>
      <c r="F21" s="276"/>
    </row>
    <row r="22" spans="1:6" ht="15.75" thickTop="1" x14ac:dyDescent="0.25"/>
    <row r="23" spans="1:6" ht="15" x14ac:dyDescent="0.25">
      <c r="C23" s="277"/>
    </row>
  </sheetData>
  <sheetProtection password="ED2B" sheet="1" objects="1" scenarios="1" formatColumns="0"/>
  <mergeCells count="4">
    <mergeCell ref="D5:F5"/>
    <mergeCell ref="A21:B21"/>
    <mergeCell ref="A1:F1"/>
    <mergeCell ref="A2:F2"/>
  </mergeCells>
  <pageMargins left="0.7" right="0.7" top="0.75" bottom="0.75" header="0.3" footer="0.3"/>
  <pageSetup orientation="landscape" r:id="rId1"/>
  <headerFooter>
    <oddHeader>&amp;C&amp;"-,Bold"&amp;16Schedule of Accumulated Liability for Compensated Absences</oddHeader>
    <oddFooter>&amp;C&amp;"-,Bold"Page N-6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2"/>
  <sheetViews>
    <sheetView view="pageLayout" topLeftCell="A34" zoomScaleNormal="100" workbookViewId="0">
      <selection activeCell="I4" sqref="I4"/>
    </sheetView>
  </sheetViews>
  <sheetFormatPr defaultColWidth="9.109375" defaultRowHeight="14.4" x14ac:dyDescent="0.3"/>
  <cols>
    <col min="1" max="2" width="3.6640625" style="28" customWidth="1"/>
    <col min="3" max="3" width="42.5546875" style="28" customWidth="1"/>
    <col min="4" max="4" width="15.109375" style="28" customWidth="1"/>
    <col min="5" max="5" width="1.44140625" style="28" customWidth="1"/>
    <col min="6" max="6" width="15.109375" style="28" customWidth="1"/>
    <col min="7" max="7" width="2" style="28" customWidth="1"/>
    <col min="8" max="8" width="12.88671875" style="28" bestFit="1" customWidth="1"/>
    <col min="9" max="9" width="12.6640625" style="28" bestFit="1" customWidth="1"/>
    <col min="10" max="16384" width="9.109375" style="28"/>
  </cols>
  <sheetData>
    <row r="1" spans="1:9" ht="15" x14ac:dyDescent="0.25">
      <c r="A1" s="306" t="str">
        <f>'Information Sheet'!B8</f>
        <v>XYZ Fire District #1</v>
      </c>
      <c r="B1" s="306"/>
      <c r="C1" s="306"/>
      <c r="D1" s="306"/>
      <c r="E1" s="306"/>
      <c r="F1" s="306"/>
      <c r="G1" s="306"/>
      <c r="H1" s="306"/>
      <c r="I1" s="306"/>
    </row>
    <row r="2" spans="1:9" ht="15" x14ac:dyDescent="0.25">
      <c r="A2" s="307" t="str">
        <f>'Information Sheet'!B9</f>
        <v>County Name</v>
      </c>
      <c r="B2" s="307"/>
      <c r="C2" s="307"/>
      <c r="D2" s="307"/>
      <c r="E2" s="307"/>
      <c r="F2" s="307"/>
      <c r="G2" s="307"/>
      <c r="H2" s="307"/>
      <c r="I2" s="307"/>
    </row>
    <row r="4" spans="1:9" ht="57.6" x14ac:dyDescent="0.3">
      <c r="D4" s="3" t="s">
        <v>350</v>
      </c>
      <c r="F4" s="3" t="s">
        <v>351</v>
      </c>
      <c r="G4" s="21"/>
      <c r="H4" s="3" t="s">
        <v>405</v>
      </c>
      <c r="I4" s="3" t="s">
        <v>406</v>
      </c>
    </row>
    <row r="5" spans="1:9" ht="15" x14ac:dyDescent="0.25">
      <c r="A5" s="1" t="s">
        <v>158</v>
      </c>
      <c r="B5" s="1"/>
      <c r="C5" s="1"/>
      <c r="I5" s="29"/>
    </row>
    <row r="6" spans="1:9" ht="15" x14ac:dyDescent="0.25">
      <c r="I6" s="29"/>
    </row>
    <row r="7" spans="1:9" ht="15" x14ac:dyDescent="0.25">
      <c r="B7" s="28" t="s">
        <v>81</v>
      </c>
      <c r="D7" s="8">
        <f>'Revenues (Proposed)'!D8</f>
        <v>0</v>
      </c>
      <c r="E7" s="9"/>
      <c r="F7" s="9">
        <f>'Revenues (Proposed)'!F8</f>
        <v>0</v>
      </c>
      <c r="G7" s="9"/>
      <c r="H7" s="9">
        <f>D7-F7</f>
        <v>0</v>
      </c>
      <c r="I7" s="29" t="e">
        <f>H7/F7</f>
        <v>#DIV/0!</v>
      </c>
    </row>
    <row r="8" spans="1:9" ht="15" x14ac:dyDescent="0.25">
      <c r="D8" s="8"/>
      <c r="E8" s="9"/>
      <c r="F8" s="9"/>
      <c r="G8" s="9"/>
      <c r="H8" s="9"/>
      <c r="I8" s="29"/>
    </row>
    <row r="9" spans="1:9" ht="15" x14ac:dyDescent="0.25">
      <c r="B9" s="28" t="s">
        <v>121</v>
      </c>
      <c r="D9" s="6">
        <f>'Revenues (Proposed)'!D18</f>
        <v>0</v>
      </c>
      <c r="E9" s="6"/>
      <c r="F9" s="6">
        <f>'Revenues (Proposed)'!F18</f>
        <v>0</v>
      </c>
      <c r="G9" s="6"/>
      <c r="H9" s="6">
        <f>D9-F9</f>
        <v>0</v>
      </c>
      <c r="I9" s="29" t="e">
        <f>H9/F9</f>
        <v>#DIV/0!</v>
      </c>
    </row>
    <row r="10" spans="1:9" ht="15" x14ac:dyDescent="0.25">
      <c r="D10" s="6"/>
      <c r="E10" s="6"/>
      <c r="F10" s="6"/>
      <c r="G10" s="6"/>
      <c r="H10" s="6"/>
      <c r="I10" s="29"/>
    </row>
    <row r="11" spans="1:9" ht="15" x14ac:dyDescent="0.25">
      <c r="B11" s="28" t="s">
        <v>118</v>
      </c>
      <c r="D11" s="6">
        <f>'Revenues (Proposed)'!D24</f>
        <v>0</v>
      </c>
      <c r="E11" s="6"/>
      <c r="F11" s="6">
        <f>'Revenues (Proposed)'!F24</f>
        <v>0</v>
      </c>
      <c r="G11" s="6"/>
      <c r="H11" s="6">
        <f>D11-F11</f>
        <v>0</v>
      </c>
      <c r="I11" s="29" t="e">
        <f>H11/F11</f>
        <v>#DIV/0!</v>
      </c>
    </row>
    <row r="12" spans="1:9" ht="15" x14ac:dyDescent="0.25">
      <c r="D12" s="6"/>
      <c r="E12" s="6"/>
      <c r="F12" s="6"/>
      <c r="G12" s="6"/>
      <c r="H12" s="6"/>
      <c r="I12" s="29"/>
    </row>
    <row r="13" spans="1:9" ht="15" x14ac:dyDescent="0.25">
      <c r="B13" s="28" t="s">
        <v>119</v>
      </c>
      <c r="D13" s="6">
        <f>'Revenues (Proposed)'!D30</f>
        <v>0</v>
      </c>
      <c r="E13" s="6"/>
      <c r="F13" s="6">
        <f>'Revenues (Proposed)'!F30</f>
        <v>0</v>
      </c>
      <c r="G13" s="6"/>
      <c r="H13" s="6">
        <f>D13-F13</f>
        <v>0</v>
      </c>
      <c r="I13" s="29" t="e">
        <f>H13/F13</f>
        <v>#DIV/0!</v>
      </c>
    </row>
    <row r="14" spans="1:9" ht="15" x14ac:dyDescent="0.25">
      <c r="D14" s="6"/>
      <c r="E14" s="6"/>
      <c r="F14" s="6"/>
      <c r="G14" s="6"/>
      <c r="H14" s="6"/>
      <c r="I14" s="29"/>
    </row>
    <row r="15" spans="1:9" ht="15" x14ac:dyDescent="0.25">
      <c r="B15" s="28" t="s">
        <v>120</v>
      </c>
      <c r="D15" s="6">
        <f>'Revenues (Proposed)'!D36</f>
        <v>0</v>
      </c>
      <c r="E15" s="6"/>
      <c r="F15" s="6">
        <f>'Revenues (Proposed)'!F36</f>
        <v>0</v>
      </c>
      <c r="G15" s="6"/>
      <c r="H15" s="6">
        <f>D15-F15</f>
        <v>0</v>
      </c>
      <c r="I15" s="29" t="e">
        <f>H15/F15</f>
        <v>#DIV/0!</v>
      </c>
    </row>
    <row r="16" spans="1:9" ht="15" x14ac:dyDescent="0.25">
      <c r="D16" s="6"/>
      <c r="E16" s="6"/>
      <c r="F16" s="6"/>
      <c r="G16" s="6"/>
      <c r="H16" s="6"/>
      <c r="I16" s="29"/>
    </row>
    <row r="17" spans="1:9" ht="15" x14ac:dyDescent="0.25">
      <c r="B17" s="28" t="s">
        <v>82</v>
      </c>
      <c r="D17" s="6">
        <f>'Revenues (Proposed)'!D44</f>
        <v>0</v>
      </c>
      <c r="E17" s="6"/>
      <c r="F17" s="6">
        <f>'Revenues (Proposed)'!F44</f>
        <v>0</v>
      </c>
      <c r="G17" s="6"/>
      <c r="H17" s="6">
        <f t="shared" ref="H17:H19" si="0">D17-F17</f>
        <v>0</v>
      </c>
      <c r="I17" s="29" t="e">
        <f t="shared" ref="I17:I19" si="1">H17/F17</f>
        <v>#DIV/0!</v>
      </c>
    </row>
    <row r="18" spans="1:9" ht="15" x14ac:dyDescent="0.25">
      <c r="D18" s="6"/>
      <c r="E18" s="6"/>
      <c r="F18" s="6"/>
      <c r="G18" s="6"/>
      <c r="H18" s="6"/>
      <c r="I18" s="29"/>
    </row>
    <row r="19" spans="1:9" ht="15" x14ac:dyDescent="0.25">
      <c r="B19" s="28" t="s">
        <v>83</v>
      </c>
      <c r="D19" s="7">
        <f>'Revenues (Proposed)'!D58</f>
        <v>0</v>
      </c>
      <c r="E19" s="6"/>
      <c r="F19" s="7">
        <f>'Revenues (Proposed)'!F58</f>
        <v>0</v>
      </c>
      <c r="G19" s="6"/>
      <c r="H19" s="7">
        <f t="shared" si="0"/>
        <v>0</v>
      </c>
      <c r="I19" s="29" t="e">
        <f t="shared" si="1"/>
        <v>#DIV/0!</v>
      </c>
    </row>
    <row r="20" spans="1:9" ht="15" x14ac:dyDescent="0.25">
      <c r="D20" s="6"/>
      <c r="E20" s="6"/>
      <c r="F20" s="6"/>
      <c r="G20" s="6"/>
      <c r="I20" s="29"/>
    </row>
    <row r="21" spans="1:9" ht="15" x14ac:dyDescent="0.25">
      <c r="C21" s="28" t="s">
        <v>84</v>
      </c>
      <c r="D21" s="6">
        <f>SUM(D7:D19)</f>
        <v>0</v>
      </c>
      <c r="E21" s="6"/>
      <c r="F21" s="6">
        <f>SUM(F7:F19)</f>
        <v>0</v>
      </c>
      <c r="G21" s="6"/>
      <c r="H21" s="6">
        <f>D21-F21</f>
        <v>0</v>
      </c>
      <c r="I21" s="29" t="e">
        <f>H21/F21</f>
        <v>#DIV/0!</v>
      </c>
    </row>
    <row r="22" spans="1:9" ht="15" x14ac:dyDescent="0.25">
      <c r="D22" s="5"/>
      <c r="E22" s="5"/>
      <c r="F22" s="5"/>
      <c r="G22" s="5"/>
      <c r="H22" s="5"/>
      <c r="I22" s="132"/>
    </row>
    <row r="23" spans="1:9" ht="15" x14ac:dyDescent="0.25">
      <c r="B23" s="28" t="s">
        <v>85</v>
      </c>
      <c r="D23" s="7">
        <f>'Appropriations (Proposed)'!D66-'Revenues (Proposed)'!D59</f>
        <v>0</v>
      </c>
      <c r="E23" s="6"/>
      <c r="F23" s="7">
        <f>'Appropriations (Proposed)'!F66-'Revenues (Proposed)'!F59</f>
        <v>0</v>
      </c>
      <c r="G23" s="6"/>
      <c r="H23" s="7">
        <f>D23-F23</f>
        <v>0</v>
      </c>
      <c r="I23" s="29" t="e">
        <f>H23/F23</f>
        <v>#DIV/0!</v>
      </c>
    </row>
    <row r="24" spans="1:9" ht="15" x14ac:dyDescent="0.25">
      <c r="D24" s="6"/>
      <c r="E24" s="6"/>
      <c r="F24" s="6"/>
      <c r="G24" s="6"/>
      <c r="I24" s="29"/>
    </row>
    <row r="25" spans="1:9" ht="15" x14ac:dyDescent="0.25">
      <c r="C25" s="28" t="s">
        <v>1</v>
      </c>
      <c r="D25" s="7">
        <f>+D21+D23</f>
        <v>0</v>
      </c>
      <c r="E25" s="6"/>
      <c r="F25" s="7">
        <f>F21+F23</f>
        <v>0</v>
      </c>
      <c r="G25" s="5"/>
      <c r="H25" s="7">
        <f>D25-F25</f>
        <v>0</v>
      </c>
      <c r="I25" s="29" t="e">
        <f>H25/F25</f>
        <v>#DIV/0!</v>
      </c>
    </row>
    <row r="26" spans="1:9" ht="15" x14ac:dyDescent="0.25">
      <c r="D26" s="6"/>
      <c r="E26" s="6"/>
      <c r="F26" s="6"/>
      <c r="G26" s="6"/>
      <c r="I26" s="29"/>
    </row>
    <row r="27" spans="1:9" ht="15" x14ac:dyDescent="0.25">
      <c r="A27" s="1" t="s">
        <v>2</v>
      </c>
      <c r="B27" s="1"/>
      <c r="C27" s="1"/>
      <c r="D27" s="6"/>
      <c r="E27" s="6"/>
      <c r="F27" s="6"/>
      <c r="G27" s="6"/>
      <c r="I27" s="29"/>
    </row>
    <row r="28" spans="1:9" ht="15" x14ac:dyDescent="0.25">
      <c r="D28" s="6"/>
      <c r="E28" s="6"/>
      <c r="F28" s="6"/>
      <c r="G28" s="6"/>
      <c r="I28" s="29"/>
    </row>
    <row r="29" spans="1:9" x14ac:dyDescent="0.3">
      <c r="B29" s="28" t="s">
        <v>3</v>
      </c>
      <c r="D29" s="6">
        <f>'Appropriations (Proposed)'!D19</f>
        <v>0</v>
      </c>
      <c r="E29" s="6"/>
      <c r="F29" s="6">
        <f>'Appropriations (Proposed)'!F19</f>
        <v>0</v>
      </c>
      <c r="G29" s="6"/>
      <c r="H29" s="6">
        <f>D29-F29</f>
        <v>0</v>
      </c>
      <c r="I29" s="29" t="e">
        <f>H29/F29</f>
        <v>#DIV/0!</v>
      </c>
    </row>
    <row r="30" spans="1:9" x14ac:dyDescent="0.3">
      <c r="D30" s="6"/>
      <c r="E30" s="6"/>
      <c r="F30" s="6"/>
      <c r="G30" s="6"/>
      <c r="H30" s="6"/>
      <c r="I30" s="29"/>
    </row>
    <row r="31" spans="1:9" x14ac:dyDescent="0.3">
      <c r="B31" s="28" t="s">
        <v>86</v>
      </c>
      <c r="D31" s="6">
        <f>'Appropriations (Proposed)'!D33</f>
        <v>0</v>
      </c>
      <c r="E31" s="6"/>
      <c r="F31" s="6">
        <f>'Appropriations (Proposed)'!F33</f>
        <v>0</v>
      </c>
      <c r="G31" s="6"/>
      <c r="H31" s="6">
        <f t="shared" ref="H31:H47" si="2">D31-F31</f>
        <v>0</v>
      </c>
      <c r="I31" s="29" t="e">
        <f t="shared" ref="I31:I47" si="3">H31/F31</f>
        <v>#DIV/0!</v>
      </c>
    </row>
    <row r="32" spans="1:9" x14ac:dyDescent="0.3">
      <c r="D32" s="6"/>
      <c r="E32" s="6"/>
      <c r="F32" s="6"/>
      <c r="G32" s="6"/>
      <c r="H32" s="6"/>
      <c r="I32" s="29"/>
    </row>
    <row r="33" spans="2:9" x14ac:dyDescent="0.3">
      <c r="B33" s="28" t="s">
        <v>87</v>
      </c>
      <c r="D33" s="6">
        <f>'Appropriations (Proposed)'!D47</f>
        <v>0</v>
      </c>
      <c r="E33" s="6"/>
      <c r="F33" s="6">
        <f>'Appropriations (Proposed)'!F47</f>
        <v>0</v>
      </c>
      <c r="G33" s="6"/>
      <c r="H33" s="6">
        <f t="shared" si="2"/>
        <v>0</v>
      </c>
      <c r="I33" s="29" t="e">
        <f t="shared" si="3"/>
        <v>#DIV/0!</v>
      </c>
    </row>
    <row r="34" spans="2:9" x14ac:dyDescent="0.3">
      <c r="D34" s="6"/>
      <c r="E34" s="6"/>
      <c r="F34" s="6"/>
      <c r="G34" s="6"/>
      <c r="H34" s="6"/>
      <c r="I34" s="29"/>
    </row>
    <row r="35" spans="2:9" ht="28.5" customHeight="1" x14ac:dyDescent="0.3">
      <c r="B35" s="305" t="s">
        <v>88</v>
      </c>
      <c r="C35" s="305"/>
      <c r="D35" s="6">
        <f>'Appropriations (Proposed)'!D52</f>
        <v>0</v>
      </c>
      <c r="E35" s="6"/>
      <c r="F35" s="6">
        <f>'Appropriations (Proposed)'!F52</f>
        <v>0</v>
      </c>
      <c r="G35" s="6"/>
      <c r="H35" s="6">
        <f t="shared" si="2"/>
        <v>0</v>
      </c>
      <c r="I35" s="29" t="e">
        <f t="shared" si="3"/>
        <v>#DIV/0!</v>
      </c>
    </row>
    <row r="36" spans="2:9" x14ac:dyDescent="0.3">
      <c r="D36" s="6"/>
      <c r="E36" s="6"/>
      <c r="F36" s="6"/>
      <c r="G36" s="6"/>
      <c r="H36" s="6"/>
      <c r="I36" s="29"/>
    </row>
    <row r="37" spans="2:9" x14ac:dyDescent="0.3">
      <c r="B37" s="28" t="s">
        <v>89</v>
      </c>
      <c r="D37" s="6">
        <f>'Appropriations (Proposed)'!D60</f>
        <v>0</v>
      </c>
      <c r="E37" s="6"/>
      <c r="F37" s="6">
        <f>'Appropriations (Proposed)'!F60</f>
        <v>0</v>
      </c>
      <c r="G37" s="6"/>
      <c r="H37" s="6">
        <f t="shared" si="2"/>
        <v>0</v>
      </c>
      <c r="I37" s="29" t="e">
        <f t="shared" si="3"/>
        <v>#DIV/0!</v>
      </c>
    </row>
    <row r="38" spans="2:9" x14ac:dyDescent="0.3">
      <c r="D38" s="6"/>
      <c r="E38" s="6"/>
      <c r="F38" s="6"/>
      <c r="G38" s="6"/>
      <c r="H38" s="6"/>
      <c r="I38" s="29"/>
    </row>
    <row r="39" spans="2:9" x14ac:dyDescent="0.3">
      <c r="B39" s="28" t="s">
        <v>90</v>
      </c>
      <c r="D39" s="6">
        <f>'Appropriations (Proposed)'!D61</f>
        <v>0</v>
      </c>
      <c r="E39" s="6"/>
      <c r="F39" s="6">
        <f>'Appropriations (Proposed)'!F61</f>
        <v>0</v>
      </c>
      <c r="G39" s="6"/>
      <c r="H39" s="6">
        <f t="shared" si="2"/>
        <v>0</v>
      </c>
      <c r="I39" s="29" t="e">
        <f t="shared" si="3"/>
        <v>#DIV/0!</v>
      </c>
    </row>
    <row r="40" spans="2:9" x14ac:dyDescent="0.3">
      <c r="D40" s="6"/>
      <c r="E40" s="6"/>
      <c r="F40" s="6"/>
      <c r="G40" s="6"/>
      <c r="H40" s="6"/>
      <c r="I40" s="29"/>
    </row>
    <row r="41" spans="2:9" ht="30" customHeight="1" x14ac:dyDescent="0.3">
      <c r="B41" s="305" t="s">
        <v>91</v>
      </c>
      <c r="C41" s="305"/>
      <c r="D41" s="6">
        <f>'Appropriations (Proposed)'!D62</f>
        <v>0</v>
      </c>
      <c r="E41" s="6"/>
      <c r="F41" s="6">
        <f>'Appropriations (Proposed)'!F62</f>
        <v>0</v>
      </c>
      <c r="G41" s="6"/>
      <c r="H41" s="6">
        <f t="shared" si="2"/>
        <v>0</v>
      </c>
      <c r="I41" s="29" t="e">
        <f t="shared" si="3"/>
        <v>#DIV/0!</v>
      </c>
    </row>
    <row r="42" spans="2:9" x14ac:dyDescent="0.3">
      <c r="D42" s="6"/>
      <c r="E42" s="6"/>
      <c r="F42" s="6"/>
      <c r="G42" s="6"/>
      <c r="H42" s="6"/>
      <c r="I42" s="29"/>
    </row>
    <row r="43" spans="2:9" x14ac:dyDescent="0.3">
      <c r="B43" s="28" t="s">
        <v>92</v>
      </c>
      <c r="D43" s="6">
        <f>'Appropriations (Proposed)'!D63</f>
        <v>0</v>
      </c>
      <c r="E43" s="6"/>
      <c r="F43" s="6">
        <f>'Appropriations (Proposed)'!F63</f>
        <v>0</v>
      </c>
      <c r="G43" s="6"/>
      <c r="H43" s="6">
        <f t="shared" si="2"/>
        <v>0</v>
      </c>
      <c r="I43" s="29" t="e">
        <f t="shared" si="3"/>
        <v>#DIV/0!</v>
      </c>
    </row>
    <row r="44" spans="2:9" x14ac:dyDescent="0.3">
      <c r="D44" s="6"/>
      <c r="E44" s="6"/>
      <c r="F44" s="6"/>
      <c r="G44" s="6"/>
      <c r="H44" s="6"/>
      <c r="I44" s="29"/>
    </row>
    <row r="45" spans="2:9" x14ac:dyDescent="0.3">
      <c r="B45" s="305" t="s">
        <v>93</v>
      </c>
      <c r="C45" s="305"/>
      <c r="D45" s="5">
        <f>'Appropriations (Proposed)'!D64</f>
        <v>0</v>
      </c>
      <c r="E45" s="5"/>
      <c r="F45" s="5">
        <f>'Appropriations (Proposed)'!F64</f>
        <v>0</v>
      </c>
      <c r="G45" s="5"/>
      <c r="H45" s="6">
        <f t="shared" si="2"/>
        <v>0</v>
      </c>
      <c r="I45" s="29" t="e">
        <f t="shared" si="3"/>
        <v>#DIV/0!</v>
      </c>
    </row>
    <row r="46" spans="2:9" x14ac:dyDescent="0.3">
      <c r="D46" s="6"/>
      <c r="E46" s="6"/>
      <c r="F46" s="6"/>
      <c r="G46" s="6"/>
      <c r="H46" s="6"/>
      <c r="I46" s="29"/>
    </row>
    <row r="47" spans="2:9" x14ac:dyDescent="0.3">
      <c r="B47" s="33" t="s">
        <v>16</v>
      </c>
      <c r="D47" s="7">
        <f>'Appropriations (Proposed)'!D65</f>
        <v>0</v>
      </c>
      <c r="E47" s="6"/>
      <c r="F47" s="7">
        <f>'Appropriations (Proposed)'!F65</f>
        <v>0</v>
      </c>
      <c r="G47" s="6"/>
      <c r="H47" s="7">
        <f t="shared" si="2"/>
        <v>0</v>
      </c>
      <c r="I47" s="29" t="e">
        <f t="shared" si="3"/>
        <v>#DIV/0!</v>
      </c>
    </row>
    <row r="48" spans="2:9" x14ac:dyDescent="0.3">
      <c r="B48" s="33"/>
      <c r="D48" s="6"/>
      <c r="E48" s="6"/>
      <c r="F48" s="6"/>
      <c r="G48" s="6"/>
      <c r="H48" s="6"/>
      <c r="I48" s="29"/>
    </row>
    <row r="49" spans="1:9" x14ac:dyDescent="0.3">
      <c r="C49" s="2" t="s">
        <v>94</v>
      </c>
      <c r="D49" s="7">
        <f>SUM(D29:D47)</f>
        <v>0</v>
      </c>
      <c r="E49" s="6"/>
      <c r="F49" s="7">
        <f>SUM(F29:F47)</f>
        <v>0</v>
      </c>
      <c r="G49" s="6"/>
      <c r="H49" s="7">
        <f>D49-F49</f>
        <v>0</v>
      </c>
      <c r="I49" s="29" t="e">
        <f>H49/F49</f>
        <v>#DIV/0!</v>
      </c>
    </row>
    <row r="50" spans="1:9" x14ac:dyDescent="0.3">
      <c r="D50" s="6"/>
      <c r="E50" s="6"/>
      <c r="F50" s="6"/>
      <c r="G50" s="6"/>
      <c r="I50" s="29"/>
    </row>
    <row r="51" spans="1:9" ht="15" thickBot="1" x14ac:dyDescent="0.35">
      <c r="A51" s="1" t="s">
        <v>4</v>
      </c>
      <c r="D51" s="4">
        <f>D25-D49</f>
        <v>0</v>
      </c>
      <c r="F51" s="4">
        <f>F25-F49</f>
        <v>0</v>
      </c>
      <c r="G51" s="8"/>
      <c r="H51" s="4">
        <f>D51-F51</f>
        <v>0</v>
      </c>
      <c r="I51" s="29" t="e">
        <f>H51/F51</f>
        <v>#DIV/0!</v>
      </c>
    </row>
    <row r="52" spans="1:9" ht="15" thickTop="1" x14ac:dyDescent="0.3"/>
  </sheetData>
  <sheetProtection password="ED2B" sheet="1" objects="1" scenarios="1" formatColumns="0"/>
  <mergeCells count="5">
    <mergeCell ref="B45:C45"/>
    <mergeCell ref="A1:I1"/>
    <mergeCell ref="A2:I2"/>
    <mergeCell ref="B41:C41"/>
    <mergeCell ref="B35:C35"/>
  </mergeCells>
  <pageMargins left="0.7" right="0.7" top="0.75" bottom="0.75" header="0.3" footer="0.3"/>
  <pageSetup scale="82" orientation="portrait" r:id="rId1"/>
  <headerFooter>
    <oddHeader xml:space="preserve">&amp;C&amp;"-,Bold"&amp;16 2016 Budget Summary
</oddHeader>
    <oddFooter>&amp;C&amp;"-,Bold"Page F-1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0"/>
  <sheetViews>
    <sheetView view="pageLayout" topLeftCell="A40" zoomScaleNormal="100" workbookViewId="0">
      <selection activeCell="I4" sqref="I4"/>
    </sheetView>
  </sheetViews>
  <sheetFormatPr defaultColWidth="9.109375" defaultRowHeight="14.4" x14ac:dyDescent="0.3"/>
  <cols>
    <col min="1" max="1" width="3" style="60" customWidth="1"/>
    <col min="2" max="2" width="2.6640625" style="60" customWidth="1"/>
    <col min="3" max="3" width="52" style="60" customWidth="1"/>
    <col min="4" max="4" width="15.6640625" style="60" customWidth="1"/>
    <col min="5" max="5" width="1.88671875" style="60" customWidth="1"/>
    <col min="6" max="6" width="16" style="60" bestFit="1" customWidth="1"/>
    <col min="7" max="7" width="2" style="60" customWidth="1"/>
    <col min="8" max="8" width="12.88671875" style="60" bestFit="1" customWidth="1"/>
    <col min="9" max="9" width="12.6640625" style="60" bestFit="1" customWidth="1"/>
    <col min="10" max="16384" width="9.109375" style="60"/>
  </cols>
  <sheetData>
    <row r="1" spans="1:9" ht="15" x14ac:dyDescent="0.25">
      <c r="A1" s="308" t="str">
        <f>'Information Sheet'!B8</f>
        <v>XYZ Fire District #1</v>
      </c>
      <c r="B1" s="308"/>
      <c r="C1" s="308"/>
      <c r="D1" s="308"/>
      <c r="E1" s="308"/>
      <c r="F1" s="308"/>
      <c r="G1" s="308"/>
      <c r="H1" s="308"/>
      <c r="I1" s="308"/>
    </row>
    <row r="2" spans="1:9" ht="15" x14ac:dyDescent="0.25">
      <c r="A2" s="308" t="str">
        <f>'Information Sheet'!B9</f>
        <v>County Name</v>
      </c>
      <c r="B2" s="308"/>
      <c r="C2" s="308"/>
      <c r="D2" s="308"/>
      <c r="E2" s="308"/>
      <c r="F2" s="308"/>
      <c r="G2" s="308"/>
      <c r="H2" s="308"/>
      <c r="I2" s="308"/>
    </row>
    <row r="4" spans="1:9" ht="57.6" x14ac:dyDescent="0.3">
      <c r="D4" s="220" t="s">
        <v>350</v>
      </c>
      <c r="F4" s="220" t="s">
        <v>351</v>
      </c>
      <c r="G4" s="220"/>
      <c r="H4" s="220" t="s">
        <v>407</v>
      </c>
      <c r="I4" s="220" t="s">
        <v>406</v>
      </c>
    </row>
    <row r="5" spans="1:9" ht="15" x14ac:dyDescent="0.25">
      <c r="A5" s="48" t="s">
        <v>95</v>
      </c>
      <c r="I5" s="221"/>
    </row>
    <row r="6" spans="1:9" ht="15" x14ac:dyDescent="0.25">
      <c r="B6" s="60" t="s">
        <v>96</v>
      </c>
      <c r="D6" s="222">
        <f>'Fund Balance'!D10</f>
        <v>0</v>
      </c>
      <c r="E6" s="223"/>
      <c r="F6" s="34"/>
      <c r="G6" s="223"/>
      <c r="H6" s="223">
        <f>D6-F6</f>
        <v>0</v>
      </c>
      <c r="I6" s="221" t="e">
        <f>H6/F6</f>
        <v>#DIV/0!</v>
      </c>
    </row>
    <row r="7" spans="1:9" ht="15" x14ac:dyDescent="0.25">
      <c r="B7" s="60" t="s">
        <v>97</v>
      </c>
      <c r="D7" s="134">
        <f>'Fund Balance'!D19+'Fund Balance'!D20</f>
        <v>0</v>
      </c>
      <c r="E7" s="64"/>
      <c r="F7" s="36"/>
      <c r="G7" s="64"/>
      <c r="H7" s="224">
        <f>D7-F7</f>
        <v>0</v>
      </c>
      <c r="I7" s="221" t="e">
        <f>H7/F7</f>
        <v>#DIV/0!</v>
      </c>
    </row>
    <row r="8" spans="1:9" ht="15" x14ac:dyDescent="0.25">
      <c r="C8" s="60" t="s">
        <v>81</v>
      </c>
      <c r="D8" s="225">
        <f>SUM(D6:D7)</f>
        <v>0</v>
      </c>
      <c r="E8" s="64"/>
      <c r="F8" s="225">
        <f>SUM(F6:F7)</f>
        <v>0</v>
      </c>
      <c r="G8" s="64"/>
      <c r="H8" s="225">
        <f>D8-F8</f>
        <v>0</v>
      </c>
      <c r="I8" s="221" t="e">
        <f>H8/F8</f>
        <v>#DIV/0!</v>
      </c>
    </row>
    <row r="9" spans="1:9" ht="15" x14ac:dyDescent="0.25">
      <c r="A9" s="48" t="s">
        <v>109</v>
      </c>
      <c r="D9" s="64"/>
      <c r="E9" s="64"/>
      <c r="F9" s="64"/>
      <c r="G9" s="64"/>
      <c r="I9" s="221"/>
    </row>
    <row r="10" spans="1:9" ht="15" x14ac:dyDescent="0.25">
      <c r="B10" s="60" t="s">
        <v>110</v>
      </c>
      <c r="D10" s="35"/>
      <c r="E10" s="64"/>
      <c r="F10" s="35"/>
      <c r="G10" s="64"/>
      <c r="H10" s="64">
        <f>D10-F10</f>
        <v>0</v>
      </c>
      <c r="I10" s="221" t="e">
        <f>H10/F10</f>
        <v>#DIV/0!</v>
      </c>
    </row>
    <row r="11" spans="1:9" ht="15" x14ac:dyDescent="0.25">
      <c r="B11" s="60" t="s">
        <v>111</v>
      </c>
      <c r="D11" s="35"/>
      <c r="E11" s="64"/>
      <c r="F11" s="35"/>
      <c r="G11" s="64"/>
      <c r="H11" s="64">
        <f t="shared" ref="H11:H17" si="0">D11-F11</f>
        <v>0</v>
      </c>
      <c r="I11" s="221" t="e">
        <f t="shared" ref="I11:I17" si="1">H11/F11</f>
        <v>#DIV/0!</v>
      </c>
    </row>
    <row r="12" spans="1:9" ht="15" x14ac:dyDescent="0.25">
      <c r="B12" s="60" t="s">
        <v>112</v>
      </c>
      <c r="D12" s="35"/>
      <c r="E12" s="64"/>
      <c r="F12" s="35"/>
      <c r="G12" s="64"/>
      <c r="H12" s="64">
        <f t="shared" si="0"/>
        <v>0</v>
      </c>
      <c r="I12" s="221" t="e">
        <f t="shared" si="1"/>
        <v>#DIV/0!</v>
      </c>
    </row>
    <row r="13" spans="1:9" ht="15" x14ac:dyDescent="0.25">
      <c r="B13" s="60" t="s">
        <v>113</v>
      </c>
      <c r="D13" s="35"/>
      <c r="E13" s="64"/>
      <c r="F13" s="35"/>
      <c r="G13" s="64"/>
      <c r="H13" s="64">
        <f t="shared" si="0"/>
        <v>0</v>
      </c>
      <c r="I13" s="221" t="e">
        <f t="shared" si="1"/>
        <v>#DIV/0!</v>
      </c>
    </row>
    <row r="14" spans="1:9" ht="15" x14ac:dyDescent="0.25">
      <c r="B14" s="60" t="s">
        <v>114</v>
      </c>
      <c r="D14" s="35"/>
      <c r="E14" s="64"/>
      <c r="F14" s="35"/>
      <c r="G14" s="64"/>
      <c r="H14" s="64">
        <f t="shared" si="0"/>
        <v>0</v>
      </c>
      <c r="I14" s="221" t="e">
        <f t="shared" si="1"/>
        <v>#DIV/0!</v>
      </c>
    </row>
    <row r="15" spans="1:9" ht="15" x14ac:dyDescent="0.25">
      <c r="B15" s="60" t="s">
        <v>115</v>
      </c>
      <c r="D15" s="35"/>
      <c r="E15" s="64"/>
      <c r="F15" s="35"/>
      <c r="G15" s="64"/>
      <c r="H15" s="64">
        <f t="shared" si="0"/>
        <v>0</v>
      </c>
      <c r="I15" s="221" t="e">
        <f t="shared" si="1"/>
        <v>#DIV/0!</v>
      </c>
    </row>
    <row r="16" spans="1:9" ht="15" x14ac:dyDescent="0.25">
      <c r="B16" s="60" t="s">
        <v>116</v>
      </c>
      <c r="D16" s="35"/>
      <c r="E16" s="64"/>
      <c r="F16" s="35"/>
      <c r="G16" s="64"/>
      <c r="H16" s="64">
        <f t="shared" si="0"/>
        <v>0</v>
      </c>
      <c r="I16" s="221" t="e">
        <f t="shared" si="1"/>
        <v>#DIV/0!</v>
      </c>
    </row>
    <row r="17" spans="1:9" ht="15" x14ac:dyDescent="0.25">
      <c r="B17" s="60" t="s">
        <v>117</v>
      </c>
      <c r="D17" s="36"/>
      <c r="E17" s="64"/>
      <c r="F17" s="36"/>
      <c r="G17" s="64"/>
      <c r="H17" s="64">
        <f t="shared" si="0"/>
        <v>0</v>
      </c>
      <c r="I17" s="221" t="e">
        <f t="shared" si="1"/>
        <v>#DIV/0!</v>
      </c>
    </row>
    <row r="18" spans="1:9" ht="15" x14ac:dyDescent="0.25">
      <c r="C18" s="60" t="s">
        <v>121</v>
      </c>
      <c r="D18" s="225">
        <f>SUM(D10:D17)</f>
        <v>0</v>
      </c>
      <c r="E18" s="64"/>
      <c r="F18" s="225">
        <f>SUM(F10:F17)</f>
        <v>0</v>
      </c>
      <c r="G18" s="64"/>
      <c r="H18" s="225">
        <f>D18-F18</f>
        <v>0</v>
      </c>
      <c r="I18" s="221" t="e">
        <f t="shared" ref="I18" si="2">H18/F18</f>
        <v>#DIV/0!</v>
      </c>
    </row>
    <row r="19" spans="1:9" ht="15" x14ac:dyDescent="0.25">
      <c r="A19" s="48" t="s">
        <v>122</v>
      </c>
      <c r="D19" s="64"/>
      <c r="E19" s="64"/>
      <c r="F19" s="64"/>
      <c r="G19" s="64"/>
      <c r="I19" s="221"/>
    </row>
    <row r="20" spans="1:9" ht="15" x14ac:dyDescent="0.25">
      <c r="B20" s="309" t="s">
        <v>123</v>
      </c>
      <c r="C20" s="309"/>
      <c r="D20" s="35"/>
      <c r="E20" s="64"/>
      <c r="F20" s="35"/>
      <c r="G20" s="64"/>
      <c r="H20" s="64">
        <f>D20-F20</f>
        <v>0</v>
      </c>
      <c r="I20" s="221" t="e">
        <f>H20/F20</f>
        <v>#DIV/0!</v>
      </c>
    </row>
    <row r="21" spans="1:9" ht="15" x14ac:dyDescent="0.25">
      <c r="B21" s="309" t="s">
        <v>124</v>
      </c>
      <c r="C21" s="309"/>
      <c r="D21" s="35"/>
      <c r="E21" s="64"/>
      <c r="F21" s="35"/>
      <c r="G21" s="64"/>
      <c r="H21" s="64">
        <f t="shared" ref="H21:H23" si="3">D21-F21</f>
        <v>0</v>
      </c>
      <c r="I21" s="221" t="e">
        <f t="shared" ref="I21:I24" si="4">H21/F21</f>
        <v>#DIV/0!</v>
      </c>
    </row>
    <row r="22" spans="1:9" ht="15" x14ac:dyDescent="0.25">
      <c r="B22" s="309" t="s">
        <v>125</v>
      </c>
      <c r="C22" s="309"/>
      <c r="D22" s="35"/>
      <c r="E22" s="64"/>
      <c r="F22" s="35"/>
      <c r="G22" s="64"/>
      <c r="H22" s="64">
        <f t="shared" si="3"/>
        <v>0</v>
      </c>
      <c r="I22" s="221" t="e">
        <f t="shared" si="4"/>
        <v>#DIV/0!</v>
      </c>
    </row>
    <row r="23" spans="1:9" ht="15" x14ac:dyDescent="0.25">
      <c r="B23" s="309" t="s">
        <v>126</v>
      </c>
      <c r="C23" s="309"/>
      <c r="D23" s="36"/>
      <c r="E23" s="64"/>
      <c r="F23" s="36"/>
      <c r="G23" s="133"/>
      <c r="H23" s="224">
        <f t="shared" si="3"/>
        <v>0</v>
      </c>
      <c r="I23" s="221" t="e">
        <f t="shared" si="4"/>
        <v>#DIV/0!</v>
      </c>
    </row>
    <row r="24" spans="1:9" ht="15" x14ac:dyDescent="0.25">
      <c r="C24" s="60" t="s">
        <v>118</v>
      </c>
      <c r="D24" s="225">
        <f>SUM(D20:D23)</f>
        <v>0</v>
      </c>
      <c r="E24" s="64"/>
      <c r="F24" s="225">
        <f>SUM(F20:F23)</f>
        <v>0</v>
      </c>
      <c r="G24" s="64"/>
      <c r="H24" s="225">
        <f>D24-F24</f>
        <v>0</v>
      </c>
      <c r="I24" s="221" t="e">
        <f t="shared" si="4"/>
        <v>#DIV/0!</v>
      </c>
    </row>
    <row r="25" spans="1:9" ht="15" x14ac:dyDescent="0.25">
      <c r="A25" s="48" t="s">
        <v>127</v>
      </c>
      <c r="D25" s="64"/>
      <c r="E25" s="64"/>
      <c r="F25" s="64"/>
      <c r="G25" s="64"/>
      <c r="I25" s="221"/>
    </row>
    <row r="26" spans="1:9" x14ac:dyDescent="0.3">
      <c r="B26" s="309" t="s">
        <v>128</v>
      </c>
      <c r="C26" s="309"/>
      <c r="D26" s="35"/>
      <c r="E26" s="64"/>
      <c r="F26" s="35"/>
      <c r="G26" s="64"/>
      <c r="H26" s="64">
        <f>D26-F26</f>
        <v>0</v>
      </c>
      <c r="I26" s="221" t="e">
        <f>H26/F26</f>
        <v>#DIV/0!</v>
      </c>
    </row>
    <row r="27" spans="1:9" x14ac:dyDescent="0.3">
      <c r="B27" s="309" t="s">
        <v>129</v>
      </c>
      <c r="C27" s="309"/>
      <c r="D27" s="35"/>
      <c r="E27" s="64"/>
      <c r="F27" s="35"/>
      <c r="G27" s="64"/>
      <c r="H27" s="64">
        <f t="shared" ref="H27:H29" si="5">D27-F27</f>
        <v>0</v>
      </c>
      <c r="I27" s="221" t="e">
        <f t="shared" ref="I27:I30" si="6">H27/F27</f>
        <v>#DIV/0!</v>
      </c>
    </row>
    <row r="28" spans="1:9" x14ac:dyDescent="0.3">
      <c r="B28" s="309" t="s">
        <v>130</v>
      </c>
      <c r="C28" s="309"/>
      <c r="D28" s="35"/>
      <c r="E28" s="64"/>
      <c r="F28" s="35"/>
      <c r="G28" s="64"/>
      <c r="H28" s="64">
        <f t="shared" si="5"/>
        <v>0</v>
      </c>
      <c r="I28" s="221" t="e">
        <f t="shared" si="6"/>
        <v>#DIV/0!</v>
      </c>
    </row>
    <row r="29" spans="1:9" x14ac:dyDescent="0.3">
      <c r="B29" s="309" t="s">
        <v>131</v>
      </c>
      <c r="C29" s="309"/>
      <c r="D29" s="36"/>
      <c r="E29" s="64"/>
      <c r="F29" s="36"/>
      <c r="G29" s="133"/>
      <c r="H29" s="64">
        <f t="shared" si="5"/>
        <v>0</v>
      </c>
      <c r="I29" s="221" t="e">
        <f t="shared" si="6"/>
        <v>#DIV/0!</v>
      </c>
    </row>
    <row r="30" spans="1:9" x14ac:dyDescent="0.3">
      <c r="C30" s="60" t="s">
        <v>119</v>
      </c>
      <c r="D30" s="225">
        <f>SUM(D26:D29)</f>
        <v>0</v>
      </c>
      <c r="E30" s="64"/>
      <c r="F30" s="225">
        <f>SUM(F26:F29)</f>
        <v>0</v>
      </c>
      <c r="G30" s="133"/>
      <c r="H30" s="225">
        <f>D30-F30</f>
        <v>0</v>
      </c>
      <c r="I30" s="221" t="e">
        <f t="shared" si="6"/>
        <v>#DIV/0!</v>
      </c>
    </row>
    <row r="31" spans="1:9" x14ac:dyDescent="0.3">
      <c r="A31" s="48" t="s">
        <v>132</v>
      </c>
      <c r="D31" s="64"/>
      <c r="E31" s="64"/>
      <c r="F31" s="64"/>
      <c r="G31" s="64"/>
      <c r="I31" s="221"/>
    </row>
    <row r="32" spans="1:9" x14ac:dyDescent="0.3">
      <c r="B32" s="309" t="s">
        <v>133</v>
      </c>
      <c r="C32" s="309"/>
      <c r="D32" s="35"/>
      <c r="E32" s="64"/>
      <c r="F32" s="35"/>
      <c r="G32" s="64"/>
      <c r="H32" s="64">
        <f>D32-F32</f>
        <v>0</v>
      </c>
      <c r="I32" s="221" t="e">
        <f>H32/F32</f>
        <v>#DIV/0!</v>
      </c>
    </row>
    <row r="33" spans="1:9" x14ac:dyDescent="0.3">
      <c r="B33" s="309" t="s">
        <v>134</v>
      </c>
      <c r="C33" s="309"/>
      <c r="D33" s="35"/>
      <c r="E33" s="64"/>
      <c r="F33" s="35"/>
      <c r="G33" s="64"/>
      <c r="H33" s="64">
        <f t="shared" ref="H33:H35" si="7">D33-F33</f>
        <v>0</v>
      </c>
      <c r="I33" s="221" t="e">
        <f t="shared" ref="I33:I36" si="8">H33/F33</f>
        <v>#DIV/0!</v>
      </c>
    </row>
    <row r="34" spans="1:9" x14ac:dyDescent="0.3">
      <c r="B34" s="309" t="s">
        <v>135</v>
      </c>
      <c r="C34" s="309"/>
      <c r="D34" s="35"/>
      <c r="E34" s="64"/>
      <c r="F34" s="35"/>
      <c r="G34" s="64"/>
      <c r="H34" s="64">
        <f t="shared" si="7"/>
        <v>0</v>
      </c>
      <c r="I34" s="221" t="e">
        <f t="shared" si="8"/>
        <v>#DIV/0!</v>
      </c>
    </row>
    <row r="35" spans="1:9" x14ac:dyDescent="0.3">
      <c r="B35" s="309" t="s">
        <v>136</v>
      </c>
      <c r="C35" s="309"/>
      <c r="D35" s="36"/>
      <c r="E35" s="64"/>
      <c r="F35" s="36"/>
      <c r="G35" s="133"/>
      <c r="H35" s="64">
        <f t="shared" si="7"/>
        <v>0</v>
      </c>
      <c r="I35" s="221" t="e">
        <f t="shared" si="8"/>
        <v>#DIV/0!</v>
      </c>
    </row>
    <row r="36" spans="1:9" x14ac:dyDescent="0.3">
      <c r="C36" s="60" t="s">
        <v>5</v>
      </c>
      <c r="D36" s="225">
        <f>SUM(D32:D35)</f>
        <v>0</v>
      </c>
      <c r="E36" s="64"/>
      <c r="F36" s="225">
        <f>SUM(F32:F35)</f>
        <v>0</v>
      </c>
      <c r="G36" s="133"/>
      <c r="H36" s="225">
        <f>D36-F36</f>
        <v>0</v>
      </c>
      <c r="I36" s="221" t="e">
        <f t="shared" si="8"/>
        <v>#DIV/0!</v>
      </c>
    </row>
    <row r="37" spans="1:9" x14ac:dyDescent="0.3">
      <c r="A37" s="48" t="s">
        <v>137</v>
      </c>
      <c r="D37" s="64"/>
      <c r="E37" s="64"/>
      <c r="F37" s="64"/>
      <c r="G37" s="64"/>
      <c r="I37" s="221"/>
    </row>
    <row r="38" spans="1:9" x14ac:dyDescent="0.3">
      <c r="B38" s="311" t="s">
        <v>138</v>
      </c>
      <c r="C38" s="311"/>
      <c r="D38" s="35"/>
      <c r="E38" s="64"/>
      <c r="F38" s="35"/>
      <c r="G38" s="64"/>
      <c r="H38" s="64">
        <f>D38-F38</f>
        <v>0</v>
      </c>
      <c r="I38" s="221" t="e">
        <f>H38/F38</f>
        <v>#DIV/0!</v>
      </c>
    </row>
    <row r="39" spans="1:9" x14ac:dyDescent="0.3">
      <c r="B39" s="309" t="s">
        <v>139</v>
      </c>
      <c r="C39" s="309"/>
      <c r="D39" s="35"/>
      <c r="E39" s="64"/>
      <c r="F39" s="35"/>
      <c r="G39" s="64"/>
      <c r="H39" s="64">
        <f t="shared" ref="H39:H43" si="9">D39-F39</f>
        <v>0</v>
      </c>
      <c r="I39" s="221" t="e">
        <f t="shared" ref="I39:I44" si="10">H39/F39</f>
        <v>#DIV/0!</v>
      </c>
    </row>
    <row r="40" spans="1:9" x14ac:dyDescent="0.3">
      <c r="B40" s="309" t="s">
        <v>140</v>
      </c>
      <c r="C40" s="309"/>
      <c r="D40" s="35"/>
      <c r="E40" s="64"/>
      <c r="F40" s="35"/>
      <c r="G40" s="64"/>
      <c r="H40" s="64">
        <f t="shared" si="9"/>
        <v>0</v>
      </c>
      <c r="I40" s="221" t="e">
        <f t="shared" si="10"/>
        <v>#DIV/0!</v>
      </c>
    </row>
    <row r="41" spans="1:9" x14ac:dyDescent="0.3">
      <c r="B41" s="156" t="s">
        <v>141</v>
      </c>
      <c r="C41" s="156"/>
      <c r="D41" s="35"/>
      <c r="E41" s="64"/>
      <c r="F41" s="35"/>
      <c r="G41" s="64"/>
      <c r="H41" s="64">
        <f t="shared" si="9"/>
        <v>0</v>
      </c>
      <c r="I41" s="221" t="e">
        <f t="shared" si="10"/>
        <v>#DIV/0!</v>
      </c>
    </row>
    <row r="42" spans="1:9" x14ac:dyDescent="0.3">
      <c r="B42" s="156" t="s">
        <v>142</v>
      </c>
      <c r="C42" s="156"/>
      <c r="D42" s="35"/>
      <c r="E42" s="64"/>
      <c r="F42" s="35"/>
      <c r="G42" s="64"/>
      <c r="H42" s="64">
        <f t="shared" si="9"/>
        <v>0</v>
      </c>
      <c r="I42" s="221" t="e">
        <f t="shared" si="10"/>
        <v>#DIV/0!</v>
      </c>
    </row>
    <row r="43" spans="1:9" x14ac:dyDescent="0.3">
      <c r="B43" s="309" t="s">
        <v>143</v>
      </c>
      <c r="C43" s="309"/>
      <c r="D43" s="36"/>
      <c r="E43" s="64"/>
      <c r="F43" s="36"/>
      <c r="G43" s="133"/>
      <c r="H43" s="224">
        <f t="shared" si="9"/>
        <v>0</v>
      </c>
      <c r="I43" s="221" t="e">
        <f t="shared" si="10"/>
        <v>#DIV/0!</v>
      </c>
    </row>
    <row r="44" spans="1:9" x14ac:dyDescent="0.3">
      <c r="C44" s="60" t="s">
        <v>82</v>
      </c>
      <c r="D44" s="225">
        <f>SUM(D38:D43)</f>
        <v>0</v>
      </c>
      <c r="E44" s="64"/>
      <c r="F44" s="225">
        <f>SUM(F38:F43)</f>
        <v>0</v>
      </c>
      <c r="G44" s="64"/>
      <c r="H44" s="225">
        <f>D44-F44</f>
        <v>0</v>
      </c>
      <c r="I44" s="221" t="e">
        <f t="shared" si="10"/>
        <v>#DIV/0!</v>
      </c>
    </row>
    <row r="45" spans="1:9" x14ac:dyDescent="0.3">
      <c r="A45" s="48" t="s">
        <v>144</v>
      </c>
      <c r="D45" s="64"/>
      <c r="E45" s="64"/>
      <c r="F45" s="64"/>
      <c r="G45" s="64"/>
      <c r="I45" s="221"/>
    </row>
    <row r="46" spans="1:9" x14ac:dyDescent="0.3">
      <c r="B46" s="226" t="s">
        <v>145</v>
      </c>
      <c r="D46" s="227"/>
      <c r="E46" s="227"/>
      <c r="F46" s="227"/>
      <c r="G46" s="227"/>
      <c r="H46" s="227"/>
      <c r="I46" s="228"/>
    </row>
    <row r="47" spans="1:9" x14ac:dyDescent="0.3">
      <c r="C47" s="60" t="s">
        <v>146</v>
      </c>
      <c r="D47" s="77"/>
      <c r="E47" s="133"/>
      <c r="F47" s="77"/>
      <c r="G47" s="133"/>
      <c r="H47" s="133">
        <f>D47-F47</f>
        <v>0</v>
      </c>
      <c r="I47" s="229" t="e">
        <f>H47/F47</f>
        <v>#DIV/0!</v>
      </c>
    </row>
    <row r="48" spans="1:9" x14ac:dyDescent="0.3">
      <c r="C48" s="60" t="s">
        <v>147</v>
      </c>
      <c r="D48" s="77"/>
      <c r="E48" s="133"/>
      <c r="F48" s="77"/>
      <c r="G48" s="133"/>
      <c r="H48" s="133">
        <f t="shared" ref="H48:H50" si="11">D48-F48</f>
        <v>0</v>
      </c>
      <c r="I48" s="229" t="e">
        <f t="shared" ref="I48:I51" si="12">H48/F48</f>
        <v>#DIV/0!</v>
      </c>
    </row>
    <row r="49" spans="1:9" x14ac:dyDescent="0.3">
      <c r="C49" s="60" t="s">
        <v>148</v>
      </c>
      <c r="D49" s="77"/>
      <c r="E49" s="133"/>
      <c r="F49" s="77"/>
      <c r="G49" s="133"/>
      <c r="H49" s="133">
        <f t="shared" si="11"/>
        <v>0</v>
      </c>
      <c r="I49" s="229" t="e">
        <f t="shared" si="12"/>
        <v>#DIV/0!</v>
      </c>
    </row>
    <row r="50" spans="1:9" x14ac:dyDescent="0.3">
      <c r="C50" s="60" t="s">
        <v>149</v>
      </c>
      <c r="D50" s="36"/>
      <c r="E50" s="133"/>
      <c r="F50" s="36"/>
      <c r="G50" s="133"/>
      <c r="H50" s="224">
        <f t="shared" si="11"/>
        <v>0</v>
      </c>
      <c r="I50" s="229" t="e">
        <f t="shared" si="12"/>
        <v>#DIV/0!</v>
      </c>
    </row>
    <row r="51" spans="1:9" x14ac:dyDescent="0.3">
      <c r="C51" s="60" t="s">
        <v>155</v>
      </c>
      <c r="D51" s="225">
        <f>SUM(D47:D50)</f>
        <v>0</v>
      </c>
      <c r="E51" s="64"/>
      <c r="F51" s="225">
        <f>SUM(F47:F50)</f>
        <v>0</v>
      </c>
      <c r="G51" s="64"/>
      <c r="H51" s="225">
        <f>D51-F51</f>
        <v>0</v>
      </c>
      <c r="I51" s="229" t="e">
        <f t="shared" si="12"/>
        <v>#DIV/0!</v>
      </c>
    </row>
    <row r="52" spans="1:9" x14ac:dyDescent="0.3">
      <c r="A52" s="48"/>
      <c r="B52" s="310" t="s">
        <v>150</v>
      </c>
      <c r="C52" s="310"/>
      <c r="D52" s="64"/>
      <c r="E52" s="64"/>
      <c r="F52" s="64"/>
      <c r="G52" s="64"/>
      <c r="I52" s="221"/>
    </row>
    <row r="53" spans="1:9" x14ac:dyDescent="0.3">
      <c r="B53" s="230"/>
      <c r="C53" s="143" t="s">
        <v>151</v>
      </c>
      <c r="D53" s="35"/>
      <c r="E53" s="64"/>
      <c r="F53" s="35"/>
      <c r="G53" s="64"/>
      <c r="H53" s="64">
        <f>D53-F53</f>
        <v>0</v>
      </c>
      <c r="I53" s="221" t="e">
        <f>H53/F53</f>
        <v>#DIV/0!</v>
      </c>
    </row>
    <row r="54" spans="1:9" x14ac:dyDescent="0.3">
      <c r="B54" s="230"/>
      <c r="C54" s="143" t="s">
        <v>152</v>
      </c>
      <c r="D54" s="35"/>
      <c r="E54" s="64"/>
      <c r="F54" s="35"/>
      <c r="G54" s="64"/>
      <c r="H54" s="64">
        <f t="shared" ref="H54:H56" si="13">D54-F54</f>
        <v>0</v>
      </c>
      <c r="I54" s="221" t="e">
        <f t="shared" ref="I54:I59" si="14">H54/F54</f>
        <v>#DIV/0!</v>
      </c>
    </row>
    <row r="55" spans="1:9" x14ac:dyDescent="0.3">
      <c r="B55" s="230"/>
      <c r="C55" s="143" t="s">
        <v>153</v>
      </c>
      <c r="D55" s="35"/>
      <c r="E55" s="64"/>
      <c r="F55" s="35"/>
      <c r="G55" s="64"/>
      <c r="H55" s="64">
        <f t="shared" si="13"/>
        <v>0</v>
      </c>
      <c r="I55" s="221" t="e">
        <f t="shared" si="14"/>
        <v>#DIV/0!</v>
      </c>
    </row>
    <row r="56" spans="1:9" x14ac:dyDescent="0.3">
      <c r="B56" s="230"/>
      <c r="C56" s="143" t="s">
        <v>154</v>
      </c>
      <c r="D56" s="36"/>
      <c r="E56" s="64"/>
      <c r="F56" s="36"/>
      <c r="G56" s="133"/>
      <c r="H56" s="64">
        <f t="shared" si="13"/>
        <v>0</v>
      </c>
      <c r="I56" s="221" t="e">
        <f t="shared" si="14"/>
        <v>#DIV/0!</v>
      </c>
    </row>
    <row r="57" spans="1:9" x14ac:dyDescent="0.3">
      <c r="C57" s="230" t="s">
        <v>156</v>
      </c>
      <c r="D57" s="225">
        <f>SUM(D53:D56)</f>
        <v>0</v>
      </c>
      <c r="E57" s="64"/>
      <c r="F57" s="225">
        <f>SUM(F53:F56)</f>
        <v>0</v>
      </c>
      <c r="G57" s="133"/>
      <c r="H57" s="225">
        <f>D57-F57</f>
        <v>0</v>
      </c>
      <c r="I57" s="221" t="e">
        <f t="shared" si="14"/>
        <v>#DIV/0!</v>
      </c>
    </row>
    <row r="58" spans="1:9" x14ac:dyDescent="0.3">
      <c r="C58" s="60" t="s">
        <v>157</v>
      </c>
      <c r="D58" s="225">
        <f>D57+D51</f>
        <v>0</v>
      </c>
      <c r="E58" s="64"/>
      <c r="F58" s="225">
        <f>F57+F51</f>
        <v>0</v>
      </c>
      <c r="G58" s="133"/>
      <c r="H58" s="225">
        <f>D58-F58</f>
        <v>0</v>
      </c>
      <c r="I58" s="221" t="e">
        <f t="shared" si="14"/>
        <v>#DIV/0!</v>
      </c>
    </row>
    <row r="59" spans="1:9" ht="15" thickBot="1" x14ac:dyDescent="0.35">
      <c r="A59" s="50" t="s">
        <v>159</v>
      </c>
      <c r="D59" s="65">
        <f>D58+D44+D36+D30+D24+D18+D8</f>
        <v>0</v>
      </c>
      <c r="E59" s="223"/>
      <c r="F59" s="65">
        <f>F58+F44+F36+F30+F24+F18+F8</f>
        <v>0</v>
      </c>
      <c r="G59" s="231"/>
      <c r="H59" s="65">
        <f t="shared" ref="H59" si="15">H58+H44+H36+H30+H24+H18+H8</f>
        <v>0</v>
      </c>
      <c r="I59" s="221" t="e">
        <f t="shared" si="14"/>
        <v>#DIV/0!</v>
      </c>
    </row>
    <row r="60" spans="1:9" ht="15" thickTop="1" x14ac:dyDescent="0.3"/>
  </sheetData>
  <sheetProtection password="ED2B" sheet="1" objects="1" scenarios="1" formatColumns="0"/>
  <mergeCells count="19">
    <mergeCell ref="B52:C52"/>
    <mergeCell ref="B21:C21"/>
    <mergeCell ref="B22:C22"/>
    <mergeCell ref="B23:C23"/>
    <mergeCell ref="B32:C32"/>
    <mergeCell ref="B33:C33"/>
    <mergeCell ref="B43:C43"/>
    <mergeCell ref="B26:C26"/>
    <mergeCell ref="B27:C27"/>
    <mergeCell ref="B28:C28"/>
    <mergeCell ref="B29:C29"/>
    <mergeCell ref="B38:C38"/>
    <mergeCell ref="B39:C39"/>
    <mergeCell ref="B40:C40"/>
    <mergeCell ref="A1:I1"/>
    <mergeCell ref="A2:I2"/>
    <mergeCell ref="B20:C20"/>
    <mergeCell ref="B34:C34"/>
    <mergeCell ref="B35:C35"/>
  </mergeCells>
  <pageMargins left="0.7" right="0.7" top="0.59375" bottom="0.609375" header="0.3" footer="0.3"/>
  <pageSetup scale="76" orientation="portrait" r:id="rId1"/>
  <headerFooter>
    <oddHeader>&amp;C&amp;"-,Bold"&amp;16 2016 Revenue Schedule</oddHeader>
    <oddFooter>&amp;C&amp;"-,Bold"Page F-2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8"/>
  <sheetViews>
    <sheetView view="pageLayout" topLeftCell="A43" zoomScaleNormal="100" workbookViewId="0">
      <selection activeCell="I4" sqref="I4"/>
    </sheetView>
  </sheetViews>
  <sheetFormatPr defaultColWidth="9.109375" defaultRowHeight="14.4" x14ac:dyDescent="0.3"/>
  <cols>
    <col min="1" max="1" width="3" style="60" customWidth="1"/>
    <col min="2" max="2" width="2.6640625" style="60" customWidth="1"/>
    <col min="3" max="3" width="61" style="60" customWidth="1"/>
    <col min="4" max="4" width="16.6640625" style="60" customWidth="1"/>
    <col min="5" max="5" width="1.88671875" style="60" customWidth="1"/>
    <col min="6" max="6" width="16" style="60" bestFit="1" customWidth="1"/>
    <col min="7" max="7" width="2" style="60" customWidth="1"/>
    <col min="8" max="8" width="14.109375" style="60" customWidth="1"/>
    <col min="9" max="9" width="12.6640625" style="60" bestFit="1" customWidth="1"/>
    <col min="10" max="16384" width="9.109375" style="60"/>
  </cols>
  <sheetData>
    <row r="1" spans="1:9" ht="15" x14ac:dyDescent="0.25">
      <c r="A1" s="308" t="str">
        <f>'Information Sheet'!B8</f>
        <v>XYZ Fire District #1</v>
      </c>
      <c r="B1" s="308"/>
      <c r="C1" s="308"/>
      <c r="D1" s="308"/>
      <c r="E1" s="308"/>
      <c r="F1" s="308"/>
      <c r="G1" s="308"/>
      <c r="H1" s="308"/>
      <c r="I1" s="308"/>
    </row>
    <row r="2" spans="1:9" ht="15" x14ac:dyDescent="0.25">
      <c r="A2" s="308" t="str">
        <f>'Information Sheet'!B9</f>
        <v>County Name</v>
      </c>
      <c r="B2" s="308"/>
      <c r="C2" s="308"/>
      <c r="D2" s="308"/>
      <c r="E2" s="308"/>
      <c r="F2" s="308"/>
      <c r="G2" s="308"/>
      <c r="H2" s="308"/>
      <c r="I2" s="308"/>
    </row>
    <row r="4" spans="1:9" ht="57.6" x14ac:dyDescent="0.3">
      <c r="D4" s="220" t="s">
        <v>350</v>
      </c>
      <c r="F4" s="220" t="s">
        <v>351</v>
      </c>
      <c r="G4" s="220"/>
      <c r="H4" s="220" t="s">
        <v>405</v>
      </c>
      <c r="I4" s="220" t="s">
        <v>406</v>
      </c>
    </row>
    <row r="5" spans="1:9" ht="15" x14ac:dyDescent="0.25">
      <c r="A5" s="48" t="s">
        <v>8</v>
      </c>
    </row>
    <row r="6" spans="1:9" ht="15" x14ac:dyDescent="0.25">
      <c r="B6" s="60" t="s">
        <v>192</v>
      </c>
      <c r="D6" s="222">
        <f>'Salary &amp; Benefit Schedule'!D13</f>
        <v>0</v>
      </c>
      <c r="E6" s="223"/>
      <c r="F6" s="34"/>
      <c r="G6" s="223"/>
      <c r="H6" s="223">
        <f>D6-F6</f>
        <v>0</v>
      </c>
      <c r="I6" s="221" t="e">
        <f>H6/F6</f>
        <v>#DIV/0!</v>
      </c>
    </row>
    <row r="7" spans="1:9" ht="15" x14ac:dyDescent="0.25">
      <c r="B7" s="312" t="s">
        <v>191</v>
      </c>
      <c r="C7" s="312"/>
      <c r="D7" s="34"/>
      <c r="E7" s="223"/>
      <c r="F7" s="34"/>
      <c r="G7" s="223"/>
      <c r="H7" s="64">
        <f>D7-F7</f>
        <v>0</v>
      </c>
      <c r="I7" s="221" t="e">
        <f>H7/F7</f>
        <v>#DIV/0!</v>
      </c>
    </row>
    <row r="8" spans="1:9" ht="15" x14ac:dyDescent="0.25">
      <c r="B8" s="60" t="s">
        <v>7</v>
      </c>
      <c r="D8" s="134">
        <f>'Salary &amp; Benefit Schedule'!I13</f>
        <v>0</v>
      </c>
      <c r="E8" s="64"/>
      <c r="F8" s="36"/>
      <c r="G8" s="64"/>
      <c r="H8" s="224">
        <f>D8-F8</f>
        <v>0</v>
      </c>
      <c r="I8" s="221" t="e">
        <f t="shared" ref="I8:I9" si="0">H8/F8</f>
        <v>#DIV/0!</v>
      </c>
    </row>
    <row r="9" spans="1:9" ht="15" x14ac:dyDescent="0.25">
      <c r="C9" s="60" t="s">
        <v>9</v>
      </c>
      <c r="D9" s="225">
        <f>SUM(D6:D8)</f>
        <v>0</v>
      </c>
      <c r="E9" s="64"/>
      <c r="F9" s="225">
        <f>SUM(F6:F8)</f>
        <v>0</v>
      </c>
      <c r="G9" s="64"/>
      <c r="H9" s="225">
        <f>D9-F9</f>
        <v>0</v>
      </c>
      <c r="I9" s="221" t="e">
        <f t="shared" si="0"/>
        <v>#DIV/0!</v>
      </c>
    </row>
    <row r="10" spans="1:9" ht="15" x14ac:dyDescent="0.25">
      <c r="A10" s="48" t="s">
        <v>10</v>
      </c>
      <c r="D10" s="64"/>
      <c r="E10" s="64"/>
      <c r="F10" s="64"/>
      <c r="G10" s="64"/>
      <c r="H10" s="64"/>
      <c r="I10" s="221"/>
    </row>
    <row r="11" spans="1:9" ht="15" x14ac:dyDescent="0.25">
      <c r="B11" s="309" t="s">
        <v>11</v>
      </c>
      <c r="C11" s="309"/>
      <c r="D11" s="35"/>
      <c r="E11" s="64"/>
      <c r="F11" s="35"/>
      <c r="G11" s="133"/>
      <c r="H11" s="133">
        <f>D11-F11</f>
        <v>0</v>
      </c>
      <c r="I11" s="221" t="e">
        <f>H11/F11</f>
        <v>#DIV/0!</v>
      </c>
    </row>
    <row r="12" spans="1:9" ht="15" x14ac:dyDescent="0.25">
      <c r="B12" s="309" t="s">
        <v>12</v>
      </c>
      <c r="C12" s="309"/>
      <c r="D12" s="35"/>
      <c r="E12" s="64"/>
      <c r="F12" s="35"/>
      <c r="G12" s="64"/>
      <c r="H12" s="133">
        <f t="shared" ref="H12:H17" si="1">D12-F12</f>
        <v>0</v>
      </c>
      <c r="I12" s="221" t="e">
        <f t="shared" ref="I12:I19" si="2">H12/F12</f>
        <v>#DIV/0!</v>
      </c>
    </row>
    <row r="13" spans="1:9" ht="15" x14ac:dyDescent="0.25">
      <c r="B13" s="309" t="s">
        <v>13</v>
      </c>
      <c r="C13" s="309"/>
      <c r="D13" s="35"/>
      <c r="E13" s="64"/>
      <c r="F13" s="35"/>
      <c r="G13" s="64"/>
      <c r="H13" s="133">
        <f t="shared" si="1"/>
        <v>0</v>
      </c>
      <c r="I13" s="221" t="e">
        <f t="shared" si="2"/>
        <v>#DIV/0!</v>
      </c>
    </row>
    <row r="14" spans="1:9" ht="15" x14ac:dyDescent="0.25">
      <c r="B14" s="311" t="s">
        <v>183</v>
      </c>
      <c r="C14" s="311"/>
      <c r="D14" s="35"/>
      <c r="E14" s="64"/>
      <c r="F14" s="35"/>
      <c r="G14" s="64"/>
      <c r="H14" s="133">
        <f t="shared" si="1"/>
        <v>0</v>
      </c>
      <c r="I14" s="221" t="e">
        <f t="shared" si="2"/>
        <v>#DIV/0!</v>
      </c>
    </row>
    <row r="15" spans="1:9" ht="15" x14ac:dyDescent="0.25">
      <c r="B15" s="309" t="s">
        <v>184</v>
      </c>
      <c r="C15" s="309"/>
      <c r="D15" s="35"/>
      <c r="E15" s="64"/>
      <c r="F15" s="35"/>
      <c r="G15" s="64"/>
      <c r="H15" s="133">
        <f t="shared" si="1"/>
        <v>0</v>
      </c>
      <c r="I15" s="221" t="e">
        <f t="shared" si="2"/>
        <v>#DIV/0!</v>
      </c>
    </row>
    <row r="16" spans="1:9" ht="15" x14ac:dyDescent="0.25">
      <c r="B16" s="309" t="s">
        <v>185</v>
      </c>
      <c r="C16" s="309"/>
      <c r="D16" s="35"/>
      <c r="E16" s="64"/>
      <c r="F16" s="35"/>
      <c r="G16" s="64"/>
      <c r="H16" s="133">
        <f t="shared" si="1"/>
        <v>0</v>
      </c>
      <c r="I16" s="221" t="e">
        <f t="shared" si="2"/>
        <v>#DIV/0!</v>
      </c>
    </row>
    <row r="17" spans="1:9" ht="15" x14ac:dyDescent="0.25">
      <c r="B17" s="309" t="s">
        <v>186</v>
      </c>
      <c r="C17" s="309"/>
      <c r="D17" s="36"/>
      <c r="E17" s="64"/>
      <c r="F17" s="36"/>
      <c r="G17" s="64"/>
      <c r="H17" s="133">
        <f t="shared" si="1"/>
        <v>0</v>
      </c>
      <c r="I17" s="221" t="e">
        <f t="shared" si="2"/>
        <v>#DIV/0!</v>
      </c>
    </row>
    <row r="18" spans="1:9" ht="15" x14ac:dyDescent="0.25">
      <c r="C18" s="60" t="s">
        <v>14</v>
      </c>
      <c r="D18" s="225">
        <f>SUM(D11:D17)</f>
        <v>0</v>
      </c>
      <c r="E18" s="64"/>
      <c r="F18" s="225">
        <f>SUM(F11:F17)</f>
        <v>0</v>
      </c>
      <c r="G18" s="64"/>
      <c r="H18" s="225">
        <f>D18-F18</f>
        <v>0</v>
      </c>
      <c r="I18" s="221" t="e">
        <f t="shared" si="2"/>
        <v>#DIV/0!</v>
      </c>
    </row>
    <row r="19" spans="1:9" ht="15" x14ac:dyDescent="0.25">
      <c r="C19" s="60" t="s">
        <v>15</v>
      </c>
      <c r="D19" s="225">
        <f>D9+D18</f>
        <v>0</v>
      </c>
      <c r="E19" s="64"/>
      <c r="F19" s="225">
        <f>+F18+F9</f>
        <v>0</v>
      </c>
      <c r="G19" s="64"/>
      <c r="H19" s="225">
        <f>D19-F19</f>
        <v>0</v>
      </c>
      <c r="I19" s="221" t="e">
        <f t="shared" si="2"/>
        <v>#DIV/0!</v>
      </c>
    </row>
    <row r="20" spans="1:9" ht="15" x14ac:dyDescent="0.25">
      <c r="A20" s="48" t="s">
        <v>187</v>
      </c>
      <c r="D20" s="133"/>
      <c r="E20" s="64"/>
      <c r="F20" s="133"/>
      <c r="G20" s="133"/>
      <c r="H20" s="133"/>
      <c r="I20" s="221"/>
    </row>
    <row r="21" spans="1:9" ht="15" x14ac:dyDescent="0.25">
      <c r="B21" s="60" t="s">
        <v>6</v>
      </c>
      <c r="D21" s="227">
        <f>'Salary &amp; Benefit Schedule'!D30</f>
        <v>0</v>
      </c>
      <c r="E21" s="64"/>
      <c r="F21" s="35"/>
      <c r="G21" s="64"/>
      <c r="H21" s="64">
        <f>D21-F21</f>
        <v>0</v>
      </c>
      <c r="I21" s="221" t="e">
        <f>H21/F21</f>
        <v>#DIV/0!</v>
      </c>
    </row>
    <row r="22" spans="1:9" ht="15" x14ac:dyDescent="0.25">
      <c r="B22" s="60" t="s">
        <v>7</v>
      </c>
      <c r="D22" s="134">
        <f>'Salary &amp; Benefit Schedule'!I30</f>
        <v>0</v>
      </c>
      <c r="E22" s="64"/>
      <c r="F22" s="36"/>
      <c r="G22" s="64"/>
      <c r="H22" s="224">
        <f>D22-F22</f>
        <v>0</v>
      </c>
      <c r="I22" s="221" t="e">
        <f t="shared" ref="I22:I23" si="3">H22/F22</f>
        <v>#DIV/0!</v>
      </c>
    </row>
    <row r="23" spans="1:9" ht="15" x14ac:dyDescent="0.25">
      <c r="C23" s="60" t="s">
        <v>188</v>
      </c>
      <c r="D23" s="225">
        <f>SUM(D21:D22)</f>
        <v>0</v>
      </c>
      <c r="E23" s="64"/>
      <c r="F23" s="225">
        <f>SUM(F21:F22)</f>
        <v>0</v>
      </c>
      <c r="G23" s="64"/>
      <c r="H23" s="225">
        <f>D23-F23</f>
        <v>0</v>
      </c>
      <c r="I23" s="221" t="e">
        <f t="shared" si="3"/>
        <v>#DIV/0!</v>
      </c>
    </row>
    <row r="24" spans="1:9" ht="15" x14ac:dyDescent="0.25">
      <c r="A24" s="48" t="s">
        <v>189</v>
      </c>
      <c r="D24" s="64"/>
      <c r="E24" s="64"/>
      <c r="F24" s="64"/>
      <c r="G24" s="64"/>
      <c r="H24" s="64"/>
      <c r="I24" s="221"/>
    </row>
    <row r="25" spans="1:9" ht="15" x14ac:dyDescent="0.25">
      <c r="B25" s="309" t="s">
        <v>194</v>
      </c>
      <c r="C25" s="309"/>
      <c r="D25" s="35"/>
      <c r="E25" s="64"/>
      <c r="F25" s="35"/>
      <c r="G25" s="64"/>
      <c r="H25" s="64">
        <f>D25-F25</f>
        <v>0</v>
      </c>
      <c r="I25" s="221" t="e">
        <f>H25/F25</f>
        <v>#DIV/0!</v>
      </c>
    </row>
    <row r="26" spans="1:9" ht="15" x14ac:dyDescent="0.25">
      <c r="B26" s="309" t="s">
        <v>195</v>
      </c>
      <c r="C26" s="309"/>
      <c r="D26" s="35"/>
      <c r="E26" s="64"/>
      <c r="F26" s="35"/>
      <c r="G26" s="133"/>
      <c r="H26" s="64">
        <f t="shared" ref="H26:H31" si="4">D26-F26</f>
        <v>0</v>
      </c>
      <c r="I26" s="221" t="e">
        <f t="shared" ref="I26:I33" si="5">H26/F26</f>
        <v>#DIV/0!</v>
      </c>
    </row>
    <row r="27" spans="1:9" ht="15" x14ac:dyDescent="0.25">
      <c r="B27" s="309" t="s">
        <v>196</v>
      </c>
      <c r="C27" s="309"/>
      <c r="D27" s="35"/>
      <c r="E27" s="64"/>
      <c r="F27" s="35"/>
      <c r="G27" s="133"/>
      <c r="H27" s="64">
        <f t="shared" si="4"/>
        <v>0</v>
      </c>
      <c r="I27" s="221" t="e">
        <f t="shared" si="5"/>
        <v>#DIV/0!</v>
      </c>
    </row>
    <row r="28" spans="1:9" ht="15" x14ac:dyDescent="0.25">
      <c r="B28" s="311" t="s">
        <v>183</v>
      </c>
      <c r="C28" s="311"/>
      <c r="D28" s="35"/>
      <c r="E28" s="64"/>
      <c r="F28" s="35"/>
      <c r="G28" s="133"/>
      <c r="H28" s="64">
        <f t="shared" si="4"/>
        <v>0</v>
      </c>
      <c r="I28" s="221" t="e">
        <f t="shared" si="5"/>
        <v>#DIV/0!</v>
      </c>
    </row>
    <row r="29" spans="1:9" x14ac:dyDescent="0.3">
      <c r="B29" s="309" t="s">
        <v>184</v>
      </c>
      <c r="C29" s="309"/>
      <c r="D29" s="35"/>
      <c r="E29" s="64"/>
      <c r="F29" s="35"/>
      <c r="G29" s="64"/>
      <c r="H29" s="64">
        <f t="shared" si="4"/>
        <v>0</v>
      </c>
      <c r="I29" s="221" t="e">
        <f t="shared" si="5"/>
        <v>#DIV/0!</v>
      </c>
    </row>
    <row r="30" spans="1:9" x14ac:dyDescent="0.3">
      <c r="B30" s="309" t="s">
        <v>185</v>
      </c>
      <c r="C30" s="309"/>
      <c r="D30" s="35"/>
      <c r="E30" s="64"/>
      <c r="F30" s="35"/>
      <c r="G30" s="64"/>
      <c r="H30" s="64">
        <f t="shared" si="4"/>
        <v>0</v>
      </c>
      <c r="I30" s="221" t="e">
        <f t="shared" si="5"/>
        <v>#DIV/0!</v>
      </c>
    </row>
    <row r="31" spans="1:9" x14ac:dyDescent="0.3">
      <c r="B31" s="309" t="s">
        <v>186</v>
      </c>
      <c r="C31" s="309"/>
      <c r="D31" s="36"/>
      <c r="E31" s="64"/>
      <c r="F31" s="36"/>
      <c r="G31" s="64"/>
      <c r="H31" s="64">
        <f t="shared" si="4"/>
        <v>0</v>
      </c>
      <c r="I31" s="221" t="e">
        <f t="shared" si="5"/>
        <v>#DIV/0!</v>
      </c>
    </row>
    <row r="32" spans="1:9" x14ac:dyDescent="0.3">
      <c r="C32" s="60" t="s">
        <v>190</v>
      </c>
      <c r="D32" s="225">
        <f>SUM(D25:D31)</f>
        <v>0</v>
      </c>
      <c r="E32" s="133"/>
      <c r="F32" s="225">
        <f>SUM(F25:F31)</f>
        <v>0</v>
      </c>
      <c r="G32" s="64"/>
      <c r="H32" s="225">
        <f>D32-F32</f>
        <v>0</v>
      </c>
      <c r="I32" s="221" t="e">
        <f t="shared" si="5"/>
        <v>#DIV/0!</v>
      </c>
    </row>
    <row r="33" spans="1:9" x14ac:dyDescent="0.3">
      <c r="C33" s="60" t="s">
        <v>197</v>
      </c>
      <c r="D33" s="225">
        <f>D32+D23</f>
        <v>0</v>
      </c>
      <c r="E33" s="133"/>
      <c r="F33" s="225">
        <f>F32+F23</f>
        <v>0</v>
      </c>
      <c r="G33" s="64"/>
      <c r="H33" s="225">
        <f>D33-F33</f>
        <v>0</v>
      </c>
      <c r="I33" s="221" t="e">
        <f t="shared" si="5"/>
        <v>#DIV/0!</v>
      </c>
    </row>
    <row r="34" spans="1:9" x14ac:dyDescent="0.3">
      <c r="A34" s="48" t="s">
        <v>198</v>
      </c>
      <c r="D34" s="133"/>
      <c r="E34" s="64"/>
      <c r="F34" s="133"/>
      <c r="G34" s="133"/>
      <c r="H34" s="133"/>
      <c r="I34" s="221"/>
    </row>
    <row r="35" spans="1:9" x14ac:dyDescent="0.3">
      <c r="B35" s="60" t="s">
        <v>6</v>
      </c>
      <c r="D35" s="227">
        <f>'Salary &amp; Benefit Schedule'!D41</f>
        <v>0</v>
      </c>
      <c r="E35" s="64"/>
      <c r="F35" s="35"/>
      <c r="G35" s="64"/>
      <c r="H35" s="64">
        <f>D35-F35</f>
        <v>0</v>
      </c>
      <c r="I35" s="221" t="e">
        <f>H35/F35</f>
        <v>#DIV/0!</v>
      </c>
    </row>
    <row r="36" spans="1:9" x14ac:dyDescent="0.3">
      <c r="B36" s="60" t="s">
        <v>7</v>
      </c>
      <c r="D36" s="134">
        <f>'Salary &amp; Benefit Schedule'!I41</f>
        <v>0</v>
      </c>
      <c r="E36" s="64"/>
      <c r="F36" s="36"/>
      <c r="G36" s="64"/>
      <c r="H36" s="224">
        <f>D36-F36</f>
        <v>0</v>
      </c>
      <c r="I36" s="221" t="e">
        <f t="shared" ref="I36:I37" si="6">H36/F36</f>
        <v>#DIV/0!</v>
      </c>
    </row>
    <row r="37" spans="1:9" x14ac:dyDescent="0.3">
      <c r="C37" s="60" t="s">
        <v>199</v>
      </c>
      <c r="D37" s="225">
        <f>SUM(D35:D36)</f>
        <v>0</v>
      </c>
      <c r="E37" s="64"/>
      <c r="F37" s="225">
        <f>SUM(F35:F36)</f>
        <v>0</v>
      </c>
      <c r="G37" s="64"/>
      <c r="H37" s="225">
        <f>D37-F37</f>
        <v>0</v>
      </c>
      <c r="I37" s="221" t="e">
        <f t="shared" si="6"/>
        <v>#DIV/0!</v>
      </c>
    </row>
    <row r="38" spans="1:9" x14ac:dyDescent="0.3">
      <c r="A38" s="48" t="s">
        <v>200</v>
      </c>
      <c r="D38" s="64"/>
      <c r="E38" s="64"/>
      <c r="F38" s="64"/>
      <c r="G38" s="64"/>
      <c r="H38" s="64"/>
      <c r="I38" s="221"/>
    </row>
    <row r="39" spans="1:9" x14ac:dyDescent="0.3">
      <c r="B39" s="309" t="s">
        <v>201</v>
      </c>
      <c r="C39" s="309"/>
      <c r="D39" s="35"/>
      <c r="E39" s="64"/>
      <c r="F39" s="35"/>
      <c r="G39" s="64"/>
      <c r="H39" s="64">
        <f>D39-F39</f>
        <v>0</v>
      </c>
      <c r="I39" s="221" t="e">
        <f>H39/F39</f>
        <v>#DIV/0!</v>
      </c>
    </row>
    <row r="40" spans="1:9" x14ac:dyDescent="0.3">
      <c r="B40" s="309" t="s">
        <v>202</v>
      </c>
      <c r="C40" s="309"/>
      <c r="D40" s="35"/>
      <c r="E40" s="64"/>
      <c r="F40" s="35"/>
      <c r="G40" s="133"/>
      <c r="H40" s="64">
        <f t="shared" ref="H40:H45" si="7">D40-F40</f>
        <v>0</v>
      </c>
      <c r="I40" s="221" t="e">
        <f t="shared" ref="I40:I47" si="8">H40/F40</f>
        <v>#DIV/0!</v>
      </c>
    </row>
    <row r="41" spans="1:9" x14ac:dyDescent="0.3">
      <c r="B41" s="309" t="s">
        <v>203</v>
      </c>
      <c r="C41" s="309"/>
      <c r="D41" s="35"/>
      <c r="E41" s="64"/>
      <c r="F41" s="35"/>
      <c r="G41" s="133"/>
      <c r="H41" s="64">
        <f t="shared" si="7"/>
        <v>0</v>
      </c>
      <c r="I41" s="221" t="e">
        <f t="shared" si="8"/>
        <v>#DIV/0!</v>
      </c>
    </row>
    <row r="42" spans="1:9" x14ac:dyDescent="0.3">
      <c r="B42" s="311" t="s">
        <v>183</v>
      </c>
      <c r="C42" s="311"/>
      <c r="D42" s="35"/>
      <c r="E42" s="64"/>
      <c r="F42" s="35"/>
      <c r="G42" s="133"/>
      <c r="H42" s="64">
        <f t="shared" si="7"/>
        <v>0</v>
      </c>
      <c r="I42" s="221" t="e">
        <f t="shared" si="8"/>
        <v>#DIV/0!</v>
      </c>
    </row>
    <row r="43" spans="1:9" x14ac:dyDescent="0.3">
      <c r="B43" s="309" t="s">
        <v>184</v>
      </c>
      <c r="C43" s="309"/>
      <c r="D43" s="35"/>
      <c r="E43" s="64"/>
      <c r="F43" s="35"/>
      <c r="G43" s="64"/>
      <c r="H43" s="64">
        <f t="shared" si="7"/>
        <v>0</v>
      </c>
      <c r="I43" s="221" t="e">
        <f t="shared" si="8"/>
        <v>#DIV/0!</v>
      </c>
    </row>
    <row r="44" spans="1:9" x14ac:dyDescent="0.3">
      <c r="B44" s="309" t="s">
        <v>185</v>
      </c>
      <c r="C44" s="309"/>
      <c r="D44" s="35"/>
      <c r="E44" s="64"/>
      <c r="F44" s="35"/>
      <c r="G44" s="64"/>
      <c r="H44" s="64">
        <f t="shared" si="7"/>
        <v>0</v>
      </c>
      <c r="I44" s="221" t="e">
        <f t="shared" si="8"/>
        <v>#DIV/0!</v>
      </c>
    </row>
    <row r="45" spans="1:9" x14ac:dyDescent="0.3">
      <c r="B45" s="309" t="s">
        <v>186</v>
      </c>
      <c r="C45" s="309"/>
      <c r="D45" s="36"/>
      <c r="E45" s="64"/>
      <c r="F45" s="36"/>
      <c r="G45" s="64"/>
      <c r="H45" s="64">
        <f t="shared" si="7"/>
        <v>0</v>
      </c>
      <c r="I45" s="221" t="e">
        <f t="shared" si="8"/>
        <v>#DIV/0!</v>
      </c>
    </row>
    <row r="46" spans="1:9" x14ac:dyDescent="0.3">
      <c r="C46" s="60" t="s">
        <v>204</v>
      </c>
      <c r="D46" s="225">
        <f>SUM(D39:D45)</f>
        <v>0</v>
      </c>
      <c r="E46" s="133"/>
      <c r="F46" s="225">
        <f>SUM(F39:F45)</f>
        <v>0</v>
      </c>
      <c r="G46" s="64"/>
      <c r="H46" s="225">
        <f>D46-F46</f>
        <v>0</v>
      </c>
      <c r="I46" s="221" t="e">
        <f t="shared" si="8"/>
        <v>#DIV/0!</v>
      </c>
    </row>
    <row r="47" spans="1:9" x14ac:dyDescent="0.3">
      <c r="C47" s="60" t="s">
        <v>205</v>
      </c>
      <c r="D47" s="225">
        <f>D46+D37</f>
        <v>0</v>
      </c>
      <c r="E47" s="133"/>
      <c r="F47" s="225">
        <f>F46+F37</f>
        <v>0</v>
      </c>
      <c r="G47" s="64"/>
      <c r="H47" s="225">
        <f>D47-F47</f>
        <v>0</v>
      </c>
      <c r="I47" s="221" t="e">
        <f t="shared" si="8"/>
        <v>#DIV/0!</v>
      </c>
    </row>
    <row r="48" spans="1:9" x14ac:dyDescent="0.3">
      <c r="A48" s="48" t="s">
        <v>207</v>
      </c>
      <c r="D48" s="133"/>
      <c r="E48" s="133"/>
      <c r="F48" s="133"/>
      <c r="G48" s="133"/>
      <c r="H48" s="133"/>
      <c r="I48" s="221"/>
    </row>
    <row r="49" spans="1:9" x14ac:dyDescent="0.3">
      <c r="B49" s="312" t="s">
        <v>208</v>
      </c>
      <c r="C49" s="312"/>
      <c r="D49" s="77"/>
      <c r="E49" s="133"/>
      <c r="F49" s="77"/>
      <c r="G49" s="133"/>
      <c r="H49" s="133">
        <f>D49-F49</f>
        <v>0</v>
      </c>
      <c r="I49" s="221" t="e">
        <f>H49/F49</f>
        <v>#DIV/0!</v>
      </c>
    </row>
    <row r="50" spans="1:9" x14ac:dyDescent="0.3">
      <c r="B50" s="312" t="s">
        <v>209</v>
      </c>
      <c r="C50" s="312"/>
      <c r="D50" s="77"/>
      <c r="E50" s="133"/>
      <c r="F50" s="77"/>
      <c r="G50" s="133"/>
      <c r="H50" s="133">
        <f t="shared" ref="H50:H51" si="9">D50-F50</f>
        <v>0</v>
      </c>
      <c r="I50" s="221" t="e">
        <f t="shared" ref="I50:I52" si="10">H50/F50</f>
        <v>#DIV/0!</v>
      </c>
    </row>
    <row r="51" spans="1:9" x14ac:dyDescent="0.3">
      <c r="B51" s="312" t="s">
        <v>210</v>
      </c>
      <c r="C51" s="312"/>
      <c r="D51" s="36"/>
      <c r="E51" s="133"/>
      <c r="F51" s="36"/>
      <c r="G51" s="133"/>
      <c r="H51" s="224">
        <f t="shared" si="9"/>
        <v>0</v>
      </c>
      <c r="I51" s="221" t="e">
        <f t="shared" si="10"/>
        <v>#DIV/0!</v>
      </c>
    </row>
    <row r="52" spans="1:9" x14ac:dyDescent="0.3">
      <c r="C52" s="60" t="s">
        <v>211</v>
      </c>
      <c r="D52" s="225">
        <f>SUM(D49:D51)</f>
        <v>0</v>
      </c>
      <c r="E52" s="133"/>
      <c r="F52" s="225">
        <f>SUM(F49:F51)</f>
        <v>0</v>
      </c>
      <c r="G52" s="133"/>
      <c r="H52" s="225">
        <f>D52-F52</f>
        <v>0</v>
      </c>
      <c r="I52" s="221" t="e">
        <f t="shared" si="10"/>
        <v>#DIV/0!</v>
      </c>
    </row>
    <row r="53" spans="1:9" x14ac:dyDescent="0.3">
      <c r="A53" s="48" t="s">
        <v>212</v>
      </c>
      <c r="D53" s="133"/>
      <c r="E53" s="133"/>
      <c r="F53" s="133"/>
      <c r="G53" s="133"/>
      <c r="H53" s="133"/>
      <c r="I53" s="221"/>
    </row>
    <row r="54" spans="1:9" x14ac:dyDescent="0.3">
      <c r="B54" s="309" t="s">
        <v>213</v>
      </c>
      <c r="C54" s="309"/>
      <c r="D54" s="77"/>
      <c r="E54" s="133"/>
      <c r="F54" s="77"/>
      <c r="G54" s="133"/>
      <c r="H54" s="133">
        <f>D54-F54</f>
        <v>0</v>
      </c>
      <c r="I54" s="221" t="e">
        <f>H54/F54</f>
        <v>#DIV/0!</v>
      </c>
    </row>
    <row r="55" spans="1:9" x14ac:dyDescent="0.3">
      <c r="B55" s="309" t="s">
        <v>214</v>
      </c>
      <c r="C55" s="309"/>
      <c r="D55" s="77"/>
      <c r="E55" s="133"/>
      <c r="F55" s="77"/>
      <c r="G55" s="133"/>
      <c r="H55" s="133">
        <f t="shared" ref="H55:H59" si="11">D55-F55</f>
        <v>0</v>
      </c>
      <c r="I55" s="221" t="e">
        <f t="shared" ref="I55:I60" si="12">H55/F55</f>
        <v>#DIV/0!</v>
      </c>
    </row>
    <row r="56" spans="1:9" x14ac:dyDescent="0.3">
      <c r="B56" s="309" t="s">
        <v>215</v>
      </c>
      <c r="C56" s="309"/>
      <c r="D56" s="77"/>
      <c r="E56" s="133"/>
      <c r="F56" s="77"/>
      <c r="G56" s="133"/>
      <c r="H56" s="133">
        <f t="shared" si="11"/>
        <v>0</v>
      </c>
      <c r="I56" s="221" t="e">
        <f t="shared" si="12"/>
        <v>#DIV/0!</v>
      </c>
    </row>
    <row r="57" spans="1:9" x14ac:dyDescent="0.3">
      <c r="B57" s="309" t="s">
        <v>216</v>
      </c>
      <c r="C57" s="309"/>
      <c r="D57" s="77"/>
      <c r="E57" s="133"/>
      <c r="F57" s="77"/>
      <c r="G57" s="133"/>
      <c r="H57" s="133">
        <f t="shared" si="11"/>
        <v>0</v>
      </c>
      <c r="I57" s="221" t="e">
        <f t="shared" si="12"/>
        <v>#DIV/0!</v>
      </c>
    </row>
    <row r="58" spans="1:9" x14ac:dyDescent="0.3">
      <c r="B58" s="309" t="s">
        <v>217</v>
      </c>
      <c r="C58" s="309"/>
      <c r="D58" s="77"/>
      <c r="E58" s="133"/>
      <c r="F58" s="77"/>
      <c r="G58" s="133"/>
      <c r="H58" s="133">
        <f t="shared" si="11"/>
        <v>0</v>
      </c>
      <c r="I58" s="221" t="e">
        <f t="shared" si="12"/>
        <v>#DIV/0!</v>
      </c>
    </row>
    <row r="59" spans="1:9" x14ac:dyDescent="0.3">
      <c r="B59" s="312" t="s">
        <v>218</v>
      </c>
      <c r="C59" s="312"/>
      <c r="D59" s="36"/>
      <c r="E59" s="133"/>
      <c r="F59" s="36"/>
      <c r="G59" s="133"/>
      <c r="H59" s="224">
        <f t="shared" si="11"/>
        <v>0</v>
      </c>
      <c r="I59" s="221" t="e">
        <f t="shared" si="12"/>
        <v>#DIV/0!</v>
      </c>
    </row>
    <row r="60" spans="1:9" x14ac:dyDescent="0.3">
      <c r="C60" s="60" t="s">
        <v>89</v>
      </c>
      <c r="D60" s="225">
        <f>SUM(D54:D59)</f>
        <v>0</v>
      </c>
      <c r="E60" s="133"/>
      <c r="F60" s="225">
        <f>SUM(F54:F59)</f>
        <v>0</v>
      </c>
      <c r="G60" s="133"/>
      <c r="H60" s="225">
        <f t="shared" ref="H60:H66" si="13">D60-F60</f>
        <v>0</v>
      </c>
      <c r="I60" s="221" t="e">
        <f t="shared" si="12"/>
        <v>#DIV/0!</v>
      </c>
    </row>
    <row r="61" spans="1:9" x14ac:dyDescent="0.3">
      <c r="A61" s="313" t="s">
        <v>219</v>
      </c>
      <c r="B61" s="313"/>
      <c r="C61" s="313"/>
      <c r="D61" s="77"/>
      <c r="E61" s="133"/>
      <c r="F61" s="77"/>
      <c r="G61" s="133"/>
      <c r="H61" s="133">
        <f t="shared" si="13"/>
        <v>0</v>
      </c>
      <c r="I61" s="221" t="e">
        <f t="shared" ref="I61:I66" si="14">H61/F61</f>
        <v>#DIV/0!</v>
      </c>
    </row>
    <row r="62" spans="1:9" x14ac:dyDescent="0.3">
      <c r="A62" s="314" t="s">
        <v>220</v>
      </c>
      <c r="B62" s="314"/>
      <c r="C62" s="314"/>
      <c r="D62" s="77"/>
      <c r="E62" s="133"/>
      <c r="F62" s="77"/>
      <c r="G62" s="133"/>
      <c r="H62" s="133">
        <f t="shared" si="13"/>
        <v>0</v>
      </c>
      <c r="I62" s="221" t="e">
        <f t="shared" si="14"/>
        <v>#DIV/0!</v>
      </c>
    </row>
    <row r="63" spans="1:9" x14ac:dyDescent="0.3">
      <c r="A63" s="314" t="s">
        <v>92</v>
      </c>
      <c r="B63" s="314"/>
      <c r="C63" s="314"/>
      <c r="D63" s="135">
        <f>'Capital Budget Proposed'!G27</f>
        <v>0</v>
      </c>
      <c r="E63" s="133"/>
      <c r="F63" s="135">
        <f>'Capital Budget Proposed'!H27</f>
        <v>0</v>
      </c>
      <c r="G63" s="133"/>
      <c r="H63" s="133">
        <f t="shared" si="13"/>
        <v>0</v>
      </c>
      <c r="I63" s="221" t="e">
        <f t="shared" si="14"/>
        <v>#DIV/0!</v>
      </c>
    </row>
    <row r="64" spans="1:9" x14ac:dyDescent="0.3">
      <c r="A64" s="314" t="s">
        <v>240</v>
      </c>
      <c r="B64" s="314"/>
      <c r="C64" s="314"/>
      <c r="D64" s="133">
        <f>'Debt Service - Principal'!I35</f>
        <v>0</v>
      </c>
      <c r="E64" s="133"/>
      <c r="F64" s="133">
        <f>'Debt Service - Principal'!G35</f>
        <v>0</v>
      </c>
      <c r="G64" s="133"/>
      <c r="H64" s="133">
        <f t="shared" si="13"/>
        <v>0</v>
      </c>
      <c r="I64" s="221" t="e">
        <f t="shared" si="14"/>
        <v>#DIV/0!</v>
      </c>
    </row>
    <row r="65" spans="1:9" x14ac:dyDescent="0.3">
      <c r="A65" s="37" t="s">
        <v>16</v>
      </c>
      <c r="B65" s="230"/>
      <c r="C65" s="230"/>
      <c r="D65" s="134">
        <f>'Debt Service - Interest'!F35</f>
        <v>0</v>
      </c>
      <c r="E65" s="133"/>
      <c r="F65" s="224">
        <f>'Debt Service - Interest'!D35</f>
        <v>0</v>
      </c>
      <c r="G65" s="133"/>
      <c r="H65" s="224">
        <f t="shared" si="13"/>
        <v>0</v>
      </c>
      <c r="I65" s="221" t="e">
        <f t="shared" si="14"/>
        <v>#DIV/0!</v>
      </c>
    </row>
    <row r="66" spans="1:9" ht="15" thickBot="1" x14ac:dyDescent="0.35">
      <c r="A66" s="50" t="s">
        <v>17</v>
      </c>
      <c r="D66" s="65">
        <f>D19+D33+D47+D52+D60+D61+D62+D63+D64+D65</f>
        <v>0</v>
      </c>
      <c r="E66" s="133"/>
      <c r="F66" s="65">
        <f t="shared" ref="F66" si="15">F19+F33+F47+F52+F60+F61+F62+F63+F64+F65</f>
        <v>0</v>
      </c>
      <c r="G66" s="64"/>
      <c r="H66" s="65">
        <f t="shared" si="13"/>
        <v>0</v>
      </c>
      <c r="I66" s="221" t="e">
        <f t="shared" si="14"/>
        <v>#DIV/0!</v>
      </c>
    </row>
    <row r="67" spans="1:9" ht="15" thickTop="1" x14ac:dyDescent="0.3">
      <c r="G67" s="133"/>
      <c r="H67" s="133"/>
    </row>
    <row r="68" spans="1:9" x14ac:dyDescent="0.3">
      <c r="G68" s="64"/>
      <c r="H68" s="133"/>
    </row>
    <row r="69" spans="1:9" x14ac:dyDescent="0.3">
      <c r="G69" s="64"/>
      <c r="H69" s="232"/>
    </row>
    <row r="70" spans="1:9" x14ac:dyDescent="0.3">
      <c r="G70" s="64"/>
      <c r="H70" s="133"/>
    </row>
    <row r="71" spans="1:9" x14ac:dyDescent="0.3">
      <c r="G71" s="64"/>
      <c r="H71" s="133"/>
    </row>
    <row r="72" spans="1:9" x14ac:dyDescent="0.3">
      <c r="G72" s="64"/>
      <c r="H72" s="133"/>
    </row>
    <row r="73" spans="1:9" x14ac:dyDescent="0.3">
      <c r="G73" s="133"/>
      <c r="H73" s="133"/>
    </row>
    <row r="74" spans="1:9" x14ac:dyDescent="0.3">
      <c r="G74" s="133"/>
      <c r="H74" s="133"/>
    </row>
    <row r="75" spans="1:9" x14ac:dyDescent="0.3">
      <c r="G75" s="133"/>
      <c r="H75" s="133"/>
    </row>
    <row r="76" spans="1:9" x14ac:dyDescent="0.3">
      <c r="G76" s="231"/>
      <c r="H76" s="231"/>
    </row>
    <row r="77" spans="1:9" x14ac:dyDescent="0.3">
      <c r="H77" s="232"/>
    </row>
    <row r="78" spans="1:9" x14ac:dyDescent="0.3">
      <c r="H78" s="232"/>
    </row>
  </sheetData>
  <sheetProtection password="ED2B" sheet="1" objects="1" scenarios="1" formatColumns="0"/>
  <mergeCells count="37">
    <mergeCell ref="A1:I1"/>
    <mergeCell ref="A2:I2"/>
    <mergeCell ref="B7:C7"/>
    <mergeCell ref="A64:C64"/>
    <mergeCell ref="B11:C11"/>
    <mergeCell ref="B12:C12"/>
    <mergeCell ref="B13:C13"/>
    <mergeCell ref="B17:C17"/>
    <mergeCell ref="B29:C29"/>
    <mergeCell ref="B31:C31"/>
    <mergeCell ref="B26:C26"/>
    <mergeCell ref="B14:C14"/>
    <mergeCell ref="B15:C15"/>
    <mergeCell ref="B16:C16"/>
    <mergeCell ref="B27:C27"/>
    <mergeCell ref="B25:C25"/>
    <mergeCell ref="B28:C28"/>
    <mergeCell ref="B39:C39"/>
    <mergeCell ref="B40:C40"/>
    <mergeCell ref="B41:C41"/>
    <mergeCell ref="B42:C42"/>
    <mergeCell ref="B30:C30"/>
    <mergeCell ref="B43:C43"/>
    <mergeCell ref="B44:C44"/>
    <mergeCell ref="B45:C45"/>
    <mergeCell ref="B49:C49"/>
    <mergeCell ref="B50:C50"/>
    <mergeCell ref="B51:C51"/>
    <mergeCell ref="B54:C54"/>
    <mergeCell ref="B55:C55"/>
    <mergeCell ref="B56:C56"/>
    <mergeCell ref="B57:C57"/>
    <mergeCell ref="B58:C58"/>
    <mergeCell ref="B59:C59"/>
    <mergeCell ref="A61:C61"/>
    <mergeCell ref="A62:C62"/>
    <mergeCell ref="A63:C63"/>
  </mergeCells>
  <pageMargins left="0.7" right="0.7" top="0.6020833333333333" bottom="0.57499999999999996" header="0.3" footer="0.3"/>
  <pageSetup scale="69" orientation="portrait" r:id="rId1"/>
  <headerFooter>
    <oddHeader>&amp;C&amp;"-,Bold"&amp;16 2016 Appropriations Schedule</oddHeader>
    <oddFooter>&amp;C&amp;"-,Bold"Page F-3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view="pageLayout" topLeftCell="A25" zoomScaleNormal="100" workbookViewId="0">
      <selection activeCell="I4" sqref="I4"/>
    </sheetView>
  </sheetViews>
  <sheetFormatPr defaultColWidth="9.109375" defaultRowHeight="14.4" x14ac:dyDescent="0.3"/>
  <cols>
    <col min="1" max="1" width="37" style="60" bestFit="1" customWidth="1"/>
    <col min="2" max="2" width="8.6640625" style="60" bestFit="1" customWidth="1"/>
    <col min="3" max="3" width="10.5546875" style="60" customWidth="1"/>
    <col min="4" max="4" width="16" style="60" bestFit="1" customWidth="1"/>
    <col min="5" max="5" width="14.88671875" style="60" customWidth="1"/>
    <col min="6" max="6" width="12.88671875" style="60" bestFit="1" customWidth="1"/>
    <col min="7" max="7" width="13.5546875" style="60" bestFit="1" customWidth="1"/>
    <col min="8" max="8" width="10.44140625" style="60" customWidth="1"/>
    <col min="9" max="9" width="14.44140625" style="60" bestFit="1" customWidth="1"/>
    <col min="10" max="16384" width="9.109375" style="60"/>
  </cols>
  <sheetData>
    <row r="1" spans="1:9" ht="15" x14ac:dyDescent="0.25">
      <c r="A1" s="308" t="str">
        <f>'Information Sheet'!B8</f>
        <v>XYZ Fire District #1</v>
      </c>
      <c r="B1" s="308"/>
      <c r="C1" s="308"/>
      <c r="D1" s="308"/>
      <c r="E1" s="308"/>
      <c r="F1" s="308"/>
      <c r="G1" s="308"/>
      <c r="H1" s="308"/>
      <c r="I1" s="308"/>
    </row>
    <row r="2" spans="1:9" ht="15" x14ac:dyDescent="0.25">
      <c r="A2" s="308" t="str">
        <f>'Information Sheet'!B9</f>
        <v>County Name</v>
      </c>
      <c r="B2" s="308"/>
      <c r="C2" s="308"/>
      <c r="D2" s="308"/>
      <c r="E2" s="308"/>
      <c r="F2" s="308"/>
      <c r="G2" s="308"/>
      <c r="H2" s="308"/>
      <c r="I2" s="308"/>
    </row>
    <row r="4" spans="1:9" ht="43.8" thickBot="1" x14ac:dyDescent="0.35">
      <c r="A4" s="233" t="s">
        <v>193</v>
      </c>
      <c r="B4" s="233" t="s">
        <v>160</v>
      </c>
      <c r="C4" s="233" t="s">
        <v>161</v>
      </c>
      <c r="D4" s="233" t="s">
        <v>352</v>
      </c>
      <c r="E4" s="233" t="s">
        <v>162</v>
      </c>
      <c r="F4" s="233" t="s">
        <v>163</v>
      </c>
      <c r="G4" s="233" t="s">
        <v>164</v>
      </c>
      <c r="H4" s="233" t="s">
        <v>165</v>
      </c>
      <c r="I4" s="233" t="s">
        <v>353</v>
      </c>
    </row>
    <row r="5" spans="1:9" ht="15" x14ac:dyDescent="0.25">
      <c r="A5" s="68" t="s">
        <v>166</v>
      </c>
      <c r="B5" s="35"/>
      <c r="C5" s="34"/>
      <c r="D5" s="222">
        <f>B5*C5</f>
        <v>0</v>
      </c>
      <c r="E5" s="34"/>
      <c r="F5" s="34"/>
      <c r="G5" s="34"/>
      <c r="H5" s="34"/>
      <c r="I5" s="223">
        <f>SUM(E5:H5)</f>
        <v>0</v>
      </c>
    </row>
    <row r="6" spans="1:9" ht="15" x14ac:dyDescent="0.25">
      <c r="A6" s="68" t="s">
        <v>167</v>
      </c>
      <c r="B6" s="35"/>
      <c r="C6" s="35"/>
      <c r="D6" s="227">
        <f t="shared" ref="D6:D12" si="0">B6*C6</f>
        <v>0</v>
      </c>
      <c r="E6" s="35"/>
      <c r="F6" s="35"/>
      <c r="G6" s="35"/>
      <c r="H6" s="35"/>
      <c r="I6" s="64">
        <f t="shared" ref="I6:I12" si="1">SUM(E6:H6)</f>
        <v>0</v>
      </c>
    </row>
    <row r="7" spans="1:9" ht="15" x14ac:dyDescent="0.25">
      <c r="A7" s="68" t="s">
        <v>168</v>
      </c>
      <c r="B7" s="35"/>
      <c r="C7" s="35"/>
      <c r="D7" s="227">
        <f t="shared" si="0"/>
        <v>0</v>
      </c>
      <c r="E7" s="35"/>
      <c r="F7" s="35"/>
      <c r="G7" s="35"/>
      <c r="H7" s="35"/>
      <c r="I7" s="64">
        <f t="shared" si="1"/>
        <v>0</v>
      </c>
    </row>
    <row r="8" spans="1:9" ht="15" x14ac:dyDescent="0.25">
      <c r="A8" s="68" t="s">
        <v>169</v>
      </c>
      <c r="B8" s="35"/>
      <c r="C8" s="35"/>
      <c r="D8" s="227">
        <f t="shared" si="0"/>
        <v>0</v>
      </c>
      <c r="E8" s="35"/>
      <c r="F8" s="35"/>
      <c r="G8" s="35"/>
      <c r="H8" s="35"/>
      <c r="I8" s="64">
        <f t="shared" si="1"/>
        <v>0</v>
      </c>
    </row>
    <row r="9" spans="1:9" ht="15" x14ac:dyDescent="0.25">
      <c r="A9" s="68" t="s">
        <v>170</v>
      </c>
      <c r="B9" s="35"/>
      <c r="C9" s="35"/>
      <c r="D9" s="227">
        <f t="shared" si="0"/>
        <v>0</v>
      </c>
      <c r="E9" s="35"/>
      <c r="F9" s="35"/>
      <c r="G9" s="35"/>
      <c r="H9" s="35"/>
      <c r="I9" s="64">
        <f t="shared" si="1"/>
        <v>0</v>
      </c>
    </row>
    <row r="10" spans="1:9" ht="15" x14ac:dyDescent="0.25">
      <c r="A10" s="68" t="s">
        <v>171</v>
      </c>
      <c r="B10" s="35"/>
      <c r="C10" s="35"/>
      <c r="D10" s="227">
        <f t="shared" si="0"/>
        <v>0</v>
      </c>
      <c r="E10" s="35"/>
      <c r="F10" s="35"/>
      <c r="G10" s="35"/>
      <c r="H10" s="35"/>
      <c r="I10" s="64">
        <f t="shared" si="1"/>
        <v>0</v>
      </c>
    </row>
    <row r="11" spans="1:9" ht="15" x14ac:dyDescent="0.25">
      <c r="A11" s="68" t="s">
        <v>172</v>
      </c>
      <c r="B11" s="35"/>
      <c r="C11" s="35"/>
      <c r="D11" s="227">
        <f t="shared" si="0"/>
        <v>0</v>
      </c>
      <c r="E11" s="35"/>
      <c r="F11" s="35"/>
      <c r="G11" s="35"/>
      <c r="H11" s="35"/>
      <c r="I11" s="64">
        <f t="shared" si="1"/>
        <v>0</v>
      </c>
    </row>
    <row r="12" spans="1:9" ht="15" x14ac:dyDescent="0.25">
      <c r="A12" s="68" t="s">
        <v>173</v>
      </c>
      <c r="B12" s="35"/>
      <c r="C12" s="35"/>
      <c r="D12" s="227">
        <f t="shared" si="0"/>
        <v>0</v>
      </c>
      <c r="E12" s="36"/>
      <c r="F12" s="36"/>
      <c r="G12" s="36"/>
      <c r="H12" s="36"/>
      <c r="I12" s="64">
        <f t="shared" si="1"/>
        <v>0</v>
      </c>
    </row>
    <row r="13" spans="1:9" ht="15.75" thickBot="1" x14ac:dyDescent="0.3">
      <c r="A13" s="234" t="s">
        <v>15</v>
      </c>
      <c r="D13" s="235">
        <f>SUM(D5:D12)</f>
        <v>0</v>
      </c>
      <c r="E13" s="236">
        <f>SUM(E5:E12)</f>
        <v>0</v>
      </c>
      <c r="F13" s="236">
        <f t="shared" ref="F13:H13" si="2">SUM(F5:F12)</f>
        <v>0</v>
      </c>
      <c r="G13" s="236">
        <f t="shared" si="2"/>
        <v>0</v>
      </c>
      <c r="H13" s="236">
        <f t="shared" si="2"/>
        <v>0</v>
      </c>
      <c r="I13" s="65">
        <f>SUM(I5:I12)</f>
        <v>0</v>
      </c>
    </row>
    <row r="14" spans="1:9" ht="15.75" thickTop="1" x14ac:dyDescent="0.25"/>
    <row r="15" spans="1:9" ht="43.8" thickBot="1" x14ac:dyDescent="0.35">
      <c r="A15" s="233" t="s">
        <v>174</v>
      </c>
      <c r="B15" s="233" t="s">
        <v>160</v>
      </c>
      <c r="C15" s="233" t="s">
        <v>161</v>
      </c>
      <c r="D15" s="233" t="s">
        <v>352</v>
      </c>
      <c r="E15" s="233" t="s">
        <v>162</v>
      </c>
      <c r="F15" s="233" t="s">
        <v>163</v>
      </c>
      <c r="G15" s="233" t="s">
        <v>164</v>
      </c>
      <c r="H15" s="233" t="s">
        <v>165</v>
      </c>
      <c r="I15" s="233" t="s">
        <v>353</v>
      </c>
    </row>
    <row r="16" spans="1:9" ht="15" x14ac:dyDescent="0.25">
      <c r="A16" s="68" t="s">
        <v>166</v>
      </c>
      <c r="B16" s="35"/>
      <c r="C16" s="34"/>
      <c r="D16" s="222">
        <f>B16*C16</f>
        <v>0</v>
      </c>
      <c r="E16" s="34"/>
      <c r="F16" s="34"/>
      <c r="G16" s="34"/>
      <c r="H16" s="34"/>
      <c r="I16" s="223">
        <f>SUM(E16:H16)</f>
        <v>0</v>
      </c>
    </row>
    <row r="17" spans="1:9" ht="15" x14ac:dyDescent="0.25">
      <c r="A17" s="68" t="s">
        <v>167</v>
      </c>
      <c r="B17" s="35"/>
      <c r="C17" s="35"/>
      <c r="D17" s="227">
        <f t="shared" ref="D17:D29" si="3">B17*C17</f>
        <v>0</v>
      </c>
      <c r="E17" s="35"/>
      <c r="F17" s="35"/>
      <c r="G17" s="35"/>
      <c r="H17" s="35"/>
      <c r="I17" s="64">
        <f t="shared" ref="I17:I29" si="4">SUM(E17:H17)</f>
        <v>0</v>
      </c>
    </row>
    <row r="18" spans="1:9" ht="15" x14ac:dyDescent="0.25">
      <c r="A18" s="68" t="s">
        <v>168</v>
      </c>
      <c r="B18" s="35"/>
      <c r="C18" s="35"/>
      <c r="D18" s="227">
        <f t="shared" si="3"/>
        <v>0</v>
      </c>
      <c r="E18" s="35"/>
      <c r="F18" s="35"/>
      <c r="G18" s="35"/>
      <c r="H18" s="35"/>
      <c r="I18" s="64">
        <f t="shared" si="4"/>
        <v>0</v>
      </c>
    </row>
    <row r="19" spans="1:9" ht="15" x14ac:dyDescent="0.25">
      <c r="A19" s="68" t="s">
        <v>169</v>
      </c>
      <c r="B19" s="35"/>
      <c r="C19" s="35"/>
      <c r="D19" s="227">
        <f t="shared" si="3"/>
        <v>0</v>
      </c>
      <c r="E19" s="35"/>
      <c r="F19" s="35"/>
      <c r="G19" s="35"/>
      <c r="H19" s="35"/>
      <c r="I19" s="64">
        <f t="shared" si="4"/>
        <v>0</v>
      </c>
    </row>
    <row r="20" spans="1:9" ht="15" x14ac:dyDescent="0.25">
      <c r="A20" s="68" t="s">
        <v>170</v>
      </c>
      <c r="B20" s="35"/>
      <c r="C20" s="35"/>
      <c r="D20" s="227">
        <f t="shared" si="3"/>
        <v>0</v>
      </c>
      <c r="E20" s="35"/>
      <c r="F20" s="35"/>
      <c r="G20" s="35"/>
      <c r="H20" s="35"/>
      <c r="I20" s="64">
        <f t="shared" si="4"/>
        <v>0</v>
      </c>
    </row>
    <row r="21" spans="1:9" ht="15" x14ac:dyDescent="0.25">
      <c r="A21" s="68" t="s">
        <v>171</v>
      </c>
      <c r="B21" s="35"/>
      <c r="C21" s="35"/>
      <c r="D21" s="227">
        <f t="shared" si="3"/>
        <v>0</v>
      </c>
      <c r="E21" s="35"/>
      <c r="F21" s="35"/>
      <c r="G21" s="35"/>
      <c r="H21" s="35"/>
      <c r="I21" s="64">
        <f t="shared" si="4"/>
        <v>0</v>
      </c>
    </row>
    <row r="22" spans="1:9" ht="15" x14ac:dyDescent="0.25">
      <c r="A22" s="68" t="s">
        <v>172</v>
      </c>
      <c r="B22" s="35"/>
      <c r="C22" s="35"/>
      <c r="D22" s="227">
        <f t="shared" si="3"/>
        <v>0</v>
      </c>
      <c r="E22" s="35"/>
      <c r="F22" s="35"/>
      <c r="G22" s="35"/>
      <c r="H22" s="35"/>
      <c r="I22" s="64">
        <f t="shared" si="4"/>
        <v>0</v>
      </c>
    </row>
    <row r="23" spans="1:9" ht="15" x14ac:dyDescent="0.25">
      <c r="A23" s="68" t="s">
        <v>173</v>
      </c>
      <c r="B23" s="35"/>
      <c r="C23" s="35"/>
      <c r="D23" s="227">
        <f t="shared" si="3"/>
        <v>0</v>
      </c>
      <c r="E23" s="35"/>
      <c r="F23" s="35"/>
      <c r="G23" s="35"/>
      <c r="H23" s="35"/>
      <c r="I23" s="64">
        <f t="shared" si="4"/>
        <v>0</v>
      </c>
    </row>
    <row r="24" spans="1:9" ht="15" x14ac:dyDescent="0.25">
      <c r="A24" s="68" t="s">
        <v>177</v>
      </c>
      <c r="B24" s="35"/>
      <c r="C24" s="35"/>
      <c r="D24" s="227">
        <f t="shared" si="3"/>
        <v>0</v>
      </c>
      <c r="E24" s="35"/>
      <c r="F24" s="35"/>
      <c r="G24" s="35"/>
      <c r="H24" s="35"/>
      <c r="I24" s="64">
        <f t="shared" si="4"/>
        <v>0</v>
      </c>
    </row>
    <row r="25" spans="1:9" ht="15" x14ac:dyDescent="0.25">
      <c r="A25" s="68" t="s">
        <v>178</v>
      </c>
      <c r="B25" s="35"/>
      <c r="C25" s="35"/>
      <c r="D25" s="227">
        <f t="shared" si="3"/>
        <v>0</v>
      </c>
      <c r="E25" s="35"/>
      <c r="F25" s="35"/>
      <c r="G25" s="35"/>
      <c r="H25" s="35"/>
      <c r="I25" s="64">
        <f t="shared" si="4"/>
        <v>0</v>
      </c>
    </row>
    <row r="26" spans="1:9" ht="15" x14ac:dyDescent="0.25">
      <c r="A26" s="68" t="s">
        <v>179</v>
      </c>
      <c r="B26" s="35"/>
      <c r="C26" s="35"/>
      <c r="D26" s="227">
        <f t="shared" si="3"/>
        <v>0</v>
      </c>
      <c r="E26" s="35"/>
      <c r="F26" s="35"/>
      <c r="G26" s="35"/>
      <c r="H26" s="35"/>
      <c r="I26" s="64">
        <f t="shared" si="4"/>
        <v>0</v>
      </c>
    </row>
    <row r="27" spans="1:9" ht="15" x14ac:dyDescent="0.25">
      <c r="A27" s="68" t="s">
        <v>180</v>
      </c>
      <c r="B27" s="35"/>
      <c r="C27" s="35"/>
      <c r="D27" s="227">
        <f t="shared" si="3"/>
        <v>0</v>
      </c>
      <c r="E27" s="35"/>
      <c r="F27" s="35"/>
      <c r="G27" s="35"/>
      <c r="H27" s="35"/>
      <c r="I27" s="64">
        <f t="shared" si="4"/>
        <v>0</v>
      </c>
    </row>
    <row r="28" spans="1:9" x14ac:dyDescent="0.3">
      <c r="A28" s="68" t="s">
        <v>181</v>
      </c>
      <c r="B28" s="35"/>
      <c r="C28" s="35"/>
      <c r="D28" s="227">
        <f t="shared" si="3"/>
        <v>0</v>
      </c>
      <c r="E28" s="35"/>
      <c r="F28" s="35"/>
      <c r="G28" s="35"/>
      <c r="H28" s="35"/>
      <c r="I28" s="64">
        <f t="shared" si="4"/>
        <v>0</v>
      </c>
    </row>
    <row r="29" spans="1:9" x14ac:dyDescent="0.3">
      <c r="A29" s="68" t="s">
        <v>182</v>
      </c>
      <c r="B29" s="35"/>
      <c r="C29" s="35"/>
      <c r="D29" s="227">
        <f t="shared" si="3"/>
        <v>0</v>
      </c>
      <c r="E29" s="35"/>
      <c r="F29" s="35"/>
      <c r="G29" s="35"/>
      <c r="H29" s="35"/>
      <c r="I29" s="64">
        <f t="shared" si="4"/>
        <v>0</v>
      </c>
    </row>
    <row r="30" spans="1:9" ht="15" thickBot="1" x14ac:dyDescent="0.35">
      <c r="A30" s="234" t="s">
        <v>175</v>
      </c>
      <c r="D30" s="235">
        <f>SUM(D16:D29)</f>
        <v>0</v>
      </c>
      <c r="E30" s="65">
        <f>SUM(E16:E29)</f>
        <v>0</v>
      </c>
      <c r="F30" s="65">
        <f t="shared" ref="F30:H30" si="5">SUM(F16:F29)</f>
        <v>0</v>
      </c>
      <c r="G30" s="65">
        <f t="shared" si="5"/>
        <v>0</v>
      </c>
      <c r="H30" s="65">
        <f t="shared" si="5"/>
        <v>0</v>
      </c>
      <c r="I30" s="65">
        <f>SUM(I16:I29)</f>
        <v>0</v>
      </c>
    </row>
    <row r="31" spans="1:9" ht="15" thickTop="1" x14ac:dyDescent="0.3"/>
    <row r="32" spans="1:9" ht="43.8" thickBot="1" x14ac:dyDescent="0.35">
      <c r="A32" s="233" t="s">
        <v>176</v>
      </c>
      <c r="B32" s="233" t="s">
        <v>160</v>
      </c>
      <c r="C32" s="233" t="s">
        <v>161</v>
      </c>
      <c r="D32" s="233" t="s">
        <v>352</v>
      </c>
      <c r="E32" s="233" t="s">
        <v>162</v>
      </c>
      <c r="F32" s="233" t="s">
        <v>163</v>
      </c>
      <c r="G32" s="233" t="s">
        <v>164</v>
      </c>
      <c r="H32" s="233" t="s">
        <v>165</v>
      </c>
      <c r="I32" s="233" t="s">
        <v>353</v>
      </c>
    </row>
    <row r="33" spans="1:9" x14ac:dyDescent="0.3">
      <c r="A33" s="68" t="s">
        <v>166</v>
      </c>
      <c r="B33" s="35"/>
      <c r="C33" s="34"/>
      <c r="D33" s="222">
        <f>B33*C33</f>
        <v>0</v>
      </c>
      <c r="E33" s="34"/>
      <c r="F33" s="34"/>
      <c r="G33" s="34"/>
      <c r="H33" s="34"/>
      <c r="I33" s="223">
        <f>SUM(E33:H33)</f>
        <v>0</v>
      </c>
    </row>
    <row r="34" spans="1:9" x14ac:dyDescent="0.3">
      <c r="A34" s="68" t="s">
        <v>167</v>
      </c>
      <c r="B34" s="35"/>
      <c r="C34" s="35"/>
      <c r="D34" s="227">
        <f t="shared" ref="D34:D40" si="6">B34*C34</f>
        <v>0</v>
      </c>
      <c r="E34" s="35"/>
      <c r="F34" s="35"/>
      <c r="G34" s="35"/>
      <c r="H34" s="35"/>
      <c r="I34" s="64">
        <f t="shared" ref="I34:I40" si="7">SUM(E34:H34)</f>
        <v>0</v>
      </c>
    </row>
    <row r="35" spans="1:9" x14ac:dyDescent="0.3">
      <c r="A35" s="68" t="s">
        <v>168</v>
      </c>
      <c r="B35" s="35"/>
      <c r="C35" s="35"/>
      <c r="D35" s="227">
        <f t="shared" si="6"/>
        <v>0</v>
      </c>
      <c r="E35" s="35"/>
      <c r="F35" s="35"/>
      <c r="G35" s="35"/>
      <c r="H35" s="35"/>
      <c r="I35" s="64">
        <f t="shared" si="7"/>
        <v>0</v>
      </c>
    </row>
    <row r="36" spans="1:9" x14ac:dyDescent="0.3">
      <c r="A36" s="68" t="s">
        <v>169</v>
      </c>
      <c r="B36" s="35"/>
      <c r="C36" s="35"/>
      <c r="D36" s="227">
        <f t="shared" si="6"/>
        <v>0</v>
      </c>
      <c r="E36" s="35"/>
      <c r="F36" s="35"/>
      <c r="G36" s="35"/>
      <c r="H36" s="35"/>
      <c r="I36" s="64">
        <f t="shared" si="7"/>
        <v>0</v>
      </c>
    </row>
    <row r="37" spans="1:9" x14ac:dyDescent="0.3">
      <c r="A37" s="68" t="s">
        <v>170</v>
      </c>
      <c r="B37" s="35"/>
      <c r="C37" s="35"/>
      <c r="D37" s="227">
        <f t="shared" si="6"/>
        <v>0</v>
      </c>
      <c r="E37" s="35"/>
      <c r="F37" s="35"/>
      <c r="G37" s="35"/>
      <c r="H37" s="35"/>
      <c r="I37" s="64">
        <f t="shared" si="7"/>
        <v>0</v>
      </c>
    </row>
    <row r="38" spans="1:9" x14ac:dyDescent="0.3">
      <c r="A38" s="68" t="s">
        <v>171</v>
      </c>
      <c r="B38" s="35"/>
      <c r="C38" s="35"/>
      <c r="D38" s="227">
        <f t="shared" si="6"/>
        <v>0</v>
      </c>
      <c r="E38" s="35"/>
      <c r="F38" s="35"/>
      <c r="G38" s="35"/>
      <c r="H38" s="35"/>
      <c r="I38" s="64">
        <f t="shared" si="7"/>
        <v>0</v>
      </c>
    </row>
    <row r="39" spans="1:9" x14ac:dyDescent="0.3">
      <c r="A39" s="68" t="s">
        <v>172</v>
      </c>
      <c r="B39" s="35"/>
      <c r="C39" s="35"/>
      <c r="D39" s="227">
        <f t="shared" si="6"/>
        <v>0</v>
      </c>
      <c r="E39" s="35"/>
      <c r="F39" s="35"/>
      <c r="G39" s="35"/>
      <c r="H39" s="35"/>
      <c r="I39" s="64">
        <f t="shared" si="7"/>
        <v>0</v>
      </c>
    </row>
    <row r="40" spans="1:9" x14ac:dyDescent="0.3">
      <c r="A40" s="68" t="s">
        <v>173</v>
      </c>
      <c r="B40" s="35"/>
      <c r="C40" s="35"/>
      <c r="D40" s="227">
        <f t="shared" si="6"/>
        <v>0</v>
      </c>
      <c r="E40" s="35"/>
      <c r="F40" s="35"/>
      <c r="G40" s="35"/>
      <c r="H40" s="35"/>
      <c r="I40" s="64">
        <f t="shared" si="7"/>
        <v>0</v>
      </c>
    </row>
    <row r="41" spans="1:9" ht="15" thickBot="1" x14ac:dyDescent="0.35">
      <c r="A41" s="234" t="s">
        <v>206</v>
      </c>
      <c r="D41" s="235">
        <f>SUM(D33:D40)</f>
        <v>0</v>
      </c>
      <c r="E41" s="65">
        <f>SUM(E33:E40)</f>
        <v>0</v>
      </c>
      <c r="F41" s="65">
        <f t="shared" ref="F41:H41" si="8">SUM(F33:F40)</f>
        <v>0</v>
      </c>
      <c r="G41" s="65">
        <f t="shared" si="8"/>
        <v>0</v>
      </c>
      <c r="H41" s="65">
        <f t="shared" si="8"/>
        <v>0</v>
      </c>
      <c r="I41" s="65">
        <f>SUM(I33:I40)</f>
        <v>0</v>
      </c>
    </row>
    <row r="42" spans="1:9" ht="15" thickTop="1" x14ac:dyDescent="0.3"/>
    <row r="43" spans="1:9" ht="15" thickBot="1" x14ac:dyDescent="0.35">
      <c r="A43" s="234" t="s">
        <v>321</v>
      </c>
      <c r="D43" s="236">
        <f>+D41+D30+D13</f>
        <v>0</v>
      </c>
      <c r="E43" s="236">
        <f t="shared" ref="E43:I43" si="9">+E41+E30+E13</f>
        <v>0</v>
      </c>
      <c r="F43" s="236">
        <f t="shared" si="9"/>
        <v>0</v>
      </c>
      <c r="G43" s="236">
        <f t="shared" si="9"/>
        <v>0</v>
      </c>
      <c r="H43" s="236">
        <f t="shared" si="9"/>
        <v>0</v>
      </c>
      <c r="I43" s="236">
        <f t="shared" si="9"/>
        <v>0</v>
      </c>
    </row>
    <row r="44" spans="1:9" ht="15" thickTop="1" x14ac:dyDescent="0.3"/>
  </sheetData>
  <sheetProtection password="ED2B" sheet="1" objects="1" scenarios="1" formatColumns="0"/>
  <mergeCells count="2">
    <mergeCell ref="A1:I1"/>
    <mergeCell ref="A2:I2"/>
  </mergeCells>
  <pageMargins left="0.7" right="0.7" top="0.75" bottom="0.75" header="0.3" footer="0.3"/>
  <pageSetup scale="69" orientation="landscape" r:id="rId1"/>
  <headerFooter>
    <oddHeader>&amp;C&amp;"-,Bold"&amp;16 2016 Schedule of Salaries and Benefits</oddHeader>
    <oddFooter>&amp;C&amp;"-,Bold"Page F-4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view="pageLayout" topLeftCell="A13" zoomScaleNormal="100" workbookViewId="0">
      <selection activeCell="C16" sqref="C16"/>
    </sheetView>
  </sheetViews>
  <sheetFormatPr defaultColWidth="9.109375" defaultRowHeight="14.4" x14ac:dyDescent="0.3"/>
  <cols>
    <col min="1" max="1" width="3.109375" style="37" customWidth="1"/>
    <col min="2" max="2" width="48.44140625" style="37" bestFit="1" customWidth="1"/>
    <col min="3" max="3" width="10.88671875" style="37" bestFit="1" customWidth="1"/>
    <col min="4" max="4" width="15.109375" style="37" customWidth="1"/>
    <col min="5" max="5" width="13.6640625" style="37" bestFit="1" customWidth="1"/>
    <col min="6" max="6" width="13.5546875" style="37" customWidth="1"/>
    <col min="7" max="7" width="13" style="37" customWidth="1"/>
    <col min="8" max="8" width="12.6640625" style="37" customWidth="1"/>
    <col min="9" max="16384" width="9.109375" style="37"/>
  </cols>
  <sheetData>
    <row r="1" spans="1:8" ht="15" x14ac:dyDescent="0.25">
      <c r="A1" s="308" t="str">
        <f>'Information Sheet'!B8</f>
        <v>XYZ Fire District #1</v>
      </c>
      <c r="B1" s="308"/>
      <c r="C1" s="308"/>
      <c r="D1" s="308"/>
      <c r="E1" s="308"/>
      <c r="F1" s="308"/>
      <c r="G1" s="308"/>
      <c r="H1" s="308"/>
    </row>
    <row r="2" spans="1:8" ht="15" x14ac:dyDescent="0.25">
      <c r="A2" s="308" t="str">
        <f>'Information Sheet'!B9</f>
        <v>County Name</v>
      </c>
      <c r="B2" s="308"/>
      <c r="C2" s="308"/>
      <c r="D2" s="308"/>
      <c r="E2" s="308"/>
      <c r="F2" s="308"/>
      <c r="G2" s="308"/>
      <c r="H2" s="308"/>
    </row>
    <row r="3" spans="1:8" ht="15" x14ac:dyDescent="0.25">
      <c r="A3" s="61"/>
      <c r="B3" s="61"/>
      <c r="C3" s="61"/>
      <c r="D3" s="62"/>
      <c r="E3" s="157"/>
      <c r="F3" s="63"/>
      <c r="G3" s="157"/>
      <c r="H3" s="157"/>
    </row>
    <row r="4" spans="1:8" ht="15" x14ac:dyDescent="0.25">
      <c r="A4" s="79" t="s">
        <v>221</v>
      </c>
      <c r="B4" s="79"/>
      <c r="C4" s="79"/>
      <c r="D4" s="62"/>
      <c r="E4" s="157"/>
      <c r="F4" s="63"/>
      <c r="G4" s="157"/>
      <c r="H4" s="157"/>
    </row>
    <row r="5" spans="1:8" ht="43.8" thickBot="1" x14ac:dyDescent="0.35">
      <c r="B5" s="144" t="s">
        <v>222</v>
      </c>
      <c r="C5" s="144" t="s">
        <v>225</v>
      </c>
      <c r="D5" s="145" t="s">
        <v>223</v>
      </c>
      <c r="E5" s="145" t="s">
        <v>224</v>
      </c>
      <c r="F5" s="145" t="s">
        <v>226</v>
      </c>
      <c r="G5" s="145" t="s">
        <v>350</v>
      </c>
      <c r="H5" s="145" t="s">
        <v>351</v>
      </c>
    </row>
    <row r="6" spans="1:8" ht="15" x14ac:dyDescent="0.25">
      <c r="B6" s="16" t="s">
        <v>227</v>
      </c>
      <c r="C6" s="16"/>
      <c r="D6" s="146"/>
      <c r="E6" s="146"/>
      <c r="F6" s="147"/>
      <c r="G6" s="18"/>
      <c r="H6" s="18"/>
    </row>
    <row r="7" spans="1:8" ht="15" x14ac:dyDescent="0.25">
      <c r="B7" s="16" t="s">
        <v>228</v>
      </c>
      <c r="C7" s="16"/>
      <c r="D7" s="146"/>
      <c r="E7" s="146"/>
      <c r="F7" s="147"/>
      <c r="G7" s="17"/>
      <c r="H7" s="17"/>
    </row>
    <row r="8" spans="1:8" ht="15" x14ac:dyDescent="0.25">
      <c r="B8" s="16" t="s">
        <v>229</v>
      </c>
      <c r="C8" s="16"/>
      <c r="D8" s="146"/>
      <c r="E8" s="146"/>
      <c r="F8" s="147"/>
      <c r="G8" s="17"/>
      <c r="H8" s="17"/>
    </row>
    <row r="9" spans="1:8" ht="15" x14ac:dyDescent="0.25">
      <c r="B9" s="16" t="s">
        <v>230</v>
      </c>
      <c r="C9" s="16"/>
      <c r="D9" s="146"/>
      <c r="E9" s="146"/>
      <c r="F9" s="147"/>
      <c r="G9" s="17"/>
      <c r="H9" s="17"/>
    </row>
    <row r="10" spans="1:8" ht="15" x14ac:dyDescent="0.25">
      <c r="B10" s="16" t="s">
        <v>231</v>
      </c>
      <c r="C10" s="16"/>
      <c r="D10" s="146"/>
      <c r="E10" s="146"/>
      <c r="F10" s="147"/>
      <c r="G10" s="17"/>
      <c r="H10" s="17"/>
    </row>
    <row r="11" spans="1:8" ht="15" x14ac:dyDescent="0.25">
      <c r="B11" s="16" t="s">
        <v>232</v>
      </c>
      <c r="C11" s="16"/>
      <c r="D11" s="146"/>
      <c r="E11" s="146"/>
      <c r="F11" s="147"/>
      <c r="G11" s="17"/>
      <c r="H11" s="17"/>
    </row>
    <row r="12" spans="1:8" ht="15" x14ac:dyDescent="0.25">
      <c r="B12" s="16" t="s">
        <v>233</v>
      </c>
      <c r="C12" s="16"/>
      <c r="D12" s="146"/>
      <c r="E12" s="146"/>
      <c r="F12" s="147"/>
      <c r="G12" s="17"/>
      <c r="H12" s="17"/>
    </row>
    <row r="13" spans="1:8" s="38" customFormat="1" ht="15" x14ac:dyDescent="0.25">
      <c r="B13" s="22" t="s">
        <v>234</v>
      </c>
      <c r="C13" s="22"/>
      <c r="D13" s="66"/>
      <c r="E13" s="66"/>
      <c r="F13" s="66"/>
      <c r="G13" s="46">
        <f>SUM(G6:G12)</f>
        <v>0</v>
      </c>
      <c r="H13" s="46">
        <f>SUM(H6:H12)</f>
        <v>0</v>
      </c>
    </row>
    <row r="14" spans="1:8" s="38" customFormat="1" ht="15" x14ac:dyDescent="0.25">
      <c r="B14" s="22"/>
      <c r="C14" s="22"/>
      <c r="D14" s="66"/>
      <c r="E14" s="66"/>
      <c r="F14" s="66"/>
      <c r="G14" s="57"/>
      <c r="H14" s="57"/>
    </row>
    <row r="15" spans="1:8" ht="15" x14ac:dyDescent="0.25">
      <c r="A15" s="50" t="s">
        <v>235</v>
      </c>
      <c r="D15" s="67"/>
      <c r="E15" s="45"/>
      <c r="F15" s="45"/>
      <c r="G15" s="45"/>
      <c r="H15" s="45"/>
    </row>
    <row r="16" spans="1:8" ht="43.8" thickBot="1" x14ac:dyDescent="0.35">
      <c r="A16" s="50"/>
      <c r="B16" s="144" t="s">
        <v>222</v>
      </c>
      <c r="C16" s="144" t="s">
        <v>225</v>
      </c>
      <c r="D16" s="145" t="s">
        <v>223</v>
      </c>
      <c r="E16" s="145" t="s">
        <v>224</v>
      </c>
      <c r="F16" s="145" t="s">
        <v>226</v>
      </c>
      <c r="G16" s="145" t="s">
        <v>350</v>
      </c>
      <c r="H16" s="145" t="s">
        <v>351</v>
      </c>
    </row>
    <row r="17" spans="1:8" ht="15" x14ac:dyDescent="0.25">
      <c r="B17" s="16" t="s">
        <v>227</v>
      </c>
      <c r="C17" s="16"/>
      <c r="D17" s="146"/>
      <c r="E17" s="146"/>
      <c r="F17" s="147"/>
      <c r="G17" s="18"/>
      <c r="H17" s="18"/>
    </row>
    <row r="18" spans="1:8" ht="15" x14ac:dyDescent="0.25">
      <c r="B18" s="16" t="s">
        <v>228</v>
      </c>
      <c r="C18" s="16"/>
      <c r="D18" s="146"/>
      <c r="E18" s="146"/>
      <c r="F18" s="147"/>
      <c r="G18" s="17"/>
      <c r="H18" s="17"/>
    </row>
    <row r="19" spans="1:8" ht="15" x14ac:dyDescent="0.25">
      <c r="B19" s="16" t="s">
        <v>229</v>
      </c>
      <c r="C19" s="16"/>
      <c r="D19" s="146"/>
      <c r="E19" s="146"/>
      <c r="F19" s="147"/>
      <c r="G19" s="17"/>
      <c r="H19" s="17"/>
    </row>
    <row r="20" spans="1:8" ht="15" x14ac:dyDescent="0.25">
      <c r="B20" s="16" t="s">
        <v>230</v>
      </c>
      <c r="C20" s="16"/>
      <c r="D20" s="146"/>
      <c r="E20" s="146"/>
      <c r="F20" s="147"/>
      <c r="G20" s="17"/>
      <c r="H20" s="17"/>
    </row>
    <row r="21" spans="1:8" ht="15" x14ac:dyDescent="0.25">
      <c r="B21" s="16" t="s">
        <v>231</v>
      </c>
      <c r="C21" s="16"/>
      <c r="D21" s="146"/>
      <c r="E21" s="146"/>
      <c r="F21" s="147"/>
      <c r="G21" s="17"/>
      <c r="H21" s="17"/>
    </row>
    <row r="22" spans="1:8" ht="15" x14ac:dyDescent="0.25">
      <c r="A22" s="48"/>
      <c r="B22" s="16" t="s">
        <v>232</v>
      </c>
      <c r="C22" s="16"/>
      <c r="D22" s="146"/>
      <c r="E22" s="146"/>
      <c r="F22" s="147"/>
      <c r="G22" s="17"/>
      <c r="H22" s="17"/>
    </row>
    <row r="23" spans="1:8" ht="15" x14ac:dyDescent="0.25">
      <c r="B23" s="16" t="s">
        <v>233</v>
      </c>
      <c r="C23" s="16"/>
      <c r="D23" s="146"/>
      <c r="E23" s="146"/>
      <c r="F23" s="147"/>
      <c r="G23" s="17"/>
      <c r="H23" s="17"/>
    </row>
    <row r="24" spans="1:8" ht="15" x14ac:dyDescent="0.25">
      <c r="B24" s="22" t="s">
        <v>236</v>
      </c>
      <c r="C24" s="22"/>
      <c r="D24" s="66"/>
      <c r="E24" s="66"/>
      <c r="F24" s="66"/>
      <c r="G24" s="46">
        <f>SUM(G17:G23)</f>
        <v>0</v>
      </c>
      <c r="H24" s="46">
        <f>SUM(H17:H23)</f>
        <v>0</v>
      </c>
    </row>
    <row r="25" spans="1:8" x14ac:dyDescent="0.3">
      <c r="B25" s="22" t="s">
        <v>237</v>
      </c>
      <c r="G25" s="148">
        <f>G13+G24</f>
        <v>0</v>
      </c>
      <c r="H25" s="148">
        <f>+H13+H24</f>
        <v>0</v>
      </c>
    </row>
    <row r="26" spans="1:8" x14ac:dyDescent="0.3">
      <c r="A26" s="50" t="s">
        <v>238</v>
      </c>
      <c r="G26" s="237"/>
      <c r="H26" s="237"/>
    </row>
    <row r="27" spans="1:8" ht="15" thickBot="1" x14ac:dyDescent="0.35">
      <c r="A27" s="50" t="s">
        <v>239</v>
      </c>
      <c r="G27" s="149">
        <f>G25+G26</f>
        <v>0</v>
      </c>
      <c r="H27" s="149">
        <f>+H25+H26</f>
        <v>0</v>
      </c>
    </row>
    <row r="28" spans="1:8" ht="15" thickTop="1" x14ac:dyDescent="0.3"/>
    <row r="29" spans="1:8" x14ac:dyDescent="0.3">
      <c r="B29" s="37" t="s">
        <v>241</v>
      </c>
      <c r="G29" s="238"/>
      <c r="H29" s="238"/>
    </row>
    <row r="30" spans="1:8" x14ac:dyDescent="0.3">
      <c r="B30" s="37" t="s">
        <v>242</v>
      </c>
      <c r="G30" s="238"/>
      <c r="H30" s="238"/>
    </row>
    <row r="31" spans="1:8" x14ac:dyDescent="0.3">
      <c r="B31" s="37" t="s">
        <v>243</v>
      </c>
      <c r="G31" s="238"/>
      <c r="H31" s="238"/>
    </row>
  </sheetData>
  <sheetProtection password="ED2B" sheet="1" objects="1" scenarios="1" formatColumns="0"/>
  <mergeCells count="2">
    <mergeCell ref="A1:H1"/>
    <mergeCell ref="A2:H2"/>
  </mergeCells>
  <pageMargins left="0.7" right="0.7" top="0.75" bottom="0.75" header="0.3" footer="0.3"/>
  <pageSetup scale="94" orientation="landscape" r:id="rId1"/>
  <headerFooter>
    <oddHeader>&amp;C&amp;"-,Bold"&amp;16 2016 Proposed Capital Budget</oddHeader>
    <oddFooter>&amp;C&amp;"-,Bold"Page F-5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7"/>
  <sheetViews>
    <sheetView view="pageLayout" topLeftCell="A25" zoomScaleNormal="100" workbookViewId="0">
      <selection activeCell="I8" sqref="I8"/>
    </sheetView>
  </sheetViews>
  <sheetFormatPr defaultColWidth="9.109375" defaultRowHeight="14.4" x14ac:dyDescent="0.3"/>
  <cols>
    <col min="1" max="1" width="3.109375" style="37" customWidth="1"/>
    <col min="2" max="2" width="30.44140625" style="37" bestFit="1" customWidth="1"/>
    <col min="3" max="4" width="9" style="37" bestFit="1" customWidth="1"/>
    <col min="5" max="5" width="12.33203125" style="37" bestFit="1" customWidth="1"/>
    <col min="6" max="6" width="2" style="38" customWidth="1"/>
    <col min="7" max="7" width="12.88671875" style="37" customWidth="1"/>
    <col min="8" max="8" width="2.109375" style="38" customWidth="1"/>
    <col min="9" max="9" width="14.33203125" style="37" bestFit="1" customWidth="1"/>
    <col min="10" max="10" width="2.88671875" style="37" bestFit="1" customWidth="1"/>
    <col min="11" max="11" width="14.109375" style="37" customWidth="1"/>
    <col min="12" max="12" width="13.5546875" style="37" customWidth="1"/>
    <col min="13" max="13" width="13" style="37" customWidth="1"/>
    <col min="14" max="14" width="12.6640625" style="37" customWidth="1"/>
    <col min="15" max="15" width="14.33203125" style="37" customWidth="1"/>
    <col min="16" max="16" width="13.6640625" style="37" customWidth="1"/>
    <col min="17" max="17" width="13.6640625" style="37" bestFit="1" customWidth="1"/>
    <col min="18" max="16384" width="9.109375" style="37"/>
  </cols>
  <sheetData>
    <row r="1" spans="1:17" ht="15" x14ac:dyDescent="0.25">
      <c r="A1" s="308" t="str">
        <f>'Information Sheet'!B8</f>
        <v>XYZ Fire District #1</v>
      </c>
      <c r="B1" s="308"/>
      <c r="C1" s="308"/>
      <c r="D1" s="308"/>
      <c r="E1" s="308"/>
      <c r="F1" s="308"/>
      <c r="G1" s="308"/>
      <c r="H1" s="308"/>
      <c r="I1" s="308"/>
      <c r="J1" s="308"/>
      <c r="K1" s="308"/>
      <c r="L1" s="308"/>
      <c r="M1" s="308"/>
      <c r="N1" s="308"/>
      <c r="O1" s="308"/>
      <c r="P1" s="308"/>
      <c r="Q1" s="308"/>
    </row>
    <row r="2" spans="1:17" ht="15" x14ac:dyDescent="0.25">
      <c r="A2" s="308" t="str">
        <f>'Information Sheet'!B9</f>
        <v>County Name</v>
      </c>
      <c r="B2" s="308"/>
      <c r="C2" s="308"/>
      <c r="D2" s="308"/>
      <c r="E2" s="308"/>
      <c r="F2" s="308"/>
      <c r="G2" s="308"/>
      <c r="H2" s="308"/>
      <c r="I2" s="308"/>
      <c r="J2" s="308"/>
      <c r="K2" s="308"/>
      <c r="L2" s="308"/>
      <c r="M2" s="308"/>
      <c r="N2" s="308"/>
      <c r="O2" s="308"/>
      <c r="P2" s="308"/>
      <c r="Q2" s="308"/>
    </row>
    <row r="3" spans="1:17" ht="15" x14ac:dyDescent="0.25">
      <c r="I3" s="130"/>
    </row>
    <row r="4" spans="1:17" ht="63" customHeight="1" thickBot="1" x14ac:dyDescent="0.35">
      <c r="B4" s="14"/>
      <c r="C4" s="158" t="s">
        <v>224</v>
      </c>
      <c r="D4" s="158" t="s">
        <v>291</v>
      </c>
      <c r="E4" s="158" t="s">
        <v>223</v>
      </c>
      <c r="F4" s="22"/>
      <c r="G4" s="27" t="s">
        <v>354</v>
      </c>
      <c r="H4" s="22"/>
      <c r="I4" s="20">
        <v>2016</v>
      </c>
      <c r="J4" s="13"/>
      <c r="K4" s="19">
        <f>I4+1</f>
        <v>2017</v>
      </c>
      <c r="L4" s="19">
        <f>K4+1</f>
        <v>2018</v>
      </c>
      <c r="M4" s="19">
        <f>L4+1</f>
        <v>2019</v>
      </c>
      <c r="N4" s="19">
        <f>M4+1</f>
        <v>2020</v>
      </c>
      <c r="O4" s="19">
        <f>N4+1</f>
        <v>2021</v>
      </c>
      <c r="P4" s="39" t="s">
        <v>18</v>
      </c>
      <c r="Q4" s="40" t="s">
        <v>19</v>
      </c>
    </row>
    <row r="5" spans="1:17" ht="15" x14ac:dyDescent="0.25">
      <c r="A5" s="48" t="s">
        <v>244</v>
      </c>
      <c r="B5" s="14"/>
      <c r="C5" s="14"/>
      <c r="D5" s="14"/>
      <c r="E5" s="14"/>
      <c r="F5" s="22"/>
      <c r="G5" s="150"/>
      <c r="H5" s="22"/>
      <c r="I5" s="151"/>
      <c r="J5" s="13"/>
      <c r="K5" s="152"/>
      <c r="L5" s="152"/>
      <c r="M5" s="152"/>
      <c r="N5" s="152"/>
      <c r="O5" s="152"/>
      <c r="P5" s="153"/>
      <c r="Q5" s="154"/>
    </row>
    <row r="6" spans="1:17" ht="15" x14ac:dyDescent="0.25">
      <c r="B6" s="16" t="s">
        <v>261</v>
      </c>
      <c r="C6" s="146"/>
      <c r="D6" s="147"/>
      <c r="E6" s="146"/>
      <c r="F6" s="22"/>
      <c r="G6" s="18"/>
      <c r="H6" s="41"/>
      <c r="I6" s="18"/>
      <c r="J6" s="42"/>
      <c r="K6" s="18"/>
      <c r="L6" s="18"/>
      <c r="M6" s="18"/>
      <c r="N6" s="18"/>
      <c r="O6" s="18"/>
      <c r="P6" s="53"/>
      <c r="Q6" s="43">
        <f>SUM(K6:P6)+I6</f>
        <v>0</v>
      </c>
    </row>
    <row r="7" spans="1:17" ht="15" x14ac:dyDescent="0.25">
      <c r="B7" s="16" t="s">
        <v>262</v>
      </c>
      <c r="C7" s="146"/>
      <c r="D7" s="147"/>
      <c r="E7" s="146"/>
      <c r="F7" s="22"/>
      <c r="G7" s="17"/>
      <c r="H7" s="22"/>
      <c r="I7" s="17"/>
      <c r="J7" s="44"/>
      <c r="K7" s="17"/>
      <c r="L7" s="17"/>
      <c r="M7" s="17"/>
      <c r="N7" s="17"/>
      <c r="O7" s="17"/>
      <c r="P7" s="54"/>
      <c r="Q7" s="45">
        <f>SUM(K7:P7)+I7</f>
        <v>0</v>
      </c>
    </row>
    <row r="8" spans="1:17" ht="15" x14ac:dyDescent="0.25">
      <c r="B8" s="16" t="s">
        <v>263</v>
      </c>
      <c r="C8" s="146"/>
      <c r="D8" s="147"/>
      <c r="E8" s="146"/>
      <c r="F8" s="22"/>
      <c r="G8" s="17"/>
      <c r="H8" s="22"/>
      <c r="I8" s="17"/>
      <c r="J8" s="44"/>
      <c r="K8" s="17"/>
      <c r="L8" s="17"/>
      <c r="M8" s="17"/>
      <c r="N8" s="17"/>
      <c r="O8" s="17"/>
      <c r="P8" s="54"/>
      <c r="Q8" s="45">
        <f t="shared" ref="Q8:Q9" si="0">SUM(K8:P8)+I8</f>
        <v>0</v>
      </c>
    </row>
    <row r="9" spans="1:17" ht="15" x14ac:dyDescent="0.25">
      <c r="B9" s="16" t="s">
        <v>264</v>
      </c>
      <c r="C9" s="146"/>
      <c r="D9" s="147"/>
      <c r="E9" s="146"/>
      <c r="F9" s="22"/>
      <c r="G9" s="24"/>
      <c r="H9" s="22"/>
      <c r="I9" s="17"/>
      <c r="J9" s="44"/>
      <c r="K9" s="17"/>
      <c r="L9" s="17"/>
      <c r="M9" s="17"/>
      <c r="N9" s="17"/>
      <c r="O9" s="17"/>
      <c r="P9" s="54"/>
      <c r="Q9" s="45">
        <f t="shared" si="0"/>
        <v>0</v>
      </c>
    </row>
    <row r="10" spans="1:17" ht="15" x14ac:dyDescent="0.25">
      <c r="B10" s="316" t="s">
        <v>246</v>
      </c>
      <c r="C10" s="316"/>
      <c r="D10" s="316"/>
      <c r="E10" s="316"/>
      <c r="F10" s="22"/>
      <c r="G10" s="46">
        <f>SUM(G6:G9)</f>
        <v>0</v>
      </c>
      <c r="H10" s="22"/>
      <c r="I10" s="47">
        <f>SUM(I6:I9)</f>
        <v>0</v>
      </c>
      <c r="J10" s="45"/>
      <c r="K10" s="47">
        <f>SUM(K6:K9)</f>
        <v>0</v>
      </c>
      <c r="L10" s="47">
        <f t="shared" ref="L10:P10" si="1">SUM(L6:L9)</f>
        <v>0</v>
      </c>
      <c r="M10" s="47">
        <f t="shared" si="1"/>
        <v>0</v>
      </c>
      <c r="N10" s="47">
        <f t="shared" si="1"/>
        <v>0</v>
      </c>
      <c r="O10" s="47">
        <f t="shared" si="1"/>
        <v>0</v>
      </c>
      <c r="P10" s="47">
        <f t="shared" si="1"/>
        <v>0</v>
      </c>
      <c r="Q10" s="47">
        <f>SUM(Q6:Q9)</f>
        <v>0</v>
      </c>
    </row>
    <row r="11" spans="1:17" ht="15" x14ac:dyDescent="0.25">
      <c r="A11" s="48" t="s">
        <v>245</v>
      </c>
      <c r="C11" s="160"/>
      <c r="D11" s="162"/>
      <c r="E11" s="160"/>
      <c r="G11" s="45"/>
      <c r="I11" s="45"/>
      <c r="J11" s="45"/>
      <c r="K11" s="45"/>
      <c r="L11" s="45"/>
      <c r="M11" s="45"/>
      <c r="N11" s="45"/>
      <c r="O11" s="45"/>
      <c r="P11" s="45"/>
      <c r="Q11" s="45"/>
    </row>
    <row r="12" spans="1:17" ht="15" x14ac:dyDescent="0.25">
      <c r="B12" s="16" t="s">
        <v>265</v>
      </c>
      <c r="C12" s="146"/>
      <c r="D12" s="147"/>
      <c r="E12" s="146"/>
      <c r="F12" s="22"/>
      <c r="G12" s="17"/>
      <c r="H12" s="22"/>
      <c r="I12" s="54"/>
      <c r="J12" s="45"/>
      <c r="K12" s="54"/>
      <c r="L12" s="54"/>
      <c r="M12" s="54"/>
      <c r="N12" s="54"/>
      <c r="O12" s="54"/>
      <c r="P12" s="54"/>
      <c r="Q12" s="45">
        <f>SUM(K12:P12)+I12</f>
        <v>0</v>
      </c>
    </row>
    <row r="13" spans="1:17" ht="15" x14ac:dyDescent="0.25">
      <c r="B13" s="16" t="s">
        <v>266</v>
      </c>
      <c r="C13" s="146"/>
      <c r="D13" s="147"/>
      <c r="E13" s="146"/>
      <c r="F13" s="22"/>
      <c r="G13" s="17"/>
      <c r="H13" s="22"/>
      <c r="I13" s="54"/>
      <c r="J13" s="45"/>
      <c r="K13" s="54"/>
      <c r="L13" s="54"/>
      <c r="M13" s="54"/>
      <c r="N13" s="54"/>
      <c r="O13" s="54"/>
      <c r="P13" s="54"/>
      <c r="Q13" s="45">
        <f t="shared" ref="Q13:Q15" si="2">SUM(K13:P13)+I13</f>
        <v>0</v>
      </c>
    </row>
    <row r="14" spans="1:17" ht="15" x14ac:dyDescent="0.25">
      <c r="B14" s="16" t="s">
        <v>267</v>
      </c>
      <c r="C14" s="146"/>
      <c r="D14" s="147"/>
      <c r="E14" s="146"/>
      <c r="F14" s="22"/>
      <c r="G14" s="17"/>
      <c r="H14" s="22"/>
      <c r="I14" s="54"/>
      <c r="J14" s="45"/>
      <c r="K14" s="54"/>
      <c r="L14" s="54"/>
      <c r="M14" s="54"/>
      <c r="N14" s="54"/>
      <c r="O14" s="54"/>
      <c r="P14" s="54"/>
      <c r="Q14" s="45">
        <f t="shared" si="2"/>
        <v>0</v>
      </c>
    </row>
    <row r="15" spans="1:17" ht="15" x14ac:dyDescent="0.25">
      <c r="B15" s="16" t="s">
        <v>268</v>
      </c>
      <c r="C15" s="146"/>
      <c r="D15" s="147"/>
      <c r="E15" s="146"/>
      <c r="F15" s="22"/>
      <c r="G15" s="24"/>
      <c r="H15" s="22"/>
      <c r="I15" s="54"/>
      <c r="J15" s="45"/>
      <c r="K15" s="54"/>
      <c r="L15" s="54"/>
      <c r="M15" s="54"/>
      <c r="N15" s="54"/>
      <c r="O15" s="54"/>
      <c r="P15" s="54"/>
      <c r="Q15" s="45">
        <f t="shared" si="2"/>
        <v>0</v>
      </c>
    </row>
    <row r="16" spans="1:17" ht="15" x14ac:dyDescent="0.25">
      <c r="B16" s="22" t="s">
        <v>247</v>
      </c>
      <c r="C16" s="159"/>
      <c r="D16" s="161"/>
      <c r="E16" s="159"/>
      <c r="F16" s="22"/>
      <c r="G16" s="49">
        <f>SUM(G12:G15)</f>
        <v>0</v>
      </c>
      <c r="H16" s="22"/>
      <c r="I16" s="47">
        <f>SUM(I12:I15)</f>
        <v>0</v>
      </c>
      <c r="J16" s="45"/>
      <c r="K16" s="47">
        <f>SUM(K12:K15)</f>
        <v>0</v>
      </c>
      <c r="L16" s="47">
        <f>SUM(L12:L15)</f>
        <v>0</v>
      </c>
      <c r="M16" s="47">
        <f t="shared" ref="M16:P16" si="3">SUM(M12:M15)</f>
        <v>0</v>
      </c>
      <c r="N16" s="47">
        <f t="shared" si="3"/>
        <v>0</v>
      </c>
      <c r="O16" s="47">
        <f t="shared" si="3"/>
        <v>0</v>
      </c>
      <c r="P16" s="47">
        <f t="shared" si="3"/>
        <v>0</v>
      </c>
      <c r="Q16" s="47">
        <f>SUM(Q12:Q15)</f>
        <v>0</v>
      </c>
    </row>
    <row r="17" spans="1:17" ht="15" x14ac:dyDescent="0.25">
      <c r="A17" s="48" t="s">
        <v>248</v>
      </c>
      <c r="C17" s="160"/>
      <c r="D17" s="162"/>
      <c r="E17" s="160"/>
      <c r="G17" s="45"/>
      <c r="I17" s="45"/>
      <c r="J17" s="45"/>
      <c r="K17" s="45"/>
      <c r="L17" s="45"/>
      <c r="M17" s="45"/>
      <c r="N17" s="45"/>
      <c r="O17" s="45"/>
      <c r="P17" s="45"/>
      <c r="Q17" s="45"/>
    </row>
    <row r="18" spans="1:17" ht="15" x14ac:dyDescent="0.25">
      <c r="B18" s="16" t="s">
        <v>269</v>
      </c>
      <c r="C18" s="146"/>
      <c r="D18" s="147"/>
      <c r="E18" s="146"/>
      <c r="F18" s="22"/>
      <c r="G18" s="17"/>
      <c r="H18" s="22"/>
      <c r="I18" s="54"/>
      <c r="J18" s="45"/>
      <c r="K18" s="54"/>
      <c r="L18" s="54"/>
      <c r="M18" s="54"/>
      <c r="N18" s="54"/>
      <c r="O18" s="54"/>
      <c r="P18" s="54"/>
      <c r="Q18" s="45">
        <f>SUM(K18:P18)+I18</f>
        <v>0</v>
      </c>
    </row>
    <row r="19" spans="1:17" ht="15" x14ac:dyDescent="0.25">
      <c r="B19" s="16" t="s">
        <v>270</v>
      </c>
      <c r="C19" s="146"/>
      <c r="D19" s="147"/>
      <c r="E19" s="146"/>
      <c r="F19" s="22"/>
      <c r="G19" s="17"/>
      <c r="H19" s="22"/>
      <c r="I19" s="54"/>
      <c r="J19" s="45"/>
      <c r="K19" s="54"/>
      <c r="L19" s="54"/>
      <c r="M19" s="54"/>
      <c r="N19" s="54"/>
      <c r="O19" s="54"/>
      <c r="P19" s="54"/>
      <c r="Q19" s="45">
        <f t="shared" ref="Q19:Q21" si="4">SUM(K19:P19)+I19</f>
        <v>0</v>
      </c>
    </row>
    <row r="20" spans="1:17" ht="15" x14ac:dyDescent="0.25">
      <c r="B20" s="16" t="s">
        <v>271</v>
      </c>
      <c r="C20" s="146"/>
      <c r="D20" s="147"/>
      <c r="E20" s="146"/>
      <c r="F20" s="22"/>
      <c r="G20" s="17"/>
      <c r="H20" s="22"/>
      <c r="I20" s="54"/>
      <c r="J20" s="45"/>
      <c r="K20" s="54"/>
      <c r="L20" s="54"/>
      <c r="M20" s="54"/>
      <c r="N20" s="54"/>
      <c r="O20" s="54"/>
      <c r="P20" s="54"/>
      <c r="Q20" s="45">
        <f t="shared" si="4"/>
        <v>0</v>
      </c>
    </row>
    <row r="21" spans="1:17" ht="15" x14ac:dyDescent="0.25">
      <c r="B21" s="16" t="s">
        <v>272</v>
      </c>
      <c r="C21" s="146"/>
      <c r="D21" s="147"/>
      <c r="E21" s="146"/>
      <c r="F21" s="22"/>
      <c r="G21" s="24"/>
      <c r="H21" s="22"/>
      <c r="I21" s="54"/>
      <c r="J21" s="45"/>
      <c r="K21" s="54"/>
      <c r="L21" s="54"/>
      <c r="M21" s="54"/>
      <c r="N21" s="54"/>
      <c r="O21" s="54"/>
      <c r="P21" s="54"/>
      <c r="Q21" s="45">
        <f t="shared" si="4"/>
        <v>0</v>
      </c>
    </row>
    <row r="22" spans="1:17" ht="15" x14ac:dyDescent="0.25">
      <c r="B22" s="22" t="s">
        <v>249</v>
      </c>
      <c r="C22" s="159"/>
      <c r="D22" s="161"/>
      <c r="E22" s="159"/>
      <c r="F22" s="22"/>
      <c r="G22" s="49">
        <f>SUM(G18:G21)</f>
        <v>0</v>
      </c>
      <c r="H22" s="22"/>
      <c r="I22" s="47">
        <f>SUM(I18:I21)</f>
        <v>0</v>
      </c>
      <c r="J22" s="45"/>
      <c r="K22" s="47">
        <f t="shared" ref="K22:Q22" si="5">SUM(K18:K21)</f>
        <v>0</v>
      </c>
      <c r="L22" s="47">
        <f t="shared" si="5"/>
        <v>0</v>
      </c>
      <c r="M22" s="47">
        <f t="shared" si="5"/>
        <v>0</v>
      </c>
      <c r="N22" s="47">
        <f t="shared" si="5"/>
        <v>0</v>
      </c>
      <c r="O22" s="47">
        <f t="shared" si="5"/>
        <v>0</v>
      </c>
      <c r="P22" s="47">
        <f t="shared" si="5"/>
        <v>0</v>
      </c>
      <c r="Q22" s="47">
        <f t="shared" si="5"/>
        <v>0</v>
      </c>
    </row>
    <row r="23" spans="1:17" ht="15" x14ac:dyDescent="0.25">
      <c r="A23" s="48" t="s">
        <v>250</v>
      </c>
      <c r="C23" s="160"/>
      <c r="D23" s="162"/>
      <c r="E23" s="160"/>
      <c r="G23" s="45"/>
      <c r="I23" s="45"/>
      <c r="J23" s="45"/>
      <c r="K23" s="45"/>
      <c r="L23" s="45"/>
      <c r="M23" s="45"/>
      <c r="N23" s="45"/>
      <c r="O23" s="45"/>
      <c r="P23" s="45"/>
      <c r="Q23" s="45"/>
    </row>
    <row r="24" spans="1:17" ht="15" x14ac:dyDescent="0.25">
      <c r="B24" s="16" t="s">
        <v>273</v>
      </c>
      <c r="C24" s="146"/>
      <c r="D24" s="147"/>
      <c r="E24" s="146"/>
      <c r="F24" s="22"/>
      <c r="G24" s="17"/>
      <c r="H24" s="22"/>
      <c r="I24" s="54"/>
      <c r="J24" s="45"/>
      <c r="K24" s="54"/>
      <c r="L24" s="54"/>
      <c r="M24" s="54"/>
      <c r="N24" s="54"/>
      <c r="O24" s="54"/>
      <c r="P24" s="54"/>
      <c r="Q24" s="45">
        <f>SUM(K24:P24)+I24</f>
        <v>0</v>
      </c>
    </row>
    <row r="25" spans="1:17" ht="15" x14ac:dyDescent="0.25">
      <c r="B25" s="16" t="s">
        <v>274</v>
      </c>
      <c r="C25" s="146"/>
      <c r="D25" s="147"/>
      <c r="E25" s="146"/>
      <c r="F25" s="22"/>
      <c r="G25" s="17"/>
      <c r="H25" s="22"/>
      <c r="I25" s="54"/>
      <c r="J25" s="45"/>
      <c r="K25" s="54"/>
      <c r="L25" s="54"/>
      <c r="M25" s="54"/>
      <c r="N25" s="54"/>
      <c r="O25" s="54"/>
      <c r="P25" s="54"/>
      <c r="Q25" s="45">
        <f t="shared" ref="Q25:Q27" si="6">SUM(K25:P25)+I25</f>
        <v>0</v>
      </c>
    </row>
    <row r="26" spans="1:17" ht="15" x14ac:dyDescent="0.25">
      <c r="B26" s="16" t="s">
        <v>275</v>
      </c>
      <c r="C26" s="146"/>
      <c r="D26" s="147"/>
      <c r="E26" s="146"/>
      <c r="F26" s="22"/>
      <c r="G26" s="17"/>
      <c r="H26" s="22"/>
      <c r="I26" s="54"/>
      <c r="J26" s="45"/>
      <c r="K26" s="54"/>
      <c r="L26" s="54"/>
      <c r="M26" s="54"/>
      <c r="N26" s="54"/>
      <c r="O26" s="54"/>
      <c r="P26" s="54"/>
      <c r="Q26" s="45">
        <f t="shared" si="6"/>
        <v>0</v>
      </c>
    </row>
    <row r="27" spans="1:17" ht="15" x14ac:dyDescent="0.25">
      <c r="B27" s="16" t="s">
        <v>276</v>
      </c>
      <c r="C27" s="146"/>
      <c r="D27" s="147"/>
      <c r="E27" s="146"/>
      <c r="F27" s="22"/>
      <c r="G27" s="24"/>
      <c r="H27" s="22"/>
      <c r="I27" s="54"/>
      <c r="J27" s="45"/>
      <c r="K27" s="54"/>
      <c r="L27" s="54"/>
      <c r="M27" s="54"/>
      <c r="N27" s="54"/>
      <c r="O27" s="54"/>
      <c r="P27" s="54"/>
      <c r="Q27" s="45">
        <f t="shared" si="6"/>
        <v>0</v>
      </c>
    </row>
    <row r="28" spans="1:17" ht="15" x14ac:dyDescent="0.25">
      <c r="B28" s="316" t="s">
        <v>251</v>
      </c>
      <c r="C28" s="316"/>
      <c r="D28" s="316"/>
      <c r="E28" s="316"/>
      <c r="F28" s="22"/>
      <c r="G28" s="49">
        <f>SUM(G24:G27)</f>
        <v>0</v>
      </c>
      <c r="H28" s="22"/>
      <c r="I28" s="47">
        <f>SUM(I24:I27)</f>
        <v>0</v>
      </c>
      <c r="J28" s="45"/>
      <c r="K28" s="47">
        <f t="shared" ref="K28:Q28" si="7">SUM(K24:K27)</f>
        <v>0</v>
      </c>
      <c r="L28" s="47">
        <f t="shared" si="7"/>
        <v>0</v>
      </c>
      <c r="M28" s="47">
        <f t="shared" si="7"/>
        <v>0</v>
      </c>
      <c r="N28" s="47">
        <f t="shared" si="7"/>
        <v>0</v>
      </c>
      <c r="O28" s="47">
        <f t="shared" si="7"/>
        <v>0</v>
      </c>
      <c r="P28" s="47">
        <f t="shared" si="7"/>
        <v>0</v>
      </c>
      <c r="Q28" s="47">
        <f t="shared" si="7"/>
        <v>0</v>
      </c>
    </row>
    <row r="29" spans="1:17" ht="15" x14ac:dyDescent="0.25">
      <c r="A29" s="48" t="s">
        <v>252</v>
      </c>
      <c r="C29" s="160"/>
      <c r="D29" s="162"/>
      <c r="E29" s="160"/>
      <c r="G29" s="45"/>
      <c r="I29" s="45"/>
      <c r="J29" s="45"/>
      <c r="K29" s="45"/>
      <c r="L29" s="45"/>
      <c r="M29" s="45"/>
      <c r="N29" s="45"/>
      <c r="O29" s="45"/>
      <c r="P29" s="45"/>
      <c r="Q29" s="45"/>
    </row>
    <row r="30" spans="1:17" ht="15" x14ac:dyDescent="0.25">
      <c r="B30" s="16" t="s">
        <v>277</v>
      </c>
      <c r="C30" s="146"/>
      <c r="D30" s="147"/>
      <c r="E30" s="146"/>
      <c r="F30" s="22"/>
      <c r="G30" s="17"/>
      <c r="H30" s="22"/>
      <c r="I30" s="54"/>
      <c r="J30" s="45"/>
      <c r="K30" s="54"/>
      <c r="L30" s="54"/>
      <c r="M30" s="54"/>
      <c r="N30" s="54"/>
      <c r="O30" s="54"/>
      <c r="P30" s="54"/>
      <c r="Q30" s="45">
        <f>SUM(K30:P30)+I30</f>
        <v>0</v>
      </c>
    </row>
    <row r="31" spans="1:17" ht="15" x14ac:dyDescent="0.25">
      <c r="B31" s="16" t="s">
        <v>278</v>
      </c>
      <c r="C31" s="146"/>
      <c r="D31" s="147"/>
      <c r="E31" s="146"/>
      <c r="F31" s="22"/>
      <c r="G31" s="17"/>
      <c r="H31" s="22"/>
      <c r="I31" s="54"/>
      <c r="J31" s="45"/>
      <c r="K31" s="54"/>
      <c r="L31" s="54"/>
      <c r="M31" s="54"/>
      <c r="N31" s="54"/>
      <c r="O31" s="54"/>
      <c r="P31" s="54"/>
      <c r="Q31" s="45">
        <f t="shared" ref="Q31:Q33" si="8">SUM(K31:P31)+I31</f>
        <v>0</v>
      </c>
    </row>
    <row r="32" spans="1:17" ht="15" x14ac:dyDescent="0.25">
      <c r="B32" s="16" t="s">
        <v>279</v>
      </c>
      <c r="C32" s="146"/>
      <c r="D32" s="147"/>
      <c r="E32" s="146"/>
      <c r="F32" s="22"/>
      <c r="G32" s="17"/>
      <c r="H32" s="22"/>
      <c r="I32" s="54"/>
      <c r="J32" s="45"/>
      <c r="K32" s="54"/>
      <c r="L32" s="54"/>
      <c r="M32" s="54"/>
      <c r="N32" s="54"/>
      <c r="O32" s="54"/>
      <c r="P32" s="54"/>
      <c r="Q32" s="45">
        <f t="shared" si="8"/>
        <v>0</v>
      </c>
    </row>
    <row r="33" spans="1:17" ht="15" x14ac:dyDescent="0.25">
      <c r="B33" s="16" t="s">
        <v>280</v>
      </c>
      <c r="C33" s="146"/>
      <c r="D33" s="147"/>
      <c r="E33" s="146"/>
      <c r="F33" s="22"/>
      <c r="G33" s="24"/>
      <c r="H33" s="22"/>
      <c r="I33" s="54"/>
      <c r="J33" s="45"/>
      <c r="K33" s="54"/>
      <c r="L33" s="54"/>
      <c r="M33" s="54"/>
      <c r="N33" s="54"/>
      <c r="O33" s="54"/>
      <c r="P33" s="54"/>
      <c r="Q33" s="45">
        <f t="shared" si="8"/>
        <v>0</v>
      </c>
    </row>
    <row r="34" spans="1:17" ht="15" x14ac:dyDescent="0.25">
      <c r="B34" s="316" t="s">
        <v>253</v>
      </c>
      <c r="C34" s="316"/>
      <c r="D34" s="316"/>
      <c r="E34" s="316"/>
      <c r="F34" s="22"/>
      <c r="G34" s="49">
        <f>SUM(G30:G33)</f>
        <v>0</v>
      </c>
      <c r="H34" s="22"/>
      <c r="I34" s="47">
        <f>SUM(I30:I33)</f>
        <v>0</v>
      </c>
      <c r="J34" s="45"/>
      <c r="K34" s="47">
        <f t="shared" ref="K34:Q34" si="9">SUM(K30:K33)</f>
        <v>0</v>
      </c>
      <c r="L34" s="47">
        <f t="shared" si="9"/>
        <v>0</v>
      </c>
      <c r="M34" s="47">
        <f t="shared" si="9"/>
        <v>0</v>
      </c>
      <c r="N34" s="47">
        <f t="shared" si="9"/>
        <v>0</v>
      </c>
      <c r="O34" s="47">
        <f t="shared" si="9"/>
        <v>0</v>
      </c>
      <c r="P34" s="47">
        <f t="shared" si="9"/>
        <v>0</v>
      </c>
      <c r="Q34" s="47">
        <f t="shared" si="9"/>
        <v>0</v>
      </c>
    </row>
    <row r="35" spans="1:17" ht="15.75" thickBot="1" x14ac:dyDescent="0.3">
      <c r="A35" s="50" t="s">
        <v>254</v>
      </c>
      <c r="G35" s="51">
        <f>+G34+G28+G22+G16+G10</f>
        <v>0</v>
      </c>
      <c r="I35" s="51">
        <f>+I34+I28+I22+I16+I10</f>
        <v>0</v>
      </c>
      <c r="J35" s="52"/>
      <c r="K35" s="51">
        <f>+K34+K28+K22+K16+K10</f>
        <v>0</v>
      </c>
      <c r="L35" s="51">
        <f t="shared" ref="L35:Q35" si="10">+L34+L28+L22+L16+L10</f>
        <v>0</v>
      </c>
      <c r="M35" s="51">
        <f t="shared" si="10"/>
        <v>0</v>
      </c>
      <c r="N35" s="51">
        <f t="shared" si="10"/>
        <v>0</v>
      </c>
      <c r="O35" s="51">
        <f t="shared" si="10"/>
        <v>0</v>
      </c>
      <c r="P35" s="51">
        <f t="shared" si="10"/>
        <v>0</v>
      </c>
      <c r="Q35" s="51">
        <f t="shared" si="10"/>
        <v>0</v>
      </c>
    </row>
    <row r="36" spans="1:17" ht="15.75" thickTop="1" x14ac:dyDescent="0.25"/>
    <row r="37" spans="1:17" ht="15" x14ac:dyDescent="0.25">
      <c r="A37" s="315" t="s">
        <v>344</v>
      </c>
      <c r="B37" s="315"/>
      <c r="C37" s="315"/>
      <c r="D37" s="315"/>
      <c r="E37" s="315"/>
      <c r="F37" s="315"/>
      <c r="G37" s="315"/>
      <c r="H37" s="315"/>
      <c r="I37" s="315"/>
      <c r="J37" s="315"/>
      <c r="K37" s="315"/>
      <c r="L37" s="315"/>
      <c r="M37" s="315"/>
      <c r="N37" s="315"/>
      <c r="O37" s="315"/>
      <c r="P37" s="315"/>
      <c r="Q37" s="315"/>
    </row>
  </sheetData>
  <sheetProtection password="ED2B" sheet="1" objects="1" scenarios="1" formatColumns="0"/>
  <mergeCells count="6">
    <mergeCell ref="A1:Q1"/>
    <mergeCell ref="A2:Q2"/>
    <mergeCell ref="A37:Q37"/>
    <mergeCell ref="B10:E10"/>
    <mergeCell ref="B28:E28"/>
    <mergeCell ref="B34:E34"/>
  </mergeCells>
  <pageMargins left="0.25" right="0.25" top="0.75" bottom="0.75" header="0.3" footer="0.3"/>
  <pageSetup scale="69" orientation="landscape" r:id="rId1"/>
  <headerFooter>
    <oddHeader>&amp;C&amp;"-,Bold"&amp;16 5 Year Debt Service Schedule - Principal</oddHeader>
    <oddFooter>&amp;C&amp;"-,Bold"Page F-6</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7"/>
  <sheetViews>
    <sheetView view="pageLayout" topLeftCell="A25" zoomScaleNormal="100" workbookViewId="0">
      <selection activeCell="D8" sqref="D8"/>
    </sheetView>
  </sheetViews>
  <sheetFormatPr defaultColWidth="9.109375" defaultRowHeight="14.4" x14ac:dyDescent="0.3"/>
  <cols>
    <col min="1" max="1" width="3.109375" style="37" customWidth="1"/>
    <col min="2" max="2" width="43.5546875" style="37" customWidth="1"/>
    <col min="3" max="3" width="2" style="38" customWidth="1"/>
    <col min="4" max="4" width="16" style="37" customWidth="1"/>
    <col min="5" max="5" width="2.6640625" style="55" customWidth="1"/>
    <col min="6" max="6" width="13" style="37" customWidth="1"/>
    <col min="7" max="7" width="2.88671875" style="37" bestFit="1" customWidth="1"/>
    <col min="8" max="8" width="17.33203125" style="37" customWidth="1"/>
    <col min="9" max="9" width="13.5546875" style="37" customWidth="1"/>
    <col min="10" max="10" width="13" style="37" customWidth="1"/>
    <col min="11" max="11" width="12.6640625" style="37" customWidth="1"/>
    <col min="12" max="12" width="14.33203125" style="37" customWidth="1"/>
    <col min="13" max="13" width="13.6640625" style="37" customWidth="1"/>
    <col min="14" max="14" width="13.6640625" style="37" bestFit="1" customWidth="1"/>
    <col min="15" max="16384" width="9.109375" style="37"/>
  </cols>
  <sheetData>
    <row r="1" spans="1:14" ht="15" x14ac:dyDescent="0.25">
      <c r="A1" s="308" t="str">
        <f>'Information Sheet'!B8</f>
        <v>XYZ Fire District #1</v>
      </c>
      <c r="B1" s="308"/>
      <c r="C1" s="308"/>
      <c r="D1" s="308"/>
      <c r="E1" s="308"/>
      <c r="F1" s="308"/>
      <c r="G1" s="308"/>
      <c r="H1" s="308"/>
      <c r="I1" s="308"/>
      <c r="J1" s="308"/>
      <c r="K1" s="308"/>
      <c r="L1" s="308"/>
      <c r="M1" s="308"/>
      <c r="N1" s="308"/>
    </row>
    <row r="2" spans="1:14" ht="15" x14ac:dyDescent="0.25">
      <c r="A2" s="308" t="str">
        <f>'Information Sheet'!B9</f>
        <v>County Name</v>
      </c>
      <c r="B2" s="308"/>
      <c r="C2" s="308"/>
      <c r="D2" s="308"/>
      <c r="E2" s="308"/>
      <c r="F2" s="308"/>
      <c r="G2" s="308"/>
      <c r="H2" s="308"/>
      <c r="I2" s="308"/>
      <c r="J2" s="308"/>
      <c r="K2" s="308"/>
      <c r="L2" s="308"/>
      <c r="M2" s="308"/>
      <c r="N2" s="308"/>
    </row>
    <row r="3" spans="1:14" ht="15" x14ac:dyDescent="0.25">
      <c r="F3" s="130"/>
    </row>
    <row r="4" spans="1:14" ht="43.8" thickBot="1" x14ac:dyDescent="0.35">
      <c r="B4" s="14"/>
      <c r="C4" s="22"/>
      <c r="D4" s="27" t="s">
        <v>354</v>
      </c>
      <c r="E4" s="25"/>
      <c r="F4" s="20">
        <v>2016</v>
      </c>
      <c r="G4" s="13"/>
      <c r="H4" s="19">
        <f>F4+1</f>
        <v>2017</v>
      </c>
      <c r="I4" s="19">
        <f>H4+1</f>
        <v>2018</v>
      </c>
      <c r="J4" s="19">
        <f>I4+1</f>
        <v>2019</v>
      </c>
      <c r="K4" s="19">
        <f>J4+1</f>
        <v>2020</v>
      </c>
      <c r="L4" s="19">
        <f>K4+1</f>
        <v>2021</v>
      </c>
      <c r="M4" s="39" t="s">
        <v>18</v>
      </c>
      <c r="N4" s="40" t="s">
        <v>32</v>
      </c>
    </row>
    <row r="5" spans="1:14" ht="15" x14ac:dyDescent="0.25">
      <c r="A5" s="15" t="s">
        <v>244</v>
      </c>
      <c r="B5" s="15"/>
      <c r="C5" s="23"/>
      <c r="D5" s="15"/>
      <c r="E5" s="26"/>
      <c r="F5" s="14"/>
      <c r="G5" s="14"/>
      <c r="H5" s="14"/>
      <c r="I5" s="14"/>
      <c r="J5" s="14"/>
      <c r="K5" s="14"/>
      <c r="L5" s="14"/>
    </row>
    <row r="6" spans="1:14" ht="15" x14ac:dyDescent="0.25">
      <c r="B6" s="22" t="str">
        <f>'Debt Service - Principal'!B6</f>
        <v>General Obligation Bond #1</v>
      </c>
      <c r="C6" s="22"/>
      <c r="D6" s="18"/>
      <c r="E6" s="56"/>
      <c r="F6" s="18"/>
      <c r="G6" s="42"/>
      <c r="H6" s="18"/>
      <c r="I6" s="18"/>
      <c r="J6" s="18"/>
      <c r="K6" s="18"/>
      <c r="L6" s="18"/>
      <c r="M6" s="53"/>
      <c r="N6" s="43">
        <f>SUM(H6:M6)+F6</f>
        <v>0</v>
      </c>
    </row>
    <row r="7" spans="1:14" ht="15" x14ac:dyDescent="0.25">
      <c r="B7" s="22" t="str">
        <f>'Debt Service - Principal'!B7</f>
        <v>General Obligation Bond #2</v>
      </c>
      <c r="C7" s="22"/>
      <c r="D7" s="17"/>
      <c r="E7" s="57"/>
      <c r="F7" s="17"/>
      <c r="G7" s="44"/>
      <c r="H7" s="17"/>
      <c r="I7" s="17"/>
      <c r="J7" s="17"/>
      <c r="K7" s="17"/>
      <c r="L7" s="17"/>
      <c r="M7" s="54"/>
      <c r="N7" s="45">
        <f t="shared" ref="N7:N9" si="0">SUM(H7:M7)+F7</f>
        <v>0</v>
      </c>
    </row>
    <row r="8" spans="1:14" ht="15" x14ac:dyDescent="0.25">
      <c r="B8" s="22" t="str">
        <f>'Debt Service - Principal'!B8</f>
        <v>General Obligation Bond #3</v>
      </c>
      <c r="C8" s="22"/>
      <c r="D8" s="17"/>
      <c r="E8" s="57"/>
      <c r="F8" s="17"/>
      <c r="G8" s="44"/>
      <c r="H8" s="17"/>
      <c r="I8" s="17"/>
      <c r="J8" s="17"/>
      <c r="K8" s="17"/>
      <c r="L8" s="17"/>
      <c r="M8" s="54"/>
      <c r="N8" s="45">
        <f t="shared" si="0"/>
        <v>0</v>
      </c>
    </row>
    <row r="9" spans="1:14" ht="15" x14ac:dyDescent="0.25">
      <c r="B9" s="22" t="str">
        <f>'Debt Service - Principal'!B9</f>
        <v>General Obligation Bond #4</v>
      </c>
      <c r="C9" s="22"/>
      <c r="D9" s="24"/>
      <c r="E9" s="57"/>
      <c r="F9" s="17"/>
      <c r="G9" s="44"/>
      <c r="H9" s="17"/>
      <c r="I9" s="17"/>
      <c r="J9" s="17"/>
      <c r="K9" s="17"/>
      <c r="L9" s="17"/>
      <c r="M9" s="54"/>
      <c r="N9" s="45">
        <f t="shared" si="0"/>
        <v>0</v>
      </c>
    </row>
    <row r="10" spans="1:14" ht="15" x14ac:dyDescent="0.25">
      <c r="B10" s="22" t="s">
        <v>255</v>
      </c>
      <c r="C10" s="22"/>
      <c r="D10" s="46">
        <f>SUM(D6:D9)</f>
        <v>0</v>
      </c>
      <c r="E10" s="57"/>
      <c r="F10" s="47">
        <f>SUM(F6:F9)</f>
        <v>0</v>
      </c>
      <c r="G10" s="45"/>
      <c r="H10" s="47">
        <f>SUM(H6:H9)</f>
        <v>0</v>
      </c>
      <c r="I10" s="47">
        <f t="shared" ref="I10:M10" si="1">SUM(I6:I9)</f>
        <v>0</v>
      </c>
      <c r="J10" s="47">
        <f t="shared" si="1"/>
        <v>0</v>
      </c>
      <c r="K10" s="47">
        <f t="shared" si="1"/>
        <v>0</v>
      </c>
      <c r="L10" s="47">
        <f t="shared" si="1"/>
        <v>0</v>
      </c>
      <c r="M10" s="47">
        <f t="shared" si="1"/>
        <v>0</v>
      </c>
      <c r="N10" s="47">
        <f>SUM(N6:N9)</f>
        <v>0</v>
      </c>
    </row>
    <row r="11" spans="1:14" ht="15" x14ac:dyDescent="0.25">
      <c r="A11" s="48" t="s">
        <v>245</v>
      </c>
      <c r="D11" s="45"/>
      <c r="E11" s="58"/>
      <c r="F11" s="45"/>
      <c r="G11" s="45"/>
      <c r="H11" s="45"/>
      <c r="I11" s="45"/>
      <c r="J11" s="45"/>
      <c r="K11" s="45"/>
      <c r="L11" s="45"/>
      <c r="M11" s="45"/>
      <c r="N11" s="45"/>
    </row>
    <row r="12" spans="1:14" ht="15" x14ac:dyDescent="0.25">
      <c r="B12" s="22" t="str">
        <f>'Debt Service - Principal'!B12</f>
        <v>BAN #1</v>
      </c>
      <c r="C12" s="22"/>
      <c r="D12" s="17"/>
      <c r="E12" s="57"/>
      <c r="F12" s="54"/>
      <c r="G12" s="45"/>
      <c r="H12" s="54"/>
      <c r="I12" s="54"/>
      <c r="J12" s="54"/>
      <c r="K12" s="54"/>
      <c r="L12" s="54"/>
      <c r="M12" s="54"/>
      <c r="N12" s="45">
        <f>SUM(H12:M12)+F12</f>
        <v>0</v>
      </c>
    </row>
    <row r="13" spans="1:14" ht="15" x14ac:dyDescent="0.25">
      <c r="B13" s="22" t="str">
        <f>'Debt Service - Principal'!B13</f>
        <v>BAN #2</v>
      </c>
      <c r="C13" s="22"/>
      <c r="D13" s="17"/>
      <c r="E13" s="57"/>
      <c r="F13" s="54"/>
      <c r="G13" s="45"/>
      <c r="H13" s="54"/>
      <c r="I13" s="54"/>
      <c r="J13" s="54"/>
      <c r="K13" s="54"/>
      <c r="L13" s="54"/>
      <c r="M13" s="54"/>
      <c r="N13" s="45">
        <f t="shared" ref="N13:N15" si="2">SUM(H13:M13)+F13</f>
        <v>0</v>
      </c>
    </row>
    <row r="14" spans="1:14" ht="15" x14ac:dyDescent="0.25">
      <c r="B14" s="22" t="str">
        <f>'Debt Service - Principal'!B14</f>
        <v>BAN #3</v>
      </c>
      <c r="C14" s="22"/>
      <c r="D14" s="17"/>
      <c r="E14" s="57"/>
      <c r="F14" s="54"/>
      <c r="G14" s="45"/>
      <c r="H14" s="54"/>
      <c r="I14" s="54"/>
      <c r="J14" s="54"/>
      <c r="K14" s="54"/>
      <c r="L14" s="54"/>
      <c r="M14" s="54"/>
      <c r="N14" s="45">
        <f t="shared" si="2"/>
        <v>0</v>
      </c>
    </row>
    <row r="15" spans="1:14" ht="15" x14ac:dyDescent="0.25">
      <c r="B15" s="22" t="str">
        <f>'Debt Service - Principal'!B15</f>
        <v>BAN #4</v>
      </c>
      <c r="C15" s="22"/>
      <c r="D15" s="24"/>
      <c r="E15" s="57"/>
      <c r="F15" s="54"/>
      <c r="G15" s="45"/>
      <c r="H15" s="54"/>
      <c r="I15" s="54"/>
      <c r="J15" s="54"/>
      <c r="K15" s="54"/>
      <c r="L15" s="54"/>
      <c r="M15" s="54"/>
      <c r="N15" s="45">
        <f t="shared" si="2"/>
        <v>0</v>
      </c>
    </row>
    <row r="16" spans="1:14" ht="15" x14ac:dyDescent="0.25">
      <c r="B16" s="22" t="s">
        <v>256</v>
      </c>
      <c r="C16" s="22"/>
      <c r="D16" s="49">
        <f>SUM(D12:D15)</f>
        <v>0</v>
      </c>
      <c r="E16" s="57"/>
      <c r="F16" s="47">
        <f>SUM(F12:F15)</f>
        <v>0</v>
      </c>
      <c r="G16" s="45"/>
      <c r="H16" s="47">
        <f t="shared" ref="H16:N16" si="3">SUM(H12:H15)</f>
        <v>0</v>
      </c>
      <c r="I16" s="47">
        <f t="shared" si="3"/>
        <v>0</v>
      </c>
      <c r="J16" s="47">
        <f t="shared" si="3"/>
        <v>0</v>
      </c>
      <c r="K16" s="47">
        <f t="shared" si="3"/>
        <v>0</v>
      </c>
      <c r="L16" s="47">
        <f t="shared" si="3"/>
        <v>0</v>
      </c>
      <c r="M16" s="47">
        <f t="shared" si="3"/>
        <v>0</v>
      </c>
      <c r="N16" s="47">
        <f t="shared" si="3"/>
        <v>0</v>
      </c>
    </row>
    <row r="17" spans="1:14" ht="15" x14ac:dyDescent="0.25">
      <c r="A17" s="48" t="s">
        <v>248</v>
      </c>
      <c r="D17" s="45"/>
      <c r="E17" s="58"/>
      <c r="F17" s="45"/>
      <c r="G17" s="45"/>
      <c r="H17" s="45"/>
      <c r="I17" s="45"/>
      <c r="J17" s="45"/>
      <c r="K17" s="45"/>
      <c r="L17" s="45"/>
      <c r="M17" s="45"/>
      <c r="N17" s="45"/>
    </row>
    <row r="18" spans="1:14" ht="15" x14ac:dyDescent="0.25">
      <c r="B18" s="22" t="str">
        <f>'Debt Service - Principal'!B18</f>
        <v>Capital Lease #1</v>
      </c>
      <c r="C18" s="22"/>
      <c r="D18" s="17"/>
      <c r="E18" s="57"/>
      <c r="F18" s="54"/>
      <c r="G18" s="45"/>
      <c r="H18" s="54"/>
      <c r="I18" s="54"/>
      <c r="J18" s="54"/>
      <c r="K18" s="54"/>
      <c r="L18" s="54"/>
      <c r="M18" s="54"/>
      <c r="N18" s="45">
        <f>SUM(H18:M18)+F18</f>
        <v>0</v>
      </c>
    </row>
    <row r="19" spans="1:14" ht="15" x14ac:dyDescent="0.25">
      <c r="B19" s="22" t="str">
        <f>'Debt Service - Principal'!B19</f>
        <v>Capital Lease #2</v>
      </c>
      <c r="C19" s="22"/>
      <c r="D19" s="17"/>
      <c r="E19" s="57"/>
      <c r="F19" s="54"/>
      <c r="G19" s="45"/>
      <c r="H19" s="54"/>
      <c r="I19" s="54"/>
      <c r="J19" s="54"/>
      <c r="K19" s="54"/>
      <c r="L19" s="54"/>
      <c r="M19" s="54"/>
      <c r="N19" s="45">
        <f t="shared" ref="N19:N21" si="4">SUM(H19:M19)+F19</f>
        <v>0</v>
      </c>
    </row>
    <row r="20" spans="1:14" ht="15" x14ac:dyDescent="0.25">
      <c r="B20" s="22" t="str">
        <f>'Debt Service - Principal'!B20</f>
        <v>Capital Lease #3</v>
      </c>
      <c r="C20" s="22"/>
      <c r="D20" s="17"/>
      <c r="E20" s="57"/>
      <c r="F20" s="54"/>
      <c r="G20" s="45"/>
      <c r="H20" s="54"/>
      <c r="I20" s="54"/>
      <c r="J20" s="54"/>
      <c r="K20" s="54"/>
      <c r="L20" s="54"/>
      <c r="M20" s="54"/>
      <c r="N20" s="45">
        <f t="shared" si="4"/>
        <v>0</v>
      </c>
    </row>
    <row r="21" spans="1:14" ht="15" x14ac:dyDescent="0.25">
      <c r="B21" s="22" t="str">
        <f>'Debt Service - Principal'!B21</f>
        <v>Capital Lease #4</v>
      </c>
      <c r="C21" s="22"/>
      <c r="D21" s="24"/>
      <c r="E21" s="57"/>
      <c r="F21" s="54"/>
      <c r="G21" s="45"/>
      <c r="H21" s="54"/>
      <c r="I21" s="54"/>
      <c r="J21" s="54"/>
      <c r="K21" s="54"/>
      <c r="L21" s="54"/>
      <c r="M21" s="54"/>
      <c r="N21" s="45">
        <f t="shared" si="4"/>
        <v>0</v>
      </c>
    </row>
    <row r="22" spans="1:14" ht="15" x14ac:dyDescent="0.25">
      <c r="B22" s="22" t="s">
        <v>257</v>
      </c>
      <c r="C22" s="22"/>
      <c r="D22" s="49">
        <f>SUM(D18:D21)</f>
        <v>0</v>
      </c>
      <c r="E22" s="57"/>
      <c r="F22" s="47">
        <f>SUM(F18:F21)</f>
        <v>0</v>
      </c>
      <c r="G22" s="45"/>
      <c r="H22" s="47">
        <f t="shared" ref="H22:N22" si="5">SUM(H18:H21)</f>
        <v>0</v>
      </c>
      <c r="I22" s="47">
        <f t="shared" si="5"/>
        <v>0</v>
      </c>
      <c r="J22" s="47">
        <f t="shared" si="5"/>
        <v>0</v>
      </c>
      <c r="K22" s="47">
        <f t="shared" si="5"/>
        <v>0</v>
      </c>
      <c r="L22" s="47">
        <f t="shared" si="5"/>
        <v>0</v>
      </c>
      <c r="M22" s="47">
        <f t="shared" si="5"/>
        <v>0</v>
      </c>
      <c r="N22" s="47">
        <f t="shared" si="5"/>
        <v>0</v>
      </c>
    </row>
    <row r="23" spans="1:14" ht="15" x14ac:dyDescent="0.25">
      <c r="A23" s="48" t="s">
        <v>250</v>
      </c>
      <c r="D23" s="45"/>
      <c r="E23" s="58"/>
      <c r="F23" s="45"/>
      <c r="G23" s="45"/>
      <c r="H23" s="45"/>
      <c r="I23" s="45"/>
      <c r="J23" s="45"/>
      <c r="K23" s="45"/>
      <c r="L23" s="45"/>
      <c r="M23" s="45"/>
      <c r="N23" s="45"/>
    </row>
    <row r="24" spans="1:14" ht="15" x14ac:dyDescent="0.25">
      <c r="B24" s="22" t="str">
        <f>'Debt Service - Principal'!B24</f>
        <v>Intergovernmental #1</v>
      </c>
      <c r="C24" s="22"/>
      <c r="D24" s="17"/>
      <c r="E24" s="57"/>
      <c r="F24" s="54"/>
      <c r="G24" s="45"/>
      <c r="H24" s="54"/>
      <c r="I24" s="54"/>
      <c r="J24" s="54"/>
      <c r="K24" s="54"/>
      <c r="L24" s="54"/>
      <c r="M24" s="54"/>
      <c r="N24" s="45">
        <f>SUM(H24:M24)+F24</f>
        <v>0</v>
      </c>
    </row>
    <row r="25" spans="1:14" ht="15" x14ac:dyDescent="0.25">
      <c r="B25" s="22" t="str">
        <f>'Debt Service - Principal'!B25</f>
        <v>Intergovernmental #2</v>
      </c>
      <c r="C25" s="22"/>
      <c r="D25" s="17"/>
      <c r="E25" s="57"/>
      <c r="F25" s="54"/>
      <c r="G25" s="45"/>
      <c r="H25" s="54"/>
      <c r="I25" s="54"/>
      <c r="J25" s="54"/>
      <c r="K25" s="54"/>
      <c r="L25" s="54"/>
      <c r="M25" s="54"/>
      <c r="N25" s="45">
        <f t="shared" ref="N25:N27" si="6">SUM(H25:M25)+F25</f>
        <v>0</v>
      </c>
    </row>
    <row r="26" spans="1:14" ht="15" x14ac:dyDescent="0.25">
      <c r="B26" s="22" t="str">
        <f>'Debt Service - Principal'!B26</f>
        <v>Intergovernmental #3</v>
      </c>
      <c r="C26" s="22"/>
      <c r="D26" s="17"/>
      <c r="E26" s="57"/>
      <c r="F26" s="54"/>
      <c r="G26" s="45"/>
      <c r="H26" s="54"/>
      <c r="I26" s="54"/>
      <c r="J26" s="54"/>
      <c r="K26" s="54"/>
      <c r="L26" s="54"/>
      <c r="M26" s="54"/>
      <c r="N26" s="45">
        <f t="shared" si="6"/>
        <v>0</v>
      </c>
    </row>
    <row r="27" spans="1:14" ht="15" x14ac:dyDescent="0.25">
      <c r="B27" s="22" t="str">
        <f>'Debt Service - Principal'!B27</f>
        <v>Intergovernmental #4</v>
      </c>
      <c r="C27" s="22"/>
      <c r="D27" s="24"/>
      <c r="E27" s="57"/>
      <c r="F27" s="54"/>
      <c r="G27" s="45"/>
      <c r="H27" s="54"/>
      <c r="I27" s="54"/>
      <c r="J27" s="54"/>
      <c r="K27" s="54"/>
      <c r="L27" s="54"/>
      <c r="M27" s="54"/>
      <c r="N27" s="45">
        <f t="shared" si="6"/>
        <v>0</v>
      </c>
    </row>
    <row r="28" spans="1:14" ht="15" x14ac:dyDescent="0.25">
      <c r="B28" s="22" t="s">
        <v>258</v>
      </c>
      <c r="C28" s="22"/>
      <c r="D28" s="49">
        <f>SUM(D24:D27)</f>
        <v>0</v>
      </c>
      <c r="E28" s="57"/>
      <c r="F28" s="47">
        <f>SUM(F24:F27)</f>
        <v>0</v>
      </c>
      <c r="G28" s="45"/>
      <c r="H28" s="47">
        <f t="shared" ref="H28:N28" si="7">SUM(H24:H27)</f>
        <v>0</v>
      </c>
      <c r="I28" s="47">
        <f t="shared" si="7"/>
        <v>0</v>
      </c>
      <c r="J28" s="47">
        <f t="shared" si="7"/>
        <v>0</v>
      </c>
      <c r="K28" s="47">
        <f t="shared" si="7"/>
        <v>0</v>
      </c>
      <c r="L28" s="47">
        <f t="shared" si="7"/>
        <v>0</v>
      </c>
      <c r="M28" s="47">
        <f t="shared" si="7"/>
        <v>0</v>
      </c>
      <c r="N28" s="47">
        <f t="shared" si="7"/>
        <v>0</v>
      </c>
    </row>
    <row r="29" spans="1:14" ht="15" x14ac:dyDescent="0.25">
      <c r="A29" s="48" t="s">
        <v>252</v>
      </c>
      <c r="D29" s="45"/>
      <c r="E29" s="58"/>
      <c r="F29" s="45"/>
      <c r="G29" s="45"/>
      <c r="H29" s="45"/>
      <c r="I29" s="45"/>
      <c r="J29" s="45"/>
      <c r="K29" s="45"/>
      <c r="L29" s="45"/>
      <c r="M29" s="45"/>
      <c r="N29" s="45"/>
    </row>
    <row r="30" spans="1:14" x14ac:dyDescent="0.3">
      <c r="B30" s="22" t="str">
        <f>'Debt Service - Principal'!B30</f>
        <v>Other Bonds or Notes #1</v>
      </c>
      <c r="C30" s="22"/>
      <c r="D30" s="17"/>
      <c r="E30" s="57"/>
      <c r="F30" s="54"/>
      <c r="G30" s="45"/>
      <c r="H30" s="54"/>
      <c r="I30" s="54"/>
      <c r="J30" s="54"/>
      <c r="K30" s="54"/>
      <c r="L30" s="54"/>
      <c r="M30" s="54"/>
      <c r="N30" s="45">
        <f>SUM(H30:M30)+F30</f>
        <v>0</v>
      </c>
    </row>
    <row r="31" spans="1:14" x14ac:dyDescent="0.3">
      <c r="B31" s="22" t="str">
        <f>'Debt Service - Principal'!B31</f>
        <v>Other Bonds or Notes #2</v>
      </c>
      <c r="C31" s="22"/>
      <c r="D31" s="17"/>
      <c r="E31" s="57"/>
      <c r="F31" s="54"/>
      <c r="G31" s="45"/>
      <c r="H31" s="54"/>
      <c r="I31" s="54"/>
      <c r="J31" s="54"/>
      <c r="K31" s="54"/>
      <c r="L31" s="54"/>
      <c r="M31" s="54"/>
      <c r="N31" s="45">
        <f t="shared" ref="N31:N33" si="8">SUM(H31:M31)+F31</f>
        <v>0</v>
      </c>
    </row>
    <row r="32" spans="1:14" x14ac:dyDescent="0.3">
      <c r="B32" s="22" t="str">
        <f>'Debt Service - Principal'!B32</f>
        <v>Other Bonds or Notes #3</v>
      </c>
      <c r="C32" s="22"/>
      <c r="D32" s="17"/>
      <c r="E32" s="57"/>
      <c r="F32" s="54"/>
      <c r="G32" s="45"/>
      <c r="H32" s="54"/>
      <c r="I32" s="54"/>
      <c r="J32" s="54"/>
      <c r="K32" s="54"/>
      <c r="L32" s="54"/>
      <c r="M32" s="54"/>
      <c r="N32" s="45">
        <f t="shared" si="8"/>
        <v>0</v>
      </c>
    </row>
    <row r="33" spans="1:14" x14ac:dyDescent="0.3">
      <c r="B33" s="22" t="str">
        <f>'Debt Service - Principal'!B33</f>
        <v>Other Bonds or Notes #4</v>
      </c>
      <c r="C33" s="22"/>
      <c r="D33" s="24"/>
      <c r="E33" s="57"/>
      <c r="F33" s="54"/>
      <c r="G33" s="45"/>
      <c r="H33" s="54"/>
      <c r="I33" s="54"/>
      <c r="J33" s="54"/>
      <c r="K33" s="54"/>
      <c r="L33" s="54"/>
      <c r="M33" s="54"/>
      <c r="N33" s="45">
        <f t="shared" si="8"/>
        <v>0</v>
      </c>
    </row>
    <row r="34" spans="1:14" x14ac:dyDescent="0.3">
      <c r="B34" s="22" t="s">
        <v>259</v>
      </c>
      <c r="C34" s="22"/>
      <c r="D34" s="49">
        <f>SUM(D30:D33)</f>
        <v>0</v>
      </c>
      <c r="E34" s="57"/>
      <c r="F34" s="47">
        <f>SUM(F30:F33)</f>
        <v>0</v>
      </c>
      <c r="G34" s="45"/>
      <c r="H34" s="47">
        <f t="shared" ref="H34:N34" si="9">SUM(H30:H33)</f>
        <v>0</v>
      </c>
      <c r="I34" s="47">
        <f t="shared" si="9"/>
        <v>0</v>
      </c>
      <c r="J34" s="47">
        <f t="shared" si="9"/>
        <v>0</v>
      </c>
      <c r="K34" s="47">
        <f t="shared" si="9"/>
        <v>0</v>
      </c>
      <c r="L34" s="47">
        <f t="shared" si="9"/>
        <v>0</v>
      </c>
      <c r="M34" s="47">
        <f t="shared" si="9"/>
        <v>0</v>
      </c>
      <c r="N34" s="47">
        <f t="shared" si="9"/>
        <v>0</v>
      </c>
    </row>
    <row r="35" spans="1:14" ht="15" thickBot="1" x14ac:dyDescent="0.35">
      <c r="A35" s="50" t="s">
        <v>260</v>
      </c>
      <c r="D35" s="51">
        <f>+D34+D28+D22+D16+D10</f>
        <v>0</v>
      </c>
      <c r="E35" s="59"/>
      <c r="F35" s="51">
        <f>+F34+F28+F22+F16+F10</f>
        <v>0</v>
      </c>
      <c r="G35" s="52"/>
      <c r="H35" s="51">
        <f>+H34+H28+H22+H16+H10</f>
        <v>0</v>
      </c>
      <c r="I35" s="51">
        <f t="shared" ref="I35:N35" si="10">+I34+I28+I22+I16+I10</f>
        <v>0</v>
      </c>
      <c r="J35" s="51">
        <f t="shared" si="10"/>
        <v>0</v>
      </c>
      <c r="K35" s="51">
        <f t="shared" si="10"/>
        <v>0</v>
      </c>
      <c r="L35" s="51">
        <f t="shared" si="10"/>
        <v>0</v>
      </c>
      <c r="M35" s="51">
        <f t="shared" si="10"/>
        <v>0</v>
      </c>
      <c r="N35" s="51">
        <f t="shared" si="10"/>
        <v>0</v>
      </c>
    </row>
    <row r="36" spans="1:14" ht="15" thickTop="1" x14ac:dyDescent="0.3"/>
    <row r="37" spans="1:14" ht="30.75" customHeight="1" x14ac:dyDescent="0.3">
      <c r="A37" s="317" t="s">
        <v>281</v>
      </c>
      <c r="B37" s="317"/>
      <c r="C37" s="317"/>
      <c r="D37" s="317"/>
      <c r="E37" s="317"/>
      <c r="F37" s="317"/>
      <c r="G37" s="317"/>
      <c r="H37" s="317"/>
      <c r="I37" s="317"/>
      <c r="J37" s="317"/>
      <c r="K37" s="317"/>
      <c r="L37" s="317"/>
      <c r="M37" s="317"/>
      <c r="N37" s="317"/>
    </row>
  </sheetData>
  <sheetProtection password="ED2B" sheet="1" objects="1" scenarios="1" formatColumns="0"/>
  <mergeCells count="3">
    <mergeCell ref="A1:N1"/>
    <mergeCell ref="A2:N2"/>
    <mergeCell ref="A37:N37"/>
  </mergeCells>
  <pageMargins left="0.25" right="0.25" top="0.75" bottom="0.75" header="0.3" footer="0.3"/>
  <pageSetup scale="74" orientation="landscape" r:id="rId1"/>
  <headerFooter>
    <oddHeader>&amp;C&amp;"-,Bold"&amp;16 5 Year Debt Service Schedule - Interest</oddHeader>
    <oddFooter>&amp;C&amp;"-,Bold"Page F-7</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6"/>
  <sheetViews>
    <sheetView view="pageLayout" topLeftCell="A13" zoomScaleNormal="100" workbookViewId="0">
      <selection activeCell="B5" sqref="B5"/>
    </sheetView>
  </sheetViews>
  <sheetFormatPr defaultColWidth="9.109375" defaultRowHeight="14.4" x14ac:dyDescent="0.3"/>
  <cols>
    <col min="1" max="1" width="2.6640625" style="60" customWidth="1"/>
    <col min="2" max="2" width="2.88671875" style="60" customWidth="1"/>
    <col min="3" max="3" width="65.33203125" style="60" customWidth="1"/>
    <col min="4" max="4" width="15.88671875" style="60" customWidth="1"/>
    <col min="5" max="5" width="2.5546875" style="60" customWidth="1"/>
    <col min="6" max="16384" width="9.109375" style="60"/>
  </cols>
  <sheetData>
    <row r="1" spans="1:4" ht="15" x14ac:dyDescent="0.25">
      <c r="A1" s="308" t="str">
        <f>'Information Sheet'!B8</f>
        <v>XYZ Fire District #1</v>
      </c>
      <c r="B1" s="308"/>
      <c r="C1" s="308"/>
      <c r="D1" s="308"/>
    </row>
    <row r="2" spans="1:4" ht="15" x14ac:dyDescent="0.25">
      <c r="A2" s="308" t="str">
        <f>'Information Sheet'!B9</f>
        <v>County Name</v>
      </c>
      <c r="B2" s="308"/>
      <c r="C2" s="308"/>
      <c r="D2" s="308"/>
    </row>
    <row r="3" spans="1:4" ht="15" x14ac:dyDescent="0.25">
      <c r="A3" s="61"/>
      <c r="B3" s="61"/>
      <c r="C3" s="62"/>
      <c r="D3" s="157"/>
    </row>
    <row r="4" spans="1:4" ht="15" x14ac:dyDescent="0.25">
      <c r="A4" s="318" t="s">
        <v>99</v>
      </c>
      <c r="B4" s="318"/>
      <c r="C4" s="318"/>
      <c r="D4" s="222"/>
    </row>
    <row r="5" spans="1:4" ht="15" x14ac:dyDescent="0.25">
      <c r="B5" s="60" t="s">
        <v>360</v>
      </c>
      <c r="D5" s="34">
        <v>0</v>
      </c>
    </row>
    <row r="6" spans="1:4" ht="15" x14ac:dyDescent="0.25">
      <c r="B6" s="60" t="s">
        <v>355</v>
      </c>
      <c r="D6" s="134">
        <f>'Revenues (Proposed)'!F6</f>
        <v>0</v>
      </c>
    </row>
    <row r="7" spans="1:4" ht="15" x14ac:dyDescent="0.25">
      <c r="C7" s="60" t="s">
        <v>100</v>
      </c>
      <c r="D7" s="64">
        <f>D5-D6</f>
        <v>0</v>
      </c>
    </row>
    <row r="8" spans="1:4" ht="15" x14ac:dyDescent="0.25">
      <c r="B8" s="60" t="s">
        <v>356</v>
      </c>
      <c r="D8" s="36"/>
    </row>
    <row r="9" spans="1:4" ht="15" x14ac:dyDescent="0.25">
      <c r="C9" s="60" t="s">
        <v>357</v>
      </c>
      <c r="D9" s="227">
        <f>D7+D8</f>
        <v>0</v>
      </c>
    </row>
    <row r="10" spans="1:4" ht="15" x14ac:dyDescent="0.25">
      <c r="B10" s="60" t="s">
        <v>358</v>
      </c>
      <c r="D10" s="36"/>
    </row>
    <row r="11" spans="1:4" ht="15.75" thickBot="1" x14ac:dyDescent="0.3">
      <c r="C11" s="60" t="s">
        <v>359</v>
      </c>
      <c r="D11" s="235">
        <f>D9-D10</f>
        <v>0</v>
      </c>
    </row>
    <row r="12" spans="1:4" ht="15.75" thickTop="1" x14ac:dyDescent="0.25">
      <c r="D12" s="135"/>
    </row>
    <row r="13" spans="1:4" ht="15" x14ac:dyDescent="0.25">
      <c r="A13" s="318" t="s">
        <v>101</v>
      </c>
      <c r="B13" s="318"/>
      <c r="C13" s="318"/>
      <c r="D13" s="133"/>
    </row>
    <row r="14" spans="1:4" ht="15" x14ac:dyDescent="0.25">
      <c r="B14" s="60" t="s">
        <v>360</v>
      </c>
      <c r="D14" s="34">
        <v>0</v>
      </c>
    </row>
    <row r="15" spans="1:4" ht="15" x14ac:dyDescent="0.25">
      <c r="B15" s="60" t="s">
        <v>361</v>
      </c>
      <c r="D15" s="134">
        <f>'Revenues (Proposed)'!F7</f>
        <v>0</v>
      </c>
    </row>
    <row r="16" spans="1:4" ht="15" x14ac:dyDescent="0.25">
      <c r="C16" s="60" t="s">
        <v>100</v>
      </c>
      <c r="D16" s="133">
        <f>D14-D15</f>
        <v>0</v>
      </c>
    </row>
    <row r="17" spans="1:4" ht="15" x14ac:dyDescent="0.25">
      <c r="B17" s="60" t="s">
        <v>356</v>
      </c>
      <c r="D17" s="36"/>
    </row>
    <row r="18" spans="1:4" ht="15" x14ac:dyDescent="0.25">
      <c r="C18" s="60" t="s">
        <v>357</v>
      </c>
      <c r="D18" s="135">
        <f>D16+D17</f>
        <v>0</v>
      </c>
    </row>
    <row r="19" spans="1:4" ht="15" x14ac:dyDescent="0.25">
      <c r="B19" s="60" t="s">
        <v>362</v>
      </c>
      <c r="D19" s="77"/>
    </row>
    <row r="20" spans="1:4" ht="15" x14ac:dyDescent="0.25">
      <c r="B20" s="60" t="s">
        <v>102</v>
      </c>
      <c r="D20" s="134">
        <f>Referendums!B28</f>
        <v>0</v>
      </c>
    </row>
    <row r="21" spans="1:4" ht="15.75" thickBot="1" x14ac:dyDescent="0.3">
      <c r="C21" s="60" t="s">
        <v>359</v>
      </c>
      <c r="D21" s="65">
        <f>D18-D19-D20</f>
        <v>0</v>
      </c>
    </row>
    <row r="22" spans="1:4" ht="15.75" thickTop="1" x14ac:dyDescent="0.25">
      <c r="D22" s="64"/>
    </row>
    <row r="23" spans="1:4" ht="15" x14ac:dyDescent="0.25">
      <c r="A23" s="317" t="s">
        <v>98</v>
      </c>
      <c r="B23" s="317"/>
      <c r="C23" s="317"/>
      <c r="D23" s="317"/>
    </row>
    <row r="24" spans="1:4" ht="15" x14ac:dyDescent="0.25">
      <c r="D24" s="64"/>
    </row>
    <row r="25" spans="1:4" ht="15" x14ac:dyDescent="0.25">
      <c r="D25" s="64"/>
    </row>
    <row r="26" spans="1:4" ht="15" x14ac:dyDescent="0.25">
      <c r="D26" s="64"/>
    </row>
  </sheetData>
  <sheetProtection password="ED2B" sheet="1" objects="1" scenarios="1" formatColumns="0"/>
  <mergeCells count="5">
    <mergeCell ref="A1:D1"/>
    <mergeCell ref="A4:C4"/>
    <mergeCell ref="A2:D2"/>
    <mergeCell ref="A13:C13"/>
    <mergeCell ref="A23:D23"/>
  </mergeCells>
  <pageMargins left="0.7" right="0.7" top="0.75" bottom="0.75" header="0.3" footer="0.3"/>
  <pageSetup orientation="portrait" r:id="rId1"/>
  <headerFooter>
    <oddHeader>&amp;C&amp;"-,Bold"&amp;16 2016 Fund Balance Reconciliation</oddHeader>
    <oddFooter>&amp;C&amp;"-,Bold"Page F-8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Information Sheet</vt:lpstr>
      <vt:lpstr>Budget Summary</vt:lpstr>
      <vt:lpstr>Revenues (Proposed)</vt:lpstr>
      <vt:lpstr>Appropriations (Proposed)</vt:lpstr>
      <vt:lpstr>Salary &amp; Benefit Schedule</vt:lpstr>
      <vt:lpstr>Capital Budget Proposed</vt:lpstr>
      <vt:lpstr>Debt Service - Principal</vt:lpstr>
      <vt:lpstr>Debt Service - Interest</vt:lpstr>
      <vt:lpstr>Fund Balance</vt:lpstr>
      <vt:lpstr>Referendums</vt:lpstr>
      <vt:lpstr>Levy Cap Summary</vt:lpstr>
      <vt:lpstr>Shared Services</vt:lpstr>
      <vt:lpstr>Cap Exclusions</vt:lpstr>
      <vt:lpstr>Page N-4 (2 of 2)</vt:lpstr>
      <vt:lpstr>Health Benefits (N-5)</vt:lpstr>
      <vt:lpstr>Accumulated Absences (N-6)</vt:lpstr>
    </vt:vector>
  </TitlesOfParts>
  <Company>NJ Department of Community Affairs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 C. Zawartkay</dc:creator>
  <cp:lastModifiedBy>Ford, Melissa</cp:lastModifiedBy>
  <cp:lastPrinted>2014-09-04T20:47:09Z</cp:lastPrinted>
  <dcterms:created xsi:type="dcterms:W3CDTF">2014-06-27T13:24:05Z</dcterms:created>
  <dcterms:modified xsi:type="dcterms:W3CDTF">2015-08-26T18:48:17Z</dcterms:modified>
</cp:coreProperties>
</file>