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16" windowWidth="9720" windowHeight="6315" activeTab="0"/>
  </bookViews>
  <sheets>
    <sheet name="Sch  B" sheetId="1" r:id="rId1"/>
  </sheets>
  <definedNames>
    <definedName name="_xlnm.Print_Area" localSheetId="0">'Sch  B'!$A$1:$AK$56</definedName>
  </definedNames>
  <calcPr fullCalcOnLoad="1"/>
</workbook>
</file>

<file path=xl/sharedStrings.xml><?xml version="1.0" encoding="utf-8"?>
<sst xmlns="http://schemas.openxmlformats.org/spreadsheetml/2006/main" count="137" uniqueCount="91">
  <si>
    <t>ANYTOWN SCHOOL DISTRICT</t>
  </si>
  <si>
    <t>Repayment</t>
  </si>
  <si>
    <t>Due to</t>
  </si>
  <si>
    <t xml:space="preserve">Award </t>
  </si>
  <si>
    <t>Cash</t>
  </si>
  <si>
    <t xml:space="preserve">Budgetary </t>
  </si>
  <si>
    <t>of Prior Years'</t>
  </si>
  <si>
    <t>Amount</t>
  </si>
  <si>
    <t>Received</t>
  </si>
  <si>
    <t>Expenditures</t>
  </si>
  <si>
    <t>Balances</t>
  </si>
  <si>
    <t>State Grantor/Program Title</t>
  </si>
  <si>
    <t>State Department of Education</t>
  </si>
  <si>
    <t>Transportation Aid</t>
  </si>
  <si>
    <t>Reimbursed TPAF Social Security Contributions</t>
  </si>
  <si>
    <t>N.J. Nonpublic Aid:</t>
  </si>
  <si>
    <t>Textbook Aid</t>
  </si>
  <si>
    <t>Auxiliary Services:</t>
  </si>
  <si>
    <t>Total State Financial Assistance</t>
  </si>
  <si>
    <t>Carryover/</t>
  </si>
  <si>
    <t>(Walkover)</t>
  </si>
  <si>
    <t>Schedule of Expenditures of State Financial Assistance</t>
  </si>
  <si>
    <t>State Department of Agriculture</t>
  </si>
  <si>
    <t>National School Lunch Program (State Share)</t>
  </si>
  <si>
    <t>State Project</t>
  </si>
  <si>
    <t>Number</t>
  </si>
  <si>
    <t>General Fund:</t>
  </si>
  <si>
    <t>Program or</t>
  </si>
  <si>
    <t>Grant Period</t>
  </si>
  <si>
    <t>From</t>
  </si>
  <si>
    <t>To</t>
  </si>
  <si>
    <t>Total General Fund</t>
  </si>
  <si>
    <t>Total Special Revenue Fund</t>
  </si>
  <si>
    <t>Special Revenue Fund:</t>
  </si>
  <si>
    <t>Enterprise Fund:</t>
  </si>
  <si>
    <t>Total Enterprise Fund</t>
  </si>
  <si>
    <t>Grant or</t>
  </si>
  <si>
    <t xml:space="preserve">  English as a Second Language</t>
  </si>
  <si>
    <t>Debt Service Fund:</t>
  </si>
  <si>
    <t>SCHEDULE  B</t>
  </si>
  <si>
    <t>Deferred</t>
  </si>
  <si>
    <t>Receivable</t>
  </si>
  <si>
    <t xml:space="preserve">Deferred </t>
  </si>
  <si>
    <t>Revenue</t>
  </si>
  <si>
    <t>(Accounts</t>
  </si>
  <si>
    <t xml:space="preserve">Due to </t>
  </si>
  <si>
    <t>Grantor</t>
  </si>
  <si>
    <t>MEMO</t>
  </si>
  <si>
    <t>Cumulative</t>
  </si>
  <si>
    <t>Budgetary</t>
  </si>
  <si>
    <t>Total</t>
  </si>
  <si>
    <t>(Accts Receivable)</t>
  </si>
  <si>
    <t>*</t>
  </si>
  <si>
    <t>On Behalf TPAF Pension Contributions</t>
  </si>
  <si>
    <t>Nursing Services Aid</t>
  </si>
  <si>
    <t>Adjustments/</t>
  </si>
  <si>
    <t>Interfund</t>
  </si>
  <si>
    <t>Payable</t>
  </si>
  <si>
    <t>Revenue/</t>
  </si>
  <si>
    <t>Equalization Aid</t>
  </si>
  <si>
    <t>Educational Adequacy Aid</t>
  </si>
  <si>
    <t>Special Education Categorical Aid</t>
  </si>
  <si>
    <t>Security Aid</t>
  </si>
  <si>
    <t>Preschool Education Aid</t>
  </si>
  <si>
    <t xml:space="preserve">Debt Service Aid </t>
  </si>
  <si>
    <t>Nonpublic Handicapped Aid (Chapter 193)</t>
  </si>
  <si>
    <t>Receivable)</t>
  </si>
  <si>
    <t>Balance at June 30, 2011</t>
  </si>
  <si>
    <t>11-495-034-5120-086</t>
  </si>
  <si>
    <t>11-100-034-5120-064</t>
  </si>
  <si>
    <t>11-100-034-5120-067</t>
  </si>
  <si>
    <t>11-100-034-5120-070</t>
  </si>
  <si>
    <t>11-100-010-3350-023</t>
  </si>
  <si>
    <t>for the Fiscal Year ended June 30, 2012</t>
  </si>
  <si>
    <t>Balance at June 30, 2012</t>
  </si>
  <si>
    <t>12-495-034-5120-078</t>
  </si>
  <si>
    <t>12-495-034-5120-083</t>
  </si>
  <si>
    <t>12-495-034-5120-084</t>
  </si>
  <si>
    <t>12-495-034-5120-089</t>
  </si>
  <si>
    <t>12-495-034-5120-014</t>
  </si>
  <si>
    <t>12-495-034-5095-006</t>
  </si>
  <si>
    <t>12-495-034-5095-002</t>
  </si>
  <si>
    <t>11-100-034-5095-002</t>
  </si>
  <si>
    <t>12-495-034-5120-086</t>
  </si>
  <si>
    <t>12-100-034-5120-064</t>
  </si>
  <si>
    <t>12-100-034-5120-067</t>
  </si>
  <si>
    <t>12-100-034-5120-066</t>
  </si>
  <si>
    <t>12-100-034-5120-070</t>
  </si>
  <si>
    <t>12-100-010-3350-023</t>
  </si>
  <si>
    <t>12-495-034-5120-017</t>
  </si>
  <si>
    <t>II-SA.22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</si>
</sst>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</numFmts>
  <fonts count="44">
    <font>
      <sz val="10"/>
      <name val="Geneva"/>
      <family val="0"/>
    </font>
    <font>
      <sz val="11"/>
      <color indexed="8"/>
      <name val="Calibri"/>
      <family val="2"/>
    </font>
    <font>
      <sz val="12"/>
      <name val="Genev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Geneva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5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 textRotation="180"/>
    </xf>
    <xf numFmtId="0" fontId="3" fillId="0" borderId="0" xfId="0" applyFont="1" applyAlignment="1">
      <alignment horizontal="right" textRotation="180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7" fontId="3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7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6" fontId="3" fillId="0" borderId="0" xfId="44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6" fontId="3" fillId="0" borderId="0" xfId="44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6" fillId="0" borderId="0" xfId="0" applyFont="1" applyBorder="1" applyAlignment="1">
      <alignment/>
    </xf>
    <xf numFmtId="6" fontId="3" fillId="0" borderId="0" xfId="44" applyFont="1" applyBorder="1" applyAlignment="1">
      <alignment/>
    </xf>
    <xf numFmtId="41" fontId="3" fillId="0" borderId="10" xfId="0" applyNumberFormat="1" applyFont="1" applyBorder="1" applyAlignment="1" quotePrefix="1">
      <alignment horizontal="center"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quotePrefix="1">
      <alignment horizontal="center"/>
    </xf>
    <xf numFmtId="42" fontId="3" fillId="0" borderId="12" xfId="44" applyNumberFormat="1" applyFont="1" applyBorder="1" applyAlignment="1">
      <alignment/>
    </xf>
    <xf numFmtId="42" fontId="3" fillId="0" borderId="0" xfId="44" applyNumberFormat="1" applyFont="1" applyBorder="1" applyAlignment="1">
      <alignment/>
    </xf>
    <xf numFmtId="6" fontId="2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7" fontId="10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6" fontId="6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5" fontId="6" fillId="0" borderId="0" xfId="0" applyNumberFormat="1" applyFont="1" applyAlignment="1">
      <alignment/>
    </xf>
    <xf numFmtId="41" fontId="3" fillId="0" borderId="0" xfId="42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6" fillId="0" borderId="0" xfId="0" applyFont="1" applyAlignment="1">
      <alignment horizontal="center" vertical="top" textRotation="180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0"/>
  <sheetViews>
    <sheetView showZeros="0" tabSelected="1" zoomScale="75" zoomScaleNormal="75" zoomScalePageLayoutView="0" workbookViewId="0" topLeftCell="A1">
      <selection activeCell="A30" sqref="A30"/>
    </sheetView>
  </sheetViews>
  <sheetFormatPr defaultColWidth="10.75390625" defaultRowHeight="12.75"/>
  <cols>
    <col min="1" max="1" width="3.75390625" style="1" customWidth="1"/>
    <col min="2" max="2" width="1.875" style="1" customWidth="1"/>
    <col min="3" max="3" width="3.00390625" style="1" customWidth="1"/>
    <col min="4" max="4" width="40.75390625" style="1" customWidth="1"/>
    <col min="5" max="5" width="1.37890625" style="1" customWidth="1"/>
    <col min="6" max="6" width="9.75390625" style="1" bestFit="1" customWidth="1"/>
    <col min="7" max="7" width="1.75390625" style="1" customWidth="1"/>
    <col min="8" max="8" width="9.75390625" style="1" customWidth="1"/>
    <col min="9" max="9" width="1.75390625" style="1" customWidth="1"/>
    <col min="10" max="10" width="13.25390625" style="1" customWidth="1"/>
    <col min="11" max="11" width="2.00390625" style="1" customWidth="1"/>
    <col min="12" max="12" width="7.75390625" style="1" customWidth="1"/>
    <col min="13" max="13" width="2.00390625" style="1" customWidth="1"/>
    <col min="14" max="14" width="7.75390625" style="1" customWidth="1"/>
    <col min="15" max="16" width="2.00390625" style="1" customWidth="1"/>
    <col min="17" max="17" width="12.875" style="1" bestFit="1" customWidth="1"/>
    <col min="18" max="18" width="2.00390625" style="1" customWidth="1"/>
    <col min="19" max="19" width="10.75390625" style="1" customWidth="1"/>
    <col min="20" max="20" width="2.00390625" style="1" customWidth="1"/>
    <col min="21" max="21" width="12.25390625" style="1" bestFit="1" customWidth="1"/>
    <col min="22" max="22" width="2.00390625" style="1" customWidth="1"/>
    <col min="23" max="23" width="14.375" style="1" customWidth="1"/>
    <col min="24" max="24" width="2.00390625" style="1" customWidth="1"/>
    <col min="25" max="25" width="15.125" style="1" bestFit="1" customWidth="1"/>
    <col min="26" max="26" width="1.875" style="1" customWidth="1"/>
    <col min="27" max="27" width="12.875" style="1" customWidth="1"/>
    <col min="28" max="28" width="2.75390625" style="1" customWidth="1"/>
    <col min="29" max="29" width="15.125" style="1" customWidth="1"/>
    <col min="30" max="30" width="2.00390625" style="1" customWidth="1"/>
    <col min="31" max="31" width="12.75390625" style="1" customWidth="1"/>
    <col min="32" max="32" width="2.00390625" style="1" customWidth="1"/>
    <col min="33" max="33" width="13.625" style="1" customWidth="1"/>
    <col min="34" max="34" width="2.00390625" style="1" customWidth="1"/>
    <col min="35" max="35" width="14.00390625" style="1" customWidth="1"/>
    <col min="36" max="36" width="14.375" style="1" bestFit="1" customWidth="1"/>
    <col min="37" max="37" width="12.375" style="1" customWidth="1"/>
    <col min="38" max="16384" width="10.75390625" style="1" customWidth="1"/>
  </cols>
  <sheetData>
    <row r="1" spans="1:36" ht="75.75" customHeight="1">
      <c r="A1" s="23"/>
      <c r="B1" s="7"/>
      <c r="C1" s="24"/>
      <c r="D1" s="7"/>
      <c r="E1" s="3"/>
      <c r="F1" s="3"/>
      <c r="G1" s="3"/>
      <c r="H1" s="3"/>
      <c r="I1" s="3"/>
      <c r="J1" s="3"/>
      <c r="K1" s="3"/>
      <c r="L1" s="20"/>
      <c r="M1" s="20"/>
      <c r="N1" s="20"/>
      <c r="O1" s="20"/>
      <c r="P1" s="20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5.75">
      <c r="A2" s="3"/>
      <c r="B2" s="3"/>
      <c r="C2" s="3"/>
      <c r="D2" s="3"/>
      <c r="E2" s="3"/>
      <c r="F2" s="3"/>
      <c r="G2" s="16"/>
      <c r="H2" s="64"/>
      <c r="I2" s="25"/>
      <c r="J2" s="3"/>
      <c r="K2" s="3"/>
      <c r="L2" s="18"/>
      <c r="M2" s="18"/>
      <c r="N2" s="18"/>
      <c r="O2" s="25" t="s">
        <v>0</v>
      </c>
      <c r="P2" s="25"/>
      <c r="Q2" s="3"/>
      <c r="R2" s="3"/>
      <c r="S2" s="3"/>
      <c r="T2" s="26"/>
      <c r="U2" s="18"/>
      <c r="V2" s="18"/>
      <c r="W2" s="18"/>
      <c r="X2" s="18"/>
      <c r="Y2" s="18"/>
      <c r="Z2" s="18"/>
      <c r="AA2" s="35"/>
      <c r="AB2" s="18"/>
      <c r="AC2" s="18"/>
      <c r="AD2" s="18"/>
      <c r="AE2" s="18"/>
      <c r="AF2" s="18"/>
      <c r="AG2" s="40" t="s">
        <v>39</v>
      </c>
      <c r="AH2" s="40"/>
      <c r="AI2" s="40"/>
      <c r="AJ2" s="40"/>
    </row>
    <row r="3" spans="1:36" ht="15.75">
      <c r="A3" s="3"/>
      <c r="B3" s="3"/>
      <c r="C3" s="3"/>
      <c r="D3" s="3"/>
      <c r="E3" s="3"/>
      <c r="F3" s="3"/>
      <c r="G3" s="16"/>
      <c r="I3" s="26"/>
      <c r="J3" s="3"/>
      <c r="K3" s="3"/>
      <c r="L3" s="18"/>
      <c r="M3" s="18"/>
      <c r="N3" s="18"/>
      <c r="O3" s="26" t="s">
        <v>21</v>
      </c>
      <c r="P3" s="26"/>
      <c r="Q3" s="26"/>
      <c r="R3" s="26"/>
      <c r="S3" s="26"/>
      <c r="T3" s="2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>
      <c r="A4" s="3"/>
      <c r="B4" s="3"/>
      <c r="C4" s="3"/>
      <c r="D4" s="3"/>
      <c r="E4" s="3"/>
      <c r="F4" s="3"/>
      <c r="G4" s="16"/>
      <c r="I4" s="25"/>
      <c r="J4" s="3"/>
      <c r="K4" s="3"/>
      <c r="L4" s="18"/>
      <c r="M4" s="18"/>
      <c r="N4" s="18"/>
      <c r="O4" s="25" t="s">
        <v>73</v>
      </c>
      <c r="P4" s="25"/>
      <c r="Q4" s="26"/>
      <c r="R4" s="26"/>
      <c r="S4" s="26"/>
      <c r="T4" s="26"/>
      <c r="U4" s="18"/>
      <c r="V4" s="18"/>
      <c r="W4" s="18"/>
      <c r="X4" s="18"/>
      <c r="Y4" s="18"/>
      <c r="Z4" s="18"/>
      <c r="AA4" s="65"/>
      <c r="AB4" s="18"/>
      <c r="AC4" s="18"/>
      <c r="AD4" s="18"/>
      <c r="AE4" s="18"/>
      <c r="AF4" s="18"/>
      <c r="AG4" s="18"/>
      <c r="AH4" s="20"/>
      <c r="AI4" s="20"/>
      <c r="AJ4" s="18"/>
    </row>
    <row r="5" spans="1:36" ht="16.5" thickBot="1">
      <c r="A5" s="27"/>
      <c r="B5" s="27"/>
      <c r="C5" s="27"/>
      <c r="D5" s="27"/>
      <c r="E5" s="27"/>
      <c r="F5" s="28"/>
      <c r="G5" s="28"/>
      <c r="H5" s="29"/>
      <c r="I5" s="29"/>
      <c r="J5" s="27"/>
      <c r="K5" s="27"/>
      <c r="L5" s="30"/>
      <c r="M5" s="30"/>
      <c r="N5" s="30"/>
      <c r="O5" s="30"/>
      <c r="P5" s="30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5.75">
      <c r="A6" s="8"/>
      <c r="B6" s="8"/>
      <c r="C6" s="8"/>
      <c r="D6" s="8"/>
      <c r="E6" s="8"/>
      <c r="F6" s="32"/>
      <c r="G6" s="32"/>
      <c r="H6" s="9"/>
      <c r="I6" s="9"/>
      <c r="J6" s="8"/>
      <c r="K6" s="8"/>
      <c r="L6" s="20"/>
      <c r="M6" s="20"/>
      <c r="N6" s="20"/>
      <c r="O6" s="20"/>
      <c r="P6" s="20"/>
      <c r="Q6" s="33"/>
      <c r="R6" s="33"/>
      <c r="S6" s="33"/>
      <c r="T6" s="33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94" t="s">
        <v>67</v>
      </c>
      <c r="R7" s="94"/>
      <c r="S7" s="94"/>
      <c r="T7" s="4"/>
      <c r="U7" s="4"/>
      <c r="V7" s="4"/>
      <c r="W7" s="4"/>
      <c r="X7" s="4"/>
      <c r="Y7" s="4"/>
      <c r="Z7" s="4"/>
      <c r="AA7" s="4"/>
      <c r="AB7" s="4"/>
      <c r="AC7" s="94" t="s">
        <v>74</v>
      </c>
      <c r="AD7" s="94"/>
      <c r="AE7" s="94"/>
      <c r="AF7" s="94"/>
      <c r="AG7" s="94"/>
      <c r="AI7" s="94" t="s">
        <v>47</v>
      </c>
      <c r="AJ7" s="94"/>
    </row>
    <row r="8" spans="1:3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9"/>
      <c r="R8" s="9"/>
      <c r="S8" s="9"/>
      <c r="T8" s="4"/>
      <c r="U8" s="4"/>
      <c r="V8" s="4"/>
      <c r="W8" s="4"/>
      <c r="X8" s="4"/>
      <c r="Y8" s="4"/>
      <c r="Z8" s="4"/>
      <c r="AA8" s="4" t="s">
        <v>55</v>
      </c>
      <c r="AB8" s="4"/>
      <c r="AC8" s="9"/>
      <c r="AD8" s="9"/>
      <c r="AE8" s="4" t="s">
        <v>42</v>
      </c>
      <c r="AF8" s="9"/>
      <c r="AG8" s="9"/>
      <c r="AI8" s="9"/>
      <c r="AJ8" s="9"/>
    </row>
    <row r="9" spans="1:36" s="2" customFormat="1" ht="15.75">
      <c r="A9" s="4"/>
      <c r="B9" s="4"/>
      <c r="C9" s="4"/>
      <c r="D9" s="4"/>
      <c r="E9" s="4"/>
      <c r="F9" s="4"/>
      <c r="G9" s="4" t="s">
        <v>36</v>
      </c>
      <c r="H9" s="4"/>
      <c r="I9" s="4"/>
      <c r="J9" s="4" t="s">
        <v>27</v>
      </c>
      <c r="K9" s="3"/>
      <c r="L9" s="3"/>
      <c r="M9" s="3"/>
      <c r="N9" s="3"/>
      <c r="O9" s="3"/>
      <c r="Q9" s="4" t="s">
        <v>40</v>
      </c>
      <c r="T9" s="4"/>
      <c r="U9" s="4" t="s">
        <v>19</v>
      </c>
      <c r="V9" s="4"/>
      <c r="W9" s="34"/>
      <c r="X9" s="10"/>
      <c r="Y9" s="4"/>
      <c r="Z9" s="4"/>
      <c r="AA9" s="4" t="s">
        <v>1</v>
      </c>
      <c r="AB9" s="4"/>
      <c r="AC9" s="4"/>
      <c r="AE9" s="4" t="s">
        <v>58</v>
      </c>
      <c r="AH9" s="9"/>
      <c r="AI9" s="9"/>
      <c r="AJ9" s="12" t="s">
        <v>48</v>
      </c>
    </row>
    <row r="10" spans="1:36" ht="15.75">
      <c r="A10" s="3"/>
      <c r="B10" s="3"/>
      <c r="C10" s="3"/>
      <c r="D10" s="3"/>
      <c r="E10" s="3"/>
      <c r="F10" s="4"/>
      <c r="G10" s="4" t="s">
        <v>24</v>
      </c>
      <c r="H10" s="4"/>
      <c r="I10" s="4"/>
      <c r="J10" s="4" t="s">
        <v>3</v>
      </c>
      <c r="K10" s="4"/>
      <c r="L10" s="4"/>
      <c r="M10" s="38" t="s">
        <v>28</v>
      </c>
      <c r="N10" s="4"/>
      <c r="O10" s="4"/>
      <c r="P10" s="4"/>
      <c r="Q10" s="12" t="s">
        <v>43</v>
      </c>
      <c r="R10" s="4"/>
      <c r="S10" s="4" t="s">
        <v>45</v>
      </c>
      <c r="T10" s="4"/>
      <c r="U10" s="3" t="s">
        <v>20</v>
      </c>
      <c r="V10" s="4"/>
      <c r="W10" s="10" t="s">
        <v>4</v>
      </c>
      <c r="X10" s="10"/>
      <c r="Y10" s="4" t="s">
        <v>5</v>
      </c>
      <c r="Z10" s="4"/>
      <c r="AA10" s="4" t="s">
        <v>6</v>
      </c>
      <c r="AB10" s="4"/>
      <c r="AC10" s="4" t="s">
        <v>44</v>
      </c>
      <c r="AD10" s="12"/>
      <c r="AE10" s="4" t="s">
        <v>56</v>
      </c>
      <c r="AF10" s="12"/>
      <c r="AG10" s="4" t="s">
        <v>2</v>
      </c>
      <c r="AH10" s="9"/>
      <c r="AI10" s="12" t="s">
        <v>49</v>
      </c>
      <c r="AJ10" s="4" t="s">
        <v>50</v>
      </c>
    </row>
    <row r="11" spans="1:36" ht="15.75">
      <c r="A11" s="11" t="s">
        <v>11</v>
      </c>
      <c r="B11" s="11"/>
      <c r="C11" s="11"/>
      <c r="D11" s="11"/>
      <c r="E11" s="8"/>
      <c r="F11" s="5"/>
      <c r="G11" s="5" t="s">
        <v>25</v>
      </c>
      <c r="H11" s="5"/>
      <c r="I11" s="12"/>
      <c r="J11" s="5" t="s">
        <v>7</v>
      </c>
      <c r="K11" s="12"/>
      <c r="L11" s="5" t="s">
        <v>29</v>
      </c>
      <c r="M11" s="12"/>
      <c r="N11" s="5" t="s">
        <v>30</v>
      </c>
      <c r="O11" s="12"/>
      <c r="P11" s="5"/>
      <c r="Q11" s="5" t="s">
        <v>51</v>
      </c>
      <c r="R11" s="5"/>
      <c r="S11" s="5" t="s">
        <v>46</v>
      </c>
      <c r="T11" s="12"/>
      <c r="U11" s="5" t="s">
        <v>7</v>
      </c>
      <c r="V11" s="12"/>
      <c r="W11" s="13" t="s">
        <v>8</v>
      </c>
      <c r="X11" s="14"/>
      <c r="Y11" s="5" t="s">
        <v>9</v>
      </c>
      <c r="Z11" s="12"/>
      <c r="AA11" s="5" t="s">
        <v>10</v>
      </c>
      <c r="AB11" s="12"/>
      <c r="AC11" s="5" t="s">
        <v>66</v>
      </c>
      <c r="AD11" s="12"/>
      <c r="AE11" s="5" t="s">
        <v>57</v>
      </c>
      <c r="AF11" s="12"/>
      <c r="AG11" s="5" t="s">
        <v>46</v>
      </c>
      <c r="AH11" s="12"/>
      <c r="AI11" s="5" t="s">
        <v>41</v>
      </c>
      <c r="AJ11" s="5" t="s">
        <v>9</v>
      </c>
    </row>
    <row r="12" spans="1:37" ht="15.75">
      <c r="A12" s="15"/>
      <c r="B12" s="15"/>
      <c r="C12" s="15"/>
      <c r="D12" s="15"/>
      <c r="E12" s="1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R12" s="25"/>
      <c r="S12" s="25"/>
      <c r="T12" s="25"/>
      <c r="U12" s="25"/>
      <c r="V12" s="25"/>
      <c r="W12" s="34"/>
      <c r="X12" s="34"/>
      <c r="Y12" s="25"/>
      <c r="Z12" s="25"/>
      <c r="AA12" s="25"/>
      <c r="AB12" s="25"/>
      <c r="AC12" s="25"/>
      <c r="AD12" s="9"/>
      <c r="AE12" s="4"/>
      <c r="AF12" s="9"/>
      <c r="AG12" s="25"/>
      <c r="AH12" s="9"/>
      <c r="AI12" s="9"/>
      <c r="AK12" s="2"/>
    </row>
    <row r="13" spans="1:37" ht="15.75">
      <c r="A13" s="15" t="s">
        <v>12</v>
      </c>
      <c r="B13" s="15"/>
      <c r="C13" s="15"/>
      <c r="D13" s="3"/>
      <c r="E13" s="3"/>
      <c r="F13" s="25"/>
      <c r="G13" s="25"/>
      <c r="H13" s="25"/>
      <c r="I13" s="25"/>
      <c r="J13" s="6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4"/>
      <c r="X13" s="34"/>
      <c r="Y13" s="25"/>
      <c r="Z13" s="25"/>
      <c r="AA13" s="25"/>
      <c r="AB13" s="25"/>
      <c r="AC13" s="25"/>
      <c r="AD13" s="9"/>
      <c r="AE13" s="25"/>
      <c r="AF13" s="9"/>
      <c r="AG13" s="25"/>
      <c r="AH13" s="9"/>
      <c r="AI13" s="9"/>
      <c r="AJ13" s="25"/>
      <c r="AK13" s="2"/>
    </row>
    <row r="14" spans="1:37" ht="15.75">
      <c r="A14" s="3"/>
      <c r="B14" s="3" t="s">
        <v>26</v>
      </c>
      <c r="C14" s="3"/>
      <c r="D14" s="3"/>
      <c r="E14" s="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4"/>
      <c r="X14" s="34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"/>
    </row>
    <row r="15" spans="1:37" ht="15.75">
      <c r="A15" s="3"/>
      <c r="B15" s="3"/>
      <c r="C15" s="3" t="s">
        <v>59</v>
      </c>
      <c r="D15" s="3"/>
      <c r="E15" s="79"/>
      <c r="F15" s="25"/>
      <c r="G15" s="4" t="s">
        <v>75</v>
      </c>
      <c r="H15" s="25"/>
      <c r="I15" s="25"/>
      <c r="J15" s="41">
        <v>6900000</v>
      </c>
      <c r="K15" s="25"/>
      <c r="L15" s="42">
        <v>39263</v>
      </c>
      <c r="M15" s="43"/>
      <c r="N15" s="43">
        <v>39628</v>
      </c>
      <c r="O15" s="25"/>
      <c r="P15" s="25"/>
      <c r="Q15" s="25"/>
      <c r="R15" s="25"/>
      <c r="S15" s="25"/>
      <c r="U15" s="39"/>
      <c r="V15" s="25"/>
      <c r="W15" s="47">
        <v>6400000</v>
      </c>
      <c r="X15" s="34"/>
      <c r="Y15" s="67">
        <v>-6900000</v>
      </c>
      <c r="Z15" s="25"/>
      <c r="AA15" s="89"/>
      <c r="AB15" s="25"/>
      <c r="AC15" s="90"/>
      <c r="AD15" s="68"/>
      <c r="AE15" s="66"/>
      <c r="AF15" s="25"/>
      <c r="AG15" s="25"/>
      <c r="AH15" s="25" t="s">
        <v>52</v>
      </c>
      <c r="AI15" s="67">
        <f aca="true" t="shared" si="0" ref="AI15:AI20">J15-W15</f>
        <v>500000</v>
      </c>
      <c r="AJ15" s="67">
        <f aca="true" t="shared" si="1" ref="AJ15:AJ21">-Y15</f>
        <v>6900000</v>
      </c>
      <c r="AK15" s="2"/>
    </row>
    <row r="16" spans="1:37" ht="15.75">
      <c r="A16" s="3"/>
      <c r="C16" s="3" t="s">
        <v>60</v>
      </c>
      <c r="D16" s="3"/>
      <c r="E16" s="3"/>
      <c r="F16" s="25"/>
      <c r="G16" s="4" t="s">
        <v>76</v>
      </c>
      <c r="H16" s="25"/>
      <c r="I16" s="25"/>
      <c r="J16" s="21">
        <v>105892</v>
      </c>
      <c r="K16" s="17"/>
      <c r="L16" s="42">
        <v>39263</v>
      </c>
      <c r="M16" s="43"/>
      <c r="N16" s="43">
        <v>39628</v>
      </c>
      <c r="O16" s="3"/>
      <c r="P16" s="3"/>
      <c r="Q16" s="35"/>
      <c r="R16" s="35"/>
      <c r="S16" s="35"/>
      <c r="T16" s="17"/>
      <c r="U16" s="35"/>
      <c r="V16" s="17"/>
      <c r="W16" s="35">
        <v>90000</v>
      </c>
      <c r="X16" s="17"/>
      <c r="Y16" s="35">
        <v>-105892</v>
      </c>
      <c r="Z16" s="3"/>
      <c r="AA16" s="3"/>
      <c r="AB16" s="3"/>
      <c r="AC16" s="3"/>
      <c r="AD16" s="68"/>
      <c r="AE16" s="91"/>
      <c r="AF16" s="3"/>
      <c r="AG16" s="18"/>
      <c r="AH16" s="25" t="s">
        <v>52</v>
      </c>
      <c r="AI16" s="35">
        <f t="shared" si="0"/>
        <v>15892</v>
      </c>
      <c r="AJ16" s="18">
        <f t="shared" si="1"/>
        <v>105892</v>
      </c>
      <c r="AK16" s="2"/>
    </row>
    <row r="17" spans="1:37" ht="15.75">
      <c r="A17" s="3"/>
      <c r="C17" s="3" t="s">
        <v>62</v>
      </c>
      <c r="D17" s="3"/>
      <c r="E17" s="3"/>
      <c r="F17" s="25"/>
      <c r="G17" s="4" t="s">
        <v>77</v>
      </c>
      <c r="H17" s="25"/>
      <c r="I17" s="25"/>
      <c r="J17" s="21">
        <v>593124</v>
      </c>
      <c r="K17" s="17"/>
      <c r="L17" s="42">
        <v>39263</v>
      </c>
      <c r="M17" s="43"/>
      <c r="N17" s="43">
        <v>39628</v>
      </c>
      <c r="O17" s="3"/>
      <c r="P17" s="3"/>
      <c r="Q17" s="35"/>
      <c r="R17" s="35"/>
      <c r="S17" s="35"/>
      <c r="T17" s="17"/>
      <c r="U17" s="35"/>
      <c r="V17" s="17"/>
      <c r="W17" s="35">
        <v>580000</v>
      </c>
      <c r="X17" s="17"/>
      <c r="Y17" s="35">
        <v>-593124</v>
      </c>
      <c r="Z17" s="3"/>
      <c r="AA17" s="3"/>
      <c r="AB17" s="3"/>
      <c r="AC17" s="3"/>
      <c r="AD17" s="68"/>
      <c r="AE17" s="91"/>
      <c r="AF17" s="3"/>
      <c r="AG17" s="18"/>
      <c r="AH17" s="25" t="s">
        <v>52</v>
      </c>
      <c r="AI17" s="35">
        <f t="shared" si="0"/>
        <v>13124</v>
      </c>
      <c r="AJ17" s="18">
        <f t="shared" si="1"/>
        <v>593124</v>
      </c>
      <c r="AK17" s="2"/>
    </row>
    <row r="18" spans="1:37" ht="15.75">
      <c r="A18" s="3"/>
      <c r="C18" s="3" t="s">
        <v>61</v>
      </c>
      <c r="D18" s="3"/>
      <c r="E18" s="3"/>
      <c r="G18" s="4" t="s">
        <v>78</v>
      </c>
      <c r="H18" s="4"/>
      <c r="I18" s="25"/>
      <c r="J18" s="21">
        <v>1092257</v>
      </c>
      <c r="K18" s="25"/>
      <c r="L18" s="42">
        <v>39263</v>
      </c>
      <c r="M18" s="43"/>
      <c r="N18" s="43">
        <v>39628</v>
      </c>
      <c r="O18" s="21"/>
      <c r="P18" s="21"/>
      <c r="Q18" s="35"/>
      <c r="R18" s="35"/>
      <c r="S18" s="35"/>
      <c r="T18" s="35"/>
      <c r="U18" s="35"/>
      <c r="V18" s="35"/>
      <c r="W18" s="35">
        <v>1000000</v>
      </c>
      <c r="X18" s="35"/>
      <c r="Y18" s="35">
        <v>-1092257</v>
      </c>
      <c r="Z18" s="35"/>
      <c r="AA18" s="35"/>
      <c r="AB18" s="35"/>
      <c r="AC18" s="35"/>
      <c r="AD18" s="68"/>
      <c r="AE18" s="91"/>
      <c r="AF18" s="35"/>
      <c r="AG18" s="18"/>
      <c r="AH18" s="25" t="s">
        <v>52</v>
      </c>
      <c r="AI18" s="35">
        <f t="shared" si="0"/>
        <v>92257</v>
      </c>
      <c r="AJ18" s="18">
        <f t="shared" si="1"/>
        <v>1092257</v>
      </c>
      <c r="AK18" s="2"/>
    </row>
    <row r="19" spans="1:37" ht="15.75">
      <c r="A19" s="3"/>
      <c r="C19" s="3" t="s">
        <v>13</v>
      </c>
      <c r="D19" s="3"/>
      <c r="E19" s="3"/>
      <c r="F19" s="4"/>
      <c r="G19" s="4" t="s">
        <v>79</v>
      </c>
      <c r="H19" s="4"/>
      <c r="I19" s="25"/>
      <c r="J19" s="21">
        <v>54723</v>
      </c>
      <c r="K19" s="25"/>
      <c r="L19" s="42">
        <v>39263</v>
      </c>
      <c r="M19" s="43"/>
      <c r="N19" s="43">
        <v>39628</v>
      </c>
      <c r="O19" s="21"/>
      <c r="P19" s="21"/>
      <c r="Q19" s="35"/>
      <c r="R19" s="35"/>
      <c r="S19" s="35"/>
      <c r="T19" s="35"/>
      <c r="U19" s="35"/>
      <c r="V19" s="35"/>
      <c r="W19" s="35">
        <v>50000</v>
      </c>
      <c r="X19" s="35"/>
      <c r="Y19" s="35">
        <v>-54723</v>
      </c>
      <c r="Z19" s="35"/>
      <c r="AA19" s="35"/>
      <c r="AB19" s="35"/>
      <c r="AC19" s="35"/>
      <c r="AD19" s="68"/>
      <c r="AE19" s="91"/>
      <c r="AF19" s="35"/>
      <c r="AG19" s="18"/>
      <c r="AH19" s="25" t="s">
        <v>52</v>
      </c>
      <c r="AI19" s="35">
        <f t="shared" si="0"/>
        <v>4723</v>
      </c>
      <c r="AJ19" s="18">
        <f t="shared" si="1"/>
        <v>54723</v>
      </c>
      <c r="AK19" s="2"/>
    </row>
    <row r="20" spans="1:37" ht="15.75">
      <c r="A20" s="3"/>
      <c r="C20" s="3" t="s">
        <v>53</v>
      </c>
      <c r="D20" s="3"/>
      <c r="E20" s="3"/>
      <c r="F20" s="4"/>
      <c r="G20" s="4" t="s">
        <v>80</v>
      </c>
      <c r="H20" s="4"/>
      <c r="I20" s="25"/>
      <c r="J20" s="21">
        <v>270140</v>
      </c>
      <c r="K20" s="25"/>
      <c r="L20" s="42">
        <v>39263</v>
      </c>
      <c r="M20" s="43"/>
      <c r="N20" s="43">
        <v>39628</v>
      </c>
      <c r="O20" s="21"/>
      <c r="P20" s="21"/>
      <c r="Q20" s="35"/>
      <c r="R20" s="35"/>
      <c r="S20" s="35"/>
      <c r="T20" s="35"/>
      <c r="U20" s="35"/>
      <c r="V20" s="35"/>
      <c r="W20" s="35">
        <v>270140</v>
      </c>
      <c r="X20" s="35"/>
      <c r="Y20" s="35">
        <v>-270140</v>
      </c>
      <c r="Z20" s="35"/>
      <c r="AA20" s="35"/>
      <c r="AB20" s="35"/>
      <c r="AC20" s="35"/>
      <c r="AD20" s="35"/>
      <c r="AE20" s="91"/>
      <c r="AF20" s="35"/>
      <c r="AG20" s="18"/>
      <c r="AH20" s="25" t="s">
        <v>52</v>
      </c>
      <c r="AI20" s="35">
        <f t="shared" si="0"/>
        <v>0</v>
      </c>
      <c r="AJ20" s="18">
        <f t="shared" si="1"/>
        <v>270140</v>
      </c>
      <c r="AK20" s="2"/>
    </row>
    <row r="21" spans="1:37" s="52" customFormat="1" ht="15.75">
      <c r="A21" s="8"/>
      <c r="C21" s="8" t="s">
        <v>14</v>
      </c>
      <c r="D21" s="8"/>
      <c r="E21" s="8"/>
      <c r="F21" s="12"/>
      <c r="G21" s="12" t="s">
        <v>81</v>
      </c>
      <c r="H21" s="12"/>
      <c r="I21" s="9"/>
      <c r="J21" s="48">
        <v>717397</v>
      </c>
      <c r="K21" s="9"/>
      <c r="L21" s="42">
        <v>39263</v>
      </c>
      <c r="M21" s="43"/>
      <c r="N21" s="43">
        <v>39628</v>
      </c>
      <c r="O21" s="48"/>
      <c r="P21" s="51"/>
      <c r="T21" s="53"/>
      <c r="U21" s="35"/>
      <c r="V21" s="53"/>
      <c r="W21" s="53">
        <v>608715</v>
      </c>
      <c r="X21" s="53"/>
      <c r="Y21" s="53">
        <v>-717397</v>
      </c>
      <c r="Z21" s="53"/>
      <c r="AA21" s="53"/>
      <c r="AB21" s="53"/>
      <c r="AC21" s="35">
        <f>U21+W21+Y21</f>
        <v>-108682</v>
      </c>
      <c r="AD21" s="68"/>
      <c r="AF21" s="53"/>
      <c r="AG21" s="20"/>
      <c r="AH21" s="25" t="s">
        <v>52</v>
      </c>
      <c r="AI21" s="35"/>
      <c r="AJ21" s="20">
        <f t="shared" si="1"/>
        <v>717397</v>
      </c>
      <c r="AK21" s="69"/>
    </row>
    <row r="22" spans="1:37" ht="15.75">
      <c r="A22" s="3"/>
      <c r="C22" s="3" t="s">
        <v>14</v>
      </c>
      <c r="D22" s="3"/>
      <c r="E22" s="3"/>
      <c r="F22" s="4"/>
      <c r="G22" s="4" t="s">
        <v>82</v>
      </c>
      <c r="H22" s="4"/>
      <c r="I22" s="25"/>
      <c r="J22" s="21">
        <v>679570</v>
      </c>
      <c r="K22" s="25"/>
      <c r="L22" s="42">
        <v>38898</v>
      </c>
      <c r="M22" s="43"/>
      <c r="N22" s="43">
        <v>39262</v>
      </c>
      <c r="O22" s="21"/>
      <c r="P22" s="51"/>
      <c r="Q22" s="46">
        <v>-108682</v>
      </c>
      <c r="R22" s="52"/>
      <c r="S22" s="49"/>
      <c r="T22" s="35"/>
      <c r="U22" s="46"/>
      <c r="V22" s="35"/>
      <c r="W22" s="46">
        <v>108682</v>
      </c>
      <c r="X22" s="35"/>
      <c r="Y22" s="46"/>
      <c r="Z22" s="35"/>
      <c r="AA22" s="46"/>
      <c r="AB22" s="53"/>
      <c r="AC22" s="46"/>
      <c r="AD22" s="35"/>
      <c r="AE22" s="46"/>
      <c r="AF22" s="35"/>
      <c r="AG22" s="19"/>
      <c r="AH22" s="25" t="s">
        <v>52</v>
      </c>
      <c r="AI22" s="19">
        <v>0</v>
      </c>
      <c r="AJ22" s="19"/>
      <c r="AK22" s="2"/>
    </row>
    <row r="23" spans="1:37" ht="15.75">
      <c r="A23" s="3"/>
      <c r="C23" s="3"/>
      <c r="D23" s="3"/>
      <c r="E23" s="3"/>
      <c r="F23" s="25"/>
      <c r="G23" s="25"/>
      <c r="H23" s="25"/>
      <c r="I23" s="25"/>
      <c r="J23" s="21"/>
      <c r="K23" s="25"/>
      <c r="L23" s="42"/>
      <c r="M23" s="42"/>
      <c r="N23" s="42"/>
      <c r="O23" s="21"/>
      <c r="P23" s="48"/>
      <c r="Q23" s="35"/>
      <c r="R23" s="53"/>
      <c r="S23" s="35"/>
      <c r="T23" s="35"/>
      <c r="U23" s="35"/>
      <c r="V23" s="35"/>
      <c r="W23" s="35"/>
      <c r="X23" s="35"/>
      <c r="Y23" s="35"/>
      <c r="Z23" s="35"/>
      <c r="AA23" s="35"/>
      <c r="AB23" s="53"/>
      <c r="AC23" s="35"/>
      <c r="AD23" s="35"/>
      <c r="AE23" s="35"/>
      <c r="AF23" s="35"/>
      <c r="AG23" s="18"/>
      <c r="AH23" s="25" t="s">
        <v>52</v>
      </c>
      <c r="AI23" s="21"/>
      <c r="AJ23" s="18"/>
      <c r="AK23" s="2"/>
    </row>
    <row r="24" spans="1:37" ht="15.75">
      <c r="A24" s="3"/>
      <c r="C24" s="3"/>
      <c r="D24" s="3" t="s">
        <v>31</v>
      </c>
      <c r="E24" s="3"/>
      <c r="F24" s="25"/>
      <c r="G24" s="25"/>
      <c r="H24" s="25"/>
      <c r="I24" s="25"/>
      <c r="J24" s="21"/>
      <c r="K24" s="25"/>
      <c r="L24" s="42"/>
      <c r="M24" s="42"/>
      <c r="N24" s="42"/>
      <c r="O24" s="21"/>
      <c r="P24" s="48"/>
      <c r="Q24" s="46">
        <f>SUM(Q15:Q23)</f>
        <v>-108682</v>
      </c>
      <c r="R24" s="54"/>
      <c r="S24" s="50">
        <f>SUM(S15:S23)</f>
        <v>0</v>
      </c>
      <c r="T24" s="35"/>
      <c r="U24" s="50">
        <f>SUM(U15:U23)</f>
        <v>0</v>
      </c>
      <c r="V24" s="35"/>
      <c r="W24" s="50">
        <f>SUM(W15:W23)</f>
        <v>9107537</v>
      </c>
      <c r="X24" s="35"/>
      <c r="Y24" s="50">
        <f>SUM(Y15:Y23)</f>
        <v>-9733533</v>
      </c>
      <c r="Z24" s="35"/>
      <c r="AA24" s="50">
        <f>SUM(AA15:AA23)</f>
        <v>0</v>
      </c>
      <c r="AB24" s="54"/>
      <c r="AC24" s="50">
        <f>SUM(AC15:AC23)</f>
        <v>-108682</v>
      </c>
      <c r="AD24" s="35"/>
      <c r="AE24" s="50">
        <f>SUM(AE15:AE23)</f>
        <v>0</v>
      </c>
      <c r="AF24" s="35"/>
      <c r="AG24" s="50">
        <f>SUM(AG15:AG23)</f>
        <v>0</v>
      </c>
      <c r="AH24" s="25" t="s">
        <v>52</v>
      </c>
      <c r="AI24" s="50">
        <f>SUM(AI15:AI23)</f>
        <v>625996</v>
      </c>
      <c r="AJ24" s="50">
        <f>SUM(AJ15:AJ23)</f>
        <v>9733533</v>
      </c>
      <c r="AK24" s="2"/>
    </row>
    <row r="25" spans="1:37" ht="15.75">
      <c r="A25" s="3"/>
      <c r="C25" s="3"/>
      <c r="I25" s="25"/>
      <c r="J25" s="21"/>
      <c r="K25" s="25"/>
      <c r="L25" s="42"/>
      <c r="M25" s="42"/>
      <c r="N25" s="42"/>
      <c r="O25" s="21"/>
      <c r="P25" s="21"/>
      <c r="Q25" s="35"/>
      <c r="R25" s="53"/>
      <c r="S25" s="35"/>
      <c r="T25" s="35"/>
      <c r="U25" s="35"/>
      <c r="V25" s="35"/>
      <c r="W25" s="35"/>
      <c r="X25" s="35"/>
      <c r="Y25" s="70"/>
      <c r="Z25" s="35"/>
      <c r="AA25" s="35"/>
      <c r="AB25" s="53"/>
      <c r="AC25" s="35"/>
      <c r="AD25" s="35"/>
      <c r="AE25" s="35"/>
      <c r="AF25" s="35"/>
      <c r="AG25" s="18"/>
      <c r="AH25" s="25" t="s">
        <v>52</v>
      </c>
      <c r="AI25" s="18"/>
      <c r="AJ25" s="18"/>
      <c r="AK25" s="2"/>
    </row>
    <row r="26" spans="1:37" ht="15.75">
      <c r="A26" s="3"/>
      <c r="B26" s="3" t="s">
        <v>33</v>
      </c>
      <c r="C26" s="3"/>
      <c r="D26" s="3"/>
      <c r="E26" s="3"/>
      <c r="F26" s="25"/>
      <c r="G26" s="25"/>
      <c r="H26" s="25"/>
      <c r="I26" s="25"/>
      <c r="J26" s="21"/>
      <c r="K26" s="25"/>
      <c r="L26" s="42"/>
      <c r="M26" s="42"/>
      <c r="N26" s="42"/>
      <c r="O26" s="21"/>
      <c r="P26" s="21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71"/>
      <c r="AF26" s="35"/>
      <c r="AG26" s="18"/>
      <c r="AH26" s="25" t="s">
        <v>52</v>
      </c>
      <c r="AI26" s="18"/>
      <c r="AJ26" s="18"/>
      <c r="AK26" s="2"/>
    </row>
    <row r="27" spans="1:37" ht="21" customHeight="1">
      <c r="A27" s="95" t="s">
        <v>90</v>
      </c>
      <c r="D27" s="3" t="s">
        <v>63</v>
      </c>
      <c r="E27" s="3"/>
      <c r="F27" s="4"/>
      <c r="G27" s="4" t="s">
        <v>83</v>
      </c>
      <c r="H27" s="4"/>
      <c r="I27" s="25"/>
      <c r="J27" s="21">
        <v>1642835</v>
      </c>
      <c r="K27" s="25"/>
      <c r="L27" s="42">
        <v>39263</v>
      </c>
      <c r="M27" s="43"/>
      <c r="N27" s="43">
        <v>39628</v>
      </c>
      <c r="O27" s="21"/>
      <c r="P27" s="72"/>
      <c r="Q27" s="35"/>
      <c r="R27" s="35"/>
      <c r="S27" s="35"/>
      <c r="T27" s="35"/>
      <c r="U27" s="35">
        <v>130262</v>
      </c>
      <c r="V27" s="35"/>
      <c r="W27" s="35">
        <v>1642835</v>
      </c>
      <c r="X27" s="35"/>
      <c r="Y27" s="35">
        <f>-1565411</f>
        <v>-1565411</v>
      </c>
      <c r="Z27" s="35"/>
      <c r="AA27" s="35">
        <f>-AA15</f>
        <v>0</v>
      </c>
      <c r="AB27" s="39"/>
      <c r="AC27" s="39"/>
      <c r="AD27" s="73"/>
      <c r="AE27" s="75">
        <f>U27+W27+Y27+AA27</f>
        <v>207686</v>
      </c>
      <c r="AF27" s="35"/>
      <c r="AG27" s="18"/>
      <c r="AH27" s="25" t="s">
        <v>52</v>
      </c>
      <c r="AI27" s="35">
        <v>124977</v>
      </c>
      <c r="AJ27" s="18">
        <f>-Y27</f>
        <v>1565411</v>
      </c>
      <c r="AK27" s="76"/>
    </row>
    <row r="28" spans="1:37" ht="15.75">
      <c r="A28" s="95"/>
      <c r="D28" s="3" t="s">
        <v>63</v>
      </c>
      <c r="E28" s="3"/>
      <c r="F28" s="4"/>
      <c r="G28" s="4" t="s">
        <v>68</v>
      </c>
      <c r="H28" s="4"/>
      <c r="I28" s="25"/>
      <c r="J28" s="21">
        <v>1642835</v>
      </c>
      <c r="K28" s="25"/>
      <c r="L28" s="42">
        <v>38898</v>
      </c>
      <c r="M28" s="43"/>
      <c r="N28" s="43">
        <v>39262</v>
      </c>
      <c r="O28" s="21"/>
      <c r="P28" s="21"/>
      <c r="Q28" s="35">
        <v>130262</v>
      </c>
      <c r="R28" s="35"/>
      <c r="S28" s="35"/>
      <c r="T28" s="35"/>
      <c r="U28" s="35">
        <f>-Q28</f>
        <v>-130262</v>
      </c>
      <c r="V28" s="35"/>
      <c r="W28" s="35"/>
      <c r="X28" s="35"/>
      <c r="Y28" s="35"/>
      <c r="Z28" s="35"/>
      <c r="AA28" s="35"/>
      <c r="AB28" s="35"/>
      <c r="AC28" s="35"/>
      <c r="AD28" s="35"/>
      <c r="AE28" s="70"/>
      <c r="AF28" s="35"/>
      <c r="AG28" s="18"/>
      <c r="AH28" s="25" t="s">
        <v>52</v>
      </c>
      <c r="AJ28" s="18"/>
      <c r="AK28" s="74"/>
    </row>
    <row r="29" spans="1:36" ht="15.75">
      <c r="A29" s="95"/>
      <c r="C29" s="3" t="s">
        <v>15</v>
      </c>
      <c r="D29" s="3"/>
      <c r="E29" s="3"/>
      <c r="F29" s="16"/>
      <c r="G29" s="16"/>
      <c r="H29" s="3"/>
      <c r="I29" s="3"/>
      <c r="J29" s="21"/>
      <c r="K29" s="3"/>
      <c r="L29" s="43"/>
      <c r="M29" s="43"/>
      <c r="N29" s="4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77"/>
      <c r="AF29" s="18"/>
      <c r="AG29" s="18"/>
      <c r="AH29" s="25" t="s">
        <v>52</v>
      </c>
      <c r="AI29" s="18"/>
      <c r="AJ29" s="18"/>
    </row>
    <row r="30" spans="1:36" ht="15.75">
      <c r="A30" s="3"/>
      <c r="B30" s="3"/>
      <c r="D30" s="3" t="s">
        <v>16</v>
      </c>
      <c r="E30" s="3"/>
      <c r="F30" s="16"/>
      <c r="G30" s="37" t="s">
        <v>84</v>
      </c>
      <c r="H30" s="3"/>
      <c r="I30" s="3"/>
      <c r="J30" s="21">
        <v>40000</v>
      </c>
      <c r="K30" s="3"/>
      <c r="L30" s="42">
        <v>39263</v>
      </c>
      <c r="M30" s="43"/>
      <c r="N30" s="43">
        <v>39628</v>
      </c>
      <c r="O30" s="18"/>
      <c r="P30" s="18"/>
      <c r="Q30" s="18"/>
      <c r="R30" s="18"/>
      <c r="S30" s="18"/>
      <c r="T30" s="18"/>
      <c r="U30" s="18">
        <v>0</v>
      </c>
      <c r="V30" s="18"/>
      <c r="W30" s="18">
        <v>40000</v>
      </c>
      <c r="X30" s="18"/>
      <c r="Y30" s="18">
        <v>-39749</v>
      </c>
      <c r="Z30" s="18"/>
      <c r="AB30" s="18"/>
      <c r="AC30" s="18"/>
      <c r="AD30" s="18"/>
      <c r="AE30" s="78"/>
      <c r="AF30" s="17"/>
      <c r="AG30" s="35">
        <f>+U30+W30+Y30</f>
        <v>251</v>
      </c>
      <c r="AH30" s="25" t="s">
        <v>52</v>
      </c>
      <c r="AI30" s="35"/>
      <c r="AJ30" s="35">
        <f>-Y30</f>
        <v>39749</v>
      </c>
    </row>
    <row r="31" spans="1:36" ht="15.75">
      <c r="A31" s="3"/>
      <c r="B31" s="3"/>
      <c r="D31" s="3" t="s">
        <v>16</v>
      </c>
      <c r="E31" s="3"/>
      <c r="F31" s="16"/>
      <c r="G31" s="37" t="s">
        <v>69</v>
      </c>
      <c r="H31" s="3"/>
      <c r="I31" s="3"/>
      <c r="J31" s="21">
        <v>41500</v>
      </c>
      <c r="K31" s="3"/>
      <c r="L31" s="42">
        <v>38898</v>
      </c>
      <c r="M31" s="43"/>
      <c r="N31" s="43">
        <v>39262</v>
      </c>
      <c r="O31" s="18"/>
      <c r="P31" s="18"/>
      <c r="Q31" s="18"/>
      <c r="R31" s="18"/>
      <c r="S31" s="18">
        <v>501</v>
      </c>
      <c r="T31" s="18"/>
      <c r="U31" s="18"/>
      <c r="V31" s="18"/>
      <c r="W31" s="18"/>
      <c r="X31" s="18"/>
      <c r="Y31" s="18"/>
      <c r="Z31" s="18"/>
      <c r="AA31" s="18">
        <v>-501</v>
      </c>
      <c r="AB31" s="18"/>
      <c r="AC31" s="18"/>
      <c r="AD31" s="18"/>
      <c r="AE31" s="78"/>
      <c r="AF31" s="17"/>
      <c r="AG31" s="35"/>
      <c r="AH31" s="25" t="s">
        <v>52</v>
      </c>
      <c r="AI31" s="35"/>
      <c r="AJ31" s="35"/>
    </row>
    <row r="32" spans="1:36" ht="15.75">
      <c r="A32" s="3"/>
      <c r="B32" s="3"/>
      <c r="D32" s="3" t="s">
        <v>17</v>
      </c>
      <c r="E32" s="3"/>
      <c r="F32" s="16"/>
      <c r="G32" s="37"/>
      <c r="H32" s="3"/>
      <c r="I32" s="3"/>
      <c r="J32" s="21"/>
      <c r="K32" s="3"/>
      <c r="L32" s="43"/>
      <c r="M32" s="43"/>
      <c r="N32" s="43"/>
      <c r="O32" s="18"/>
      <c r="P32" s="18"/>
      <c r="Q32" s="18"/>
      <c r="R32" s="18"/>
      <c r="S32" s="18"/>
      <c r="T32" s="18"/>
      <c r="U32" s="3"/>
      <c r="V32" s="3"/>
      <c r="W32" s="18"/>
      <c r="X32" s="18"/>
      <c r="Y32" s="18"/>
      <c r="Z32" s="18"/>
      <c r="AA32" s="18"/>
      <c r="AB32" s="18"/>
      <c r="AC32" s="18"/>
      <c r="AD32" s="18"/>
      <c r="AE32" s="3"/>
      <c r="AF32" s="3"/>
      <c r="AG32" s="3"/>
      <c r="AH32" s="25" t="s">
        <v>52</v>
      </c>
      <c r="AI32" s="3"/>
      <c r="AJ32" s="3"/>
    </row>
    <row r="33" spans="1:36" ht="15.75">
      <c r="A33" s="3"/>
      <c r="B33" s="3"/>
      <c r="C33" s="3"/>
      <c r="D33" s="3" t="s">
        <v>37</v>
      </c>
      <c r="E33" s="3"/>
      <c r="F33" s="16"/>
      <c r="G33" s="37" t="s">
        <v>85</v>
      </c>
      <c r="H33" s="3"/>
      <c r="I33" s="3"/>
      <c r="J33" s="21">
        <v>90000</v>
      </c>
      <c r="K33" s="3"/>
      <c r="L33" s="42">
        <v>39263</v>
      </c>
      <c r="M33" s="43"/>
      <c r="N33" s="43">
        <v>39628</v>
      </c>
      <c r="O33" s="17"/>
      <c r="P33" s="17"/>
      <c r="Q33" s="18"/>
      <c r="R33" s="18"/>
      <c r="S33" s="18"/>
      <c r="T33" s="18"/>
      <c r="U33" s="18">
        <v>0</v>
      </c>
      <c r="V33" s="18"/>
      <c r="W33" s="18">
        <v>90000</v>
      </c>
      <c r="X33" s="18"/>
      <c r="Y33" s="18">
        <v>-77280</v>
      </c>
      <c r="Z33" s="17"/>
      <c r="AA33" s="18"/>
      <c r="AB33" s="17"/>
      <c r="AC33" s="17"/>
      <c r="AD33" s="18"/>
      <c r="AF33" s="18"/>
      <c r="AG33" s="18">
        <f>+W33+Y33</f>
        <v>12720</v>
      </c>
      <c r="AH33" s="25" t="s">
        <v>52</v>
      </c>
      <c r="AI33" s="18"/>
      <c r="AJ33" s="18">
        <f>-Y33</f>
        <v>77280</v>
      </c>
    </row>
    <row r="34" spans="1:36" ht="15.75">
      <c r="A34" s="3"/>
      <c r="B34" s="3"/>
      <c r="C34" s="3"/>
      <c r="D34" s="3" t="s">
        <v>37</v>
      </c>
      <c r="E34" s="3"/>
      <c r="F34" s="16"/>
      <c r="G34" s="37" t="s">
        <v>70</v>
      </c>
      <c r="H34" s="3"/>
      <c r="I34" s="3"/>
      <c r="J34" s="21">
        <v>90000</v>
      </c>
      <c r="K34" s="3"/>
      <c r="L34" s="42">
        <v>38898</v>
      </c>
      <c r="M34" s="43"/>
      <c r="N34" s="43">
        <v>39262</v>
      </c>
      <c r="O34" s="18"/>
      <c r="P34" s="18"/>
      <c r="S34" s="18">
        <v>85</v>
      </c>
      <c r="T34" s="18"/>
      <c r="U34" s="18">
        <v>0</v>
      </c>
      <c r="V34" s="18"/>
      <c r="W34" s="18"/>
      <c r="X34" s="18"/>
      <c r="Y34" s="18"/>
      <c r="Z34" s="18"/>
      <c r="AA34" s="18">
        <v>-85</v>
      </c>
      <c r="AB34" s="18"/>
      <c r="AC34" s="18"/>
      <c r="AD34" s="18"/>
      <c r="AE34" s="18"/>
      <c r="AF34" s="18"/>
      <c r="AG34" s="18">
        <f>+W34+Y34</f>
        <v>0</v>
      </c>
      <c r="AH34" s="25" t="s">
        <v>52</v>
      </c>
      <c r="AI34" s="18"/>
      <c r="AJ34" s="18"/>
    </row>
    <row r="35" spans="1:36" ht="15.75">
      <c r="A35" s="3"/>
      <c r="B35" s="3"/>
      <c r="C35" s="3"/>
      <c r="D35" s="3" t="s">
        <v>65</v>
      </c>
      <c r="E35" s="3"/>
      <c r="F35" s="16"/>
      <c r="G35" s="37" t="s">
        <v>86</v>
      </c>
      <c r="H35" s="3"/>
      <c r="I35" s="3"/>
      <c r="J35" s="21">
        <v>48647</v>
      </c>
      <c r="K35" s="3"/>
      <c r="L35" s="42">
        <v>39263</v>
      </c>
      <c r="M35" s="43"/>
      <c r="N35" s="43">
        <v>39628</v>
      </c>
      <c r="O35" s="18"/>
      <c r="P35" s="18"/>
      <c r="Q35" s="18"/>
      <c r="R35" s="18"/>
      <c r="S35" s="18"/>
      <c r="T35" s="18"/>
      <c r="U35" s="18">
        <v>0</v>
      </c>
      <c r="V35" s="18"/>
      <c r="W35" s="18">
        <v>48647</v>
      </c>
      <c r="X35" s="18"/>
      <c r="Y35" s="18">
        <v>-48647</v>
      </c>
      <c r="Z35" s="18"/>
      <c r="AA35" s="18">
        <v>0</v>
      </c>
      <c r="AB35" s="18"/>
      <c r="AC35" s="18"/>
      <c r="AD35" s="18"/>
      <c r="AE35" s="18">
        <v>0</v>
      </c>
      <c r="AF35" s="18"/>
      <c r="AG35" s="18">
        <f>+W35+Y35</f>
        <v>0</v>
      </c>
      <c r="AH35" s="25" t="s">
        <v>52</v>
      </c>
      <c r="AI35" s="18"/>
      <c r="AJ35" s="18">
        <f>-Y35</f>
        <v>48647</v>
      </c>
    </row>
    <row r="36" spans="1:36" ht="15.75">
      <c r="A36" s="3"/>
      <c r="B36" s="3"/>
      <c r="C36" s="3"/>
      <c r="D36" s="3" t="s">
        <v>54</v>
      </c>
      <c r="E36" s="3"/>
      <c r="F36" s="16"/>
      <c r="G36" s="37" t="s">
        <v>87</v>
      </c>
      <c r="H36" s="3"/>
      <c r="I36" s="3"/>
      <c r="J36" s="21">
        <v>40000</v>
      </c>
      <c r="K36" s="3"/>
      <c r="L36" s="42">
        <v>39263</v>
      </c>
      <c r="M36" s="43"/>
      <c r="N36" s="43">
        <v>39628</v>
      </c>
      <c r="O36" s="18"/>
      <c r="P36" s="18"/>
      <c r="Q36" s="18"/>
      <c r="R36" s="18"/>
      <c r="S36" s="18"/>
      <c r="T36" s="18"/>
      <c r="U36" s="18"/>
      <c r="V36" s="18"/>
      <c r="W36" s="18">
        <v>39000</v>
      </c>
      <c r="X36" s="18"/>
      <c r="Y36" s="18">
        <v>-38250</v>
      </c>
      <c r="Z36" s="18"/>
      <c r="AA36" s="18"/>
      <c r="AB36" s="18"/>
      <c r="AC36" s="18"/>
      <c r="AD36" s="18"/>
      <c r="AE36" s="18"/>
      <c r="AF36" s="18"/>
      <c r="AG36" s="18">
        <f>+W36+Y36</f>
        <v>750</v>
      </c>
      <c r="AH36" s="25" t="s">
        <v>52</v>
      </c>
      <c r="AI36" s="18"/>
      <c r="AJ36" s="18">
        <f>-Y36</f>
        <v>38250</v>
      </c>
    </row>
    <row r="37" spans="1:36" ht="15.75">
      <c r="A37" s="3"/>
      <c r="B37" s="3"/>
      <c r="C37" s="3"/>
      <c r="D37" s="3" t="s">
        <v>54</v>
      </c>
      <c r="E37" s="3"/>
      <c r="F37" s="3"/>
      <c r="G37" s="37" t="s">
        <v>71</v>
      </c>
      <c r="H37" s="3"/>
      <c r="I37" s="3"/>
      <c r="J37" s="21">
        <v>40000</v>
      </c>
      <c r="K37" s="3"/>
      <c r="L37" s="42">
        <v>38898</v>
      </c>
      <c r="M37" s="43"/>
      <c r="N37" s="43">
        <v>39262</v>
      </c>
      <c r="O37" s="18"/>
      <c r="P37" s="20"/>
      <c r="Q37" s="19">
        <v>0</v>
      </c>
      <c r="R37" s="20"/>
      <c r="S37" s="19">
        <v>500</v>
      </c>
      <c r="T37" s="18"/>
      <c r="U37" s="19">
        <v>0</v>
      </c>
      <c r="V37" s="18"/>
      <c r="W37" s="19"/>
      <c r="X37" s="18"/>
      <c r="Y37" s="19"/>
      <c r="Z37" s="18"/>
      <c r="AA37" s="19">
        <v>-500</v>
      </c>
      <c r="AB37" s="18"/>
      <c r="AC37" s="19"/>
      <c r="AD37" s="18"/>
      <c r="AE37" s="49"/>
      <c r="AF37" s="18"/>
      <c r="AG37" s="19">
        <f>+W37+Y37</f>
        <v>0</v>
      </c>
      <c r="AH37" s="25" t="s">
        <v>52</v>
      </c>
      <c r="AI37" s="19"/>
      <c r="AJ37" s="19">
        <f>-Y37</f>
        <v>0</v>
      </c>
    </row>
    <row r="38" spans="1:36" ht="15.75">
      <c r="A38" s="3"/>
      <c r="B38" s="3"/>
      <c r="C38" s="3"/>
      <c r="D38" s="3"/>
      <c r="E38" s="3"/>
      <c r="F38" s="3"/>
      <c r="G38" s="37"/>
      <c r="H38" s="3"/>
      <c r="I38" s="3"/>
      <c r="J38" s="21"/>
      <c r="K38" s="3"/>
      <c r="L38" s="42"/>
      <c r="M38" s="43"/>
      <c r="N38" s="43"/>
      <c r="O38" s="18"/>
      <c r="P38" s="20"/>
      <c r="Q38" s="20"/>
      <c r="R38" s="20"/>
      <c r="S38" s="20"/>
      <c r="T38" s="18"/>
      <c r="U38" s="20"/>
      <c r="V38" s="18"/>
      <c r="W38" s="20"/>
      <c r="X38" s="18"/>
      <c r="Y38" s="20"/>
      <c r="Z38" s="18"/>
      <c r="AA38" s="20"/>
      <c r="AB38" s="18"/>
      <c r="AC38" s="18"/>
      <c r="AD38" s="18"/>
      <c r="AE38" s="52"/>
      <c r="AF38" s="18"/>
      <c r="AG38" s="20"/>
      <c r="AH38" s="25" t="s">
        <v>52</v>
      </c>
      <c r="AI38" s="20"/>
      <c r="AJ38" s="20"/>
    </row>
    <row r="39" spans="1:36" ht="15.75">
      <c r="A39" s="3"/>
      <c r="C39" s="3"/>
      <c r="D39" s="3"/>
      <c r="E39" s="3"/>
      <c r="F39" s="3"/>
      <c r="G39" s="3"/>
      <c r="H39" s="3"/>
      <c r="I39" s="3"/>
      <c r="J39" s="21"/>
      <c r="K39" s="3"/>
      <c r="L39" s="44"/>
      <c r="M39" s="44"/>
      <c r="N39" s="44"/>
      <c r="O39" s="20"/>
      <c r="P39" s="20"/>
      <c r="Q39" s="18"/>
      <c r="R39" s="20"/>
      <c r="S39" s="18"/>
      <c r="T39" s="18"/>
      <c r="U39" s="18"/>
      <c r="V39" s="18"/>
      <c r="W39" s="18"/>
      <c r="X39" s="18"/>
      <c r="Y39" s="18"/>
      <c r="Z39" s="18"/>
      <c r="AA39" s="18"/>
      <c r="AB39" s="20"/>
      <c r="AC39" s="18"/>
      <c r="AD39" s="18"/>
      <c r="AE39" s="79"/>
      <c r="AF39" s="3"/>
      <c r="AG39" s="3"/>
      <c r="AH39" s="25" t="s">
        <v>52</v>
      </c>
      <c r="AI39" s="3"/>
      <c r="AJ39" s="3"/>
    </row>
    <row r="40" spans="1:36" ht="15.75">
      <c r="A40" s="3"/>
      <c r="C40" s="3"/>
      <c r="D40" s="3" t="s">
        <v>32</v>
      </c>
      <c r="E40" s="3"/>
      <c r="F40" s="3"/>
      <c r="G40" s="3"/>
      <c r="H40" s="3"/>
      <c r="I40" s="3"/>
      <c r="J40" s="21"/>
      <c r="K40" s="3"/>
      <c r="L40" s="44"/>
      <c r="M40" s="44"/>
      <c r="N40" s="44"/>
      <c r="O40" s="20"/>
      <c r="P40" s="20"/>
      <c r="Q40" s="80">
        <f>SUM(Q27:Q39)</f>
        <v>130262</v>
      </c>
      <c r="R40" s="20"/>
      <c r="S40" s="19">
        <f>SUM(S27:S39)</f>
        <v>1086</v>
      </c>
      <c r="T40" s="18"/>
      <c r="U40" s="59">
        <f>SUM(U27:U39)</f>
        <v>0</v>
      </c>
      <c r="V40" s="18"/>
      <c r="W40" s="19">
        <f>SUM(W27:W39)</f>
        <v>1860482</v>
      </c>
      <c r="X40" s="18"/>
      <c r="Y40" s="80">
        <f>SUM(Y27:Y39)</f>
        <v>-1769337</v>
      </c>
      <c r="Z40" s="18"/>
      <c r="AA40" s="80">
        <f>SUM(AA27:AA39)</f>
        <v>-1086</v>
      </c>
      <c r="AB40" s="81">
        <f>SUM(AB27:AB39)</f>
        <v>0</v>
      </c>
      <c r="AC40" s="80">
        <f>SUM(AC27:AC39)</f>
        <v>0</v>
      </c>
      <c r="AD40" s="18"/>
      <c r="AE40" s="80">
        <f>SUM(AE27:AE39)</f>
        <v>207686</v>
      </c>
      <c r="AF40" s="3"/>
      <c r="AG40" s="82">
        <f>SUM(AG27:AG39)</f>
        <v>13721</v>
      </c>
      <c r="AH40" s="25" t="s">
        <v>52</v>
      </c>
      <c r="AI40" s="82">
        <f>SUM(AI27:AI39)</f>
        <v>124977</v>
      </c>
      <c r="AJ40" s="82">
        <f>SUM(AJ27:AJ39)</f>
        <v>1769337</v>
      </c>
    </row>
    <row r="41" spans="1:36" ht="15.75">
      <c r="A41" s="3"/>
      <c r="C41" s="3"/>
      <c r="D41" s="3"/>
      <c r="E41" s="3"/>
      <c r="F41" s="3"/>
      <c r="G41" s="3"/>
      <c r="H41" s="3"/>
      <c r="I41" s="3"/>
      <c r="J41" s="21"/>
      <c r="K41" s="3"/>
      <c r="L41" s="44"/>
      <c r="M41" s="44"/>
      <c r="N41" s="44"/>
      <c r="O41" s="20"/>
      <c r="P41" s="20"/>
      <c r="Q41" s="18"/>
      <c r="R41" s="20"/>
      <c r="S41" s="18"/>
      <c r="T41" s="18"/>
      <c r="U41" s="39"/>
      <c r="V41" s="18"/>
      <c r="W41" s="18"/>
      <c r="X41" s="18"/>
      <c r="Y41" s="65"/>
      <c r="Z41" s="18"/>
      <c r="AA41" s="18"/>
      <c r="AB41" s="20"/>
      <c r="AC41" s="18"/>
      <c r="AD41" s="18"/>
      <c r="AE41" s="3"/>
      <c r="AF41" s="3"/>
      <c r="AG41" s="3"/>
      <c r="AH41" s="25" t="s">
        <v>52</v>
      </c>
      <c r="AI41" s="3"/>
      <c r="AJ41" s="3"/>
    </row>
    <row r="42" spans="1:36" ht="15.75">
      <c r="A42" s="3"/>
      <c r="B42" s="3" t="s">
        <v>38</v>
      </c>
      <c r="C42" s="3"/>
      <c r="D42" s="3"/>
      <c r="E42" s="3"/>
      <c r="F42" s="3"/>
      <c r="G42" s="3"/>
      <c r="H42" s="3"/>
      <c r="I42" s="3"/>
      <c r="J42" s="21"/>
      <c r="K42" s="3"/>
      <c r="L42" s="44"/>
      <c r="M42" s="44"/>
      <c r="N42" s="44"/>
      <c r="O42" s="20"/>
      <c r="P42" s="20"/>
      <c r="Q42" s="18"/>
      <c r="R42" s="20"/>
      <c r="S42" s="18"/>
      <c r="T42" s="18"/>
      <c r="U42" s="18"/>
      <c r="V42" s="18"/>
      <c r="W42" s="18"/>
      <c r="X42" s="18"/>
      <c r="Y42" s="18"/>
      <c r="Z42" s="18"/>
      <c r="AA42" s="18"/>
      <c r="AB42" s="20"/>
      <c r="AC42" s="18"/>
      <c r="AD42" s="18"/>
      <c r="AE42" s="18"/>
      <c r="AF42" s="3"/>
      <c r="AG42" s="3"/>
      <c r="AH42" s="25" t="s">
        <v>52</v>
      </c>
      <c r="AI42" s="3"/>
      <c r="AJ42" s="3"/>
    </row>
    <row r="43" spans="1:36" ht="15.75">
      <c r="A43" s="3"/>
      <c r="C43" s="3" t="s">
        <v>64</v>
      </c>
      <c r="D43" s="3"/>
      <c r="E43" s="3"/>
      <c r="F43" s="3"/>
      <c r="G43" s="4" t="s">
        <v>89</v>
      </c>
      <c r="H43" s="3"/>
      <c r="J43" s="21">
        <v>195286</v>
      </c>
      <c r="K43" s="3"/>
      <c r="L43" s="42">
        <v>39263</v>
      </c>
      <c r="M43" s="43"/>
      <c r="N43" s="43">
        <v>39628</v>
      </c>
      <c r="O43" s="20"/>
      <c r="P43" s="20"/>
      <c r="Q43" s="59">
        <v>0</v>
      </c>
      <c r="R43" s="20"/>
      <c r="S43" s="59">
        <v>0</v>
      </c>
      <c r="T43" s="18"/>
      <c r="U43" s="59">
        <v>0</v>
      </c>
      <c r="V43" s="18"/>
      <c r="W43" s="19">
        <v>195286</v>
      </c>
      <c r="X43" s="18"/>
      <c r="Y43" s="19">
        <v>-195286</v>
      </c>
      <c r="Z43" s="18"/>
      <c r="AA43" s="59">
        <v>0</v>
      </c>
      <c r="AB43" s="60">
        <v>0</v>
      </c>
      <c r="AC43" s="59">
        <v>0</v>
      </c>
      <c r="AD43" s="18"/>
      <c r="AE43" s="59">
        <v>0</v>
      </c>
      <c r="AF43" s="3"/>
      <c r="AG43" s="59">
        <v>0</v>
      </c>
      <c r="AH43" s="25" t="s">
        <v>52</v>
      </c>
      <c r="AI43" s="59">
        <v>0</v>
      </c>
      <c r="AJ43" s="59">
        <f>-Y43</f>
        <v>195286</v>
      </c>
    </row>
    <row r="44" spans="1:36" ht="15.75">
      <c r="A44" s="3"/>
      <c r="C44" s="3"/>
      <c r="D44" s="3"/>
      <c r="E44" s="3"/>
      <c r="F44" s="3"/>
      <c r="G44" s="3"/>
      <c r="H44" s="3"/>
      <c r="I44" s="3"/>
      <c r="J44" s="21"/>
      <c r="K44" s="3"/>
      <c r="L44" s="44"/>
      <c r="M44" s="44"/>
      <c r="N44" s="44"/>
      <c r="O44" s="20"/>
      <c r="P44" s="20"/>
      <c r="Q44" s="18"/>
      <c r="R44" s="20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18"/>
      <c r="AD44" s="18"/>
      <c r="AE44" s="3"/>
      <c r="AF44" s="3"/>
      <c r="AG44" s="3"/>
      <c r="AH44" s="25" t="s">
        <v>52</v>
      </c>
      <c r="AI44" s="3"/>
      <c r="AJ44" s="3"/>
    </row>
    <row r="45" spans="1:36" ht="15.75" customHeight="1">
      <c r="A45" s="15" t="s">
        <v>22</v>
      </c>
      <c r="B45" s="3"/>
      <c r="C45" s="3"/>
      <c r="D45" s="3"/>
      <c r="E45" s="3"/>
      <c r="F45" s="3"/>
      <c r="G45" s="3"/>
      <c r="H45" s="3"/>
      <c r="I45" s="3"/>
      <c r="J45" s="18"/>
      <c r="K45" s="3"/>
      <c r="L45" s="43"/>
      <c r="M45" s="43"/>
      <c r="N45" s="4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3"/>
      <c r="AD45" s="3"/>
      <c r="AE45" s="20"/>
      <c r="AF45" s="20"/>
      <c r="AG45" s="20"/>
      <c r="AH45" s="25" t="s">
        <v>52</v>
      </c>
      <c r="AI45" s="20"/>
      <c r="AJ45" s="20"/>
    </row>
    <row r="46" spans="1:36" ht="15.75">
      <c r="A46" s="15"/>
      <c r="B46" s="3" t="s">
        <v>34</v>
      </c>
      <c r="C46" s="3"/>
      <c r="D46" s="3"/>
      <c r="E46" s="3"/>
      <c r="F46" s="3"/>
      <c r="G46" s="3"/>
      <c r="H46" s="3"/>
      <c r="I46" s="3"/>
      <c r="J46" s="18"/>
      <c r="K46" s="3"/>
      <c r="L46" s="43"/>
      <c r="M46" s="43"/>
      <c r="N46" s="4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3"/>
      <c r="AD46" s="3"/>
      <c r="AE46" s="20"/>
      <c r="AF46" s="20"/>
      <c r="AG46" s="20"/>
      <c r="AH46" s="25" t="s">
        <v>52</v>
      </c>
      <c r="AI46" s="20"/>
      <c r="AJ46" s="20"/>
    </row>
    <row r="47" spans="1:36" ht="15.75">
      <c r="A47" s="3"/>
      <c r="C47" s="3" t="s">
        <v>23</v>
      </c>
      <c r="D47" s="3"/>
      <c r="E47" s="3"/>
      <c r="F47" s="3"/>
      <c r="G47" s="4" t="s">
        <v>88</v>
      </c>
      <c r="H47" s="3"/>
      <c r="J47" s="21">
        <v>37173</v>
      </c>
      <c r="K47" s="3"/>
      <c r="L47" s="42">
        <v>39263</v>
      </c>
      <c r="M47" s="43"/>
      <c r="N47" s="43">
        <v>39628</v>
      </c>
      <c r="O47" s="3"/>
      <c r="P47" s="8"/>
      <c r="Q47" s="18"/>
      <c r="R47" s="18"/>
      <c r="S47" s="18"/>
      <c r="T47" s="18"/>
      <c r="U47" s="3">
        <v>0</v>
      </c>
      <c r="V47" s="3"/>
      <c r="W47" s="18">
        <f>31153</f>
        <v>31153</v>
      </c>
      <c r="X47" s="18"/>
      <c r="Y47" s="18">
        <f>-37173</f>
        <v>-37173</v>
      </c>
      <c r="Z47" s="3"/>
      <c r="AA47" s="3"/>
      <c r="AB47" s="8"/>
      <c r="AC47" s="18">
        <f>+W47+Y47</f>
        <v>-6020</v>
      </c>
      <c r="AD47" s="15"/>
      <c r="AF47" s="18"/>
      <c r="AG47" s="18">
        <f>SUM(Q47:AB47)-AC47</f>
        <v>0</v>
      </c>
      <c r="AH47" s="25" t="s">
        <v>52</v>
      </c>
      <c r="AI47" s="18"/>
      <c r="AJ47" s="18">
        <f>-Y47</f>
        <v>37173</v>
      </c>
    </row>
    <row r="48" spans="1:36" ht="15.75">
      <c r="A48" s="3"/>
      <c r="C48" s="3" t="s">
        <v>23</v>
      </c>
      <c r="D48" s="3"/>
      <c r="E48" s="3"/>
      <c r="F48" s="3"/>
      <c r="G48" s="4" t="s">
        <v>72</v>
      </c>
      <c r="H48" s="3"/>
      <c r="J48" s="21">
        <v>72526</v>
      </c>
      <c r="K48" s="3"/>
      <c r="L48" s="42">
        <v>38898</v>
      </c>
      <c r="M48" s="43"/>
      <c r="N48" s="43">
        <v>39262</v>
      </c>
      <c r="O48" s="20"/>
      <c r="P48" s="20"/>
      <c r="Q48" s="19">
        <v>-6020</v>
      </c>
      <c r="R48" s="20"/>
      <c r="S48" s="19"/>
      <c r="T48" s="18"/>
      <c r="U48" s="11">
        <v>0</v>
      </c>
      <c r="V48" s="3"/>
      <c r="W48" s="19">
        <v>6020</v>
      </c>
      <c r="X48" s="18"/>
      <c r="Y48" s="19"/>
      <c r="Z48" s="20"/>
      <c r="AA48" s="11">
        <v>0</v>
      </c>
      <c r="AB48" s="20"/>
      <c r="AC48" s="19"/>
      <c r="AD48" s="17"/>
      <c r="AE48" s="19"/>
      <c r="AF48" s="8"/>
      <c r="AG48" s="19">
        <f>SUM(P48:AB48)-AE48</f>
        <v>0</v>
      </c>
      <c r="AH48" s="25" t="s">
        <v>52</v>
      </c>
      <c r="AI48" s="19"/>
      <c r="AJ48" s="19">
        <f>-Y48</f>
        <v>0</v>
      </c>
    </row>
    <row r="49" spans="1:36" ht="15.75">
      <c r="A49" s="3"/>
      <c r="B49" s="3"/>
      <c r="C49" s="3"/>
      <c r="D49" s="3"/>
      <c r="E49" s="3"/>
      <c r="F49" s="3"/>
      <c r="G49" s="3"/>
      <c r="H49" s="3"/>
      <c r="I49" s="3"/>
      <c r="J49" s="21"/>
      <c r="K49" s="3"/>
      <c r="L49" s="44"/>
      <c r="M49" s="44"/>
      <c r="N49" s="44"/>
      <c r="O49" s="20"/>
      <c r="P49" s="20"/>
      <c r="Q49" s="18"/>
      <c r="R49" s="20"/>
      <c r="S49" s="18"/>
      <c r="T49" s="18"/>
      <c r="U49" s="3"/>
      <c r="V49" s="3"/>
      <c r="W49" s="18"/>
      <c r="X49" s="18"/>
      <c r="Y49" s="20"/>
      <c r="Z49" s="20"/>
      <c r="AA49" s="3"/>
      <c r="AB49" s="20"/>
      <c r="AC49" s="20"/>
      <c r="AD49" s="17"/>
      <c r="AE49" s="20"/>
      <c r="AF49" s="8"/>
      <c r="AG49" s="20"/>
      <c r="AH49" s="25" t="s">
        <v>52</v>
      </c>
      <c r="AI49" s="20"/>
      <c r="AJ49" s="20"/>
    </row>
    <row r="50" spans="1:37" ht="15.75" customHeight="1">
      <c r="A50" s="3"/>
      <c r="B50" s="3"/>
      <c r="C50" s="3"/>
      <c r="D50" s="3" t="s">
        <v>35</v>
      </c>
      <c r="E50" s="3"/>
      <c r="F50" s="3"/>
      <c r="G50" s="3"/>
      <c r="H50" s="3"/>
      <c r="I50" s="3"/>
      <c r="J50" s="21"/>
      <c r="K50" s="3"/>
      <c r="L50" s="44"/>
      <c r="M50" s="44"/>
      <c r="N50" s="44"/>
      <c r="O50" s="20"/>
      <c r="P50" s="20"/>
      <c r="Q50" s="19">
        <f>SUM(Q47:Q49)</f>
        <v>-6020</v>
      </c>
      <c r="R50" s="20"/>
      <c r="S50" s="58">
        <f>SUM(S47:S49)</f>
        <v>0</v>
      </c>
      <c r="T50" s="18"/>
      <c r="U50" s="58">
        <f>SUM(U47:U49)</f>
        <v>0</v>
      </c>
      <c r="V50" s="3"/>
      <c r="W50" s="19">
        <f>SUM(W47:W49)</f>
        <v>37173</v>
      </c>
      <c r="X50" s="18"/>
      <c r="Y50" s="19">
        <f>SUM(Y47:Y49)</f>
        <v>-37173</v>
      </c>
      <c r="Z50" s="20"/>
      <c r="AA50" s="58">
        <f>SUM(AA47:AA49)</f>
        <v>0</v>
      </c>
      <c r="AB50" s="61"/>
      <c r="AC50" s="58">
        <f>SUM(AC47:AC49)</f>
        <v>-6020</v>
      </c>
      <c r="AD50" s="17"/>
      <c r="AE50" s="58">
        <f>SUM(AE47:AE49)</f>
        <v>0</v>
      </c>
      <c r="AF50" s="8"/>
      <c r="AG50" s="58">
        <f>SUM(AG47:AG49)</f>
        <v>0</v>
      </c>
      <c r="AH50" s="25" t="s">
        <v>52</v>
      </c>
      <c r="AI50" s="58">
        <f>SUM(AI47:AI49)</f>
        <v>0</v>
      </c>
      <c r="AJ50" s="80">
        <f>SUM(AJ47:AJ49)</f>
        <v>37173</v>
      </c>
      <c r="AK50" s="92"/>
    </row>
    <row r="51" spans="1:37" ht="15.75">
      <c r="A51" s="3"/>
      <c r="B51" s="3"/>
      <c r="C51" s="3"/>
      <c r="D51" s="3"/>
      <c r="E51" s="3"/>
      <c r="F51" s="3"/>
      <c r="G51" s="3"/>
      <c r="H51" s="3"/>
      <c r="I51" s="3"/>
      <c r="J51" s="21"/>
      <c r="K51" s="3"/>
      <c r="L51" s="44"/>
      <c r="M51" s="44"/>
      <c r="N51" s="44"/>
      <c r="O51" s="20"/>
      <c r="P51" s="20"/>
      <c r="Q51" s="18"/>
      <c r="R51" s="20"/>
      <c r="S51" s="18"/>
      <c r="T51" s="18"/>
      <c r="U51" s="3"/>
      <c r="V51" s="3"/>
      <c r="W51" s="18"/>
      <c r="X51" s="18"/>
      <c r="Y51" s="20"/>
      <c r="Z51" s="20"/>
      <c r="AA51" s="3"/>
      <c r="AB51" s="8"/>
      <c r="AC51" s="3"/>
      <c r="AD51" s="17"/>
      <c r="AE51" s="20"/>
      <c r="AF51" s="8"/>
      <c r="AG51" s="20"/>
      <c r="AH51" s="25" t="s">
        <v>52</v>
      </c>
      <c r="AI51" s="20"/>
      <c r="AJ51" s="20"/>
      <c r="AK51" s="92"/>
    </row>
    <row r="52" spans="1:37" ht="16.5" thickBot="1">
      <c r="A52" s="3"/>
      <c r="B52" s="3"/>
      <c r="C52" s="3"/>
      <c r="D52" s="3" t="s">
        <v>18</v>
      </c>
      <c r="E52" s="3"/>
      <c r="F52" s="3"/>
      <c r="G52" s="3"/>
      <c r="H52" s="3"/>
      <c r="I52" s="3"/>
      <c r="J52" s="18"/>
      <c r="K52" s="3"/>
      <c r="L52" s="43"/>
      <c r="M52" s="43"/>
      <c r="N52" s="43"/>
      <c r="O52" s="3"/>
      <c r="P52" s="55"/>
      <c r="Q52" s="62">
        <f>+Q50+Q43+Q40+Q24</f>
        <v>15560</v>
      </c>
      <c r="R52" s="57"/>
      <c r="S52" s="62">
        <f>+S50+S43+S40+S24</f>
        <v>1086</v>
      </c>
      <c r="T52" s="3"/>
      <c r="U52" s="62">
        <f>U50+U43+U40+U24</f>
        <v>0</v>
      </c>
      <c r="V52" s="3"/>
      <c r="W52" s="62">
        <f>+W50+W43+W40+W24</f>
        <v>11200478</v>
      </c>
      <c r="X52" s="21"/>
      <c r="Y52" s="62">
        <f>+Y50+Y43+Y40+Y24</f>
        <v>-11735329</v>
      </c>
      <c r="Z52" s="22"/>
      <c r="AA52" s="62">
        <f>+AA50+AA43+AA40+AA24</f>
        <v>-1086</v>
      </c>
      <c r="AB52" s="63"/>
      <c r="AC52" s="62">
        <f>+AC50+AC43+AC40+AC24</f>
        <v>-114702</v>
      </c>
      <c r="AD52" s="21"/>
      <c r="AE52" s="62">
        <f>+AE50+AE43+AE40+AE24</f>
        <v>207686</v>
      </c>
      <c r="AF52" s="83"/>
      <c r="AG52" s="62">
        <f>+AG50+AG43+AG40+AG24</f>
        <v>13721</v>
      </c>
      <c r="AH52" s="25" t="s">
        <v>52</v>
      </c>
      <c r="AI52" s="62">
        <f>+AI50+AI43+AI40+AI24</f>
        <v>750973</v>
      </c>
      <c r="AJ52" s="62">
        <f>+AJ50+AJ43+AJ40+AJ24</f>
        <v>11735329</v>
      </c>
      <c r="AK52" s="92"/>
    </row>
    <row r="53" spans="1:37" ht="24" customHeight="1" thickTop="1">
      <c r="A53" s="7"/>
      <c r="B53" s="7"/>
      <c r="C53" s="7"/>
      <c r="D53" s="7"/>
      <c r="E53" s="7"/>
      <c r="F53" s="7"/>
      <c r="G53" s="7"/>
      <c r="H53" s="7"/>
      <c r="I53" s="7"/>
      <c r="J53" s="18"/>
      <c r="K53" s="7"/>
      <c r="L53" s="45"/>
      <c r="M53" s="45"/>
      <c r="N53" s="45"/>
      <c r="O53" s="7"/>
      <c r="P53" s="56"/>
      <c r="Q53" s="7"/>
      <c r="R53" s="56"/>
      <c r="S53" s="84"/>
      <c r="T53" s="7"/>
      <c r="U53" s="36"/>
      <c r="V53" s="7"/>
      <c r="W53" s="85"/>
      <c r="X53" s="7"/>
      <c r="Y53" s="7"/>
      <c r="Z53" s="7"/>
      <c r="AA53" s="7"/>
      <c r="AB53" s="56"/>
      <c r="AC53" s="7"/>
      <c r="AD53" s="7"/>
      <c r="AE53" s="7"/>
      <c r="AF53" s="7"/>
      <c r="AG53" s="84"/>
      <c r="AH53" s="86"/>
      <c r="AI53" s="84"/>
      <c r="AJ53" s="84"/>
      <c r="AK53" s="92"/>
    </row>
    <row r="54" spans="1:37" ht="15.75">
      <c r="A54" s="7"/>
      <c r="B54" s="7"/>
      <c r="C54" s="87"/>
      <c r="D54" s="7"/>
      <c r="E54" s="7"/>
      <c r="F54" s="7"/>
      <c r="G54" s="7"/>
      <c r="H54" s="7"/>
      <c r="I54" s="7"/>
      <c r="J54" s="18"/>
      <c r="K54" s="7"/>
      <c r="L54" s="45"/>
      <c r="M54" s="45"/>
      <c r="N54" s="45"/>
      <c r="O54" s="7"/>
      <c r="P54" s="7"/>
      <c r="Q54" s="85"/>
      <c r="R54" s="7"/>
      <c r="S54" s="7"/>
      <c r="T54" s="7"/>
      <c r="U54" s="7"/>
      <c r="V54" s="7"/>
      <c r="W54" s="85"/>
      <c r="X54" s="7"/>
      <c r="Y54" s="88"/>
      <c r="Z54" s="7"/>
      <c r="AA54" s="7"/>
      <c r="AB54" s="56"/>
      <c r="AC54" s="7"/>
      <c r="AD54" s="7"/>
      <c r="AE54" s="85"/>
      <c r="AF54" s="7"/>
      <c r="AH54" s="52"/>
      <c r="AK54" s="92"/>
    </row>
    <row r="55" spans="1:37" ht="15.75">
      <c r="A55" s="7"/>
      <c r="B55" s="7"/>
      <c r="C55" s="87"/>
      <c r="D55" s="7"/>
      <c r="E55" s="7"/>
      <c r="F55" s="7"/>
      <c r="G55" s="7"/>
      <c r="H55" s="7"/>
      <c r="I55" s="7"/>
      <c r="J55" s="18"/>
      <c r="K55" s="7"/>
      <c r="L55" s="45"/>
      <c r="M55" s="45"/>
      <c r="N55" s="4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5"/>
      <c r="AF55" s="7"/>
      <c r="AG55" s="7"/>
      <c r="AH55" s="7"/>
      <c r="AI55" s="7"/>
      <c r="AJ55" s="7"/>
      <c r="AK55" s="93"/>
    </row>
    <row r="56" spans="1:36" ht="15.75">
      <c r="A56" s="7"/>
      <c r="B56" s="7"/>
      <c r="D56" s="7"/>
      <c r="E56" s="7"/>
      <c r="F56" s="7"/>
      <c r="G56" s="7"/>
      <c r="H56" s="7"/>
      <c r="I56" s="7"/>
      <c r="J56" s="18"/>
      <c r="K56" s="7"/>
      <c r="L56" s="45"/>
      <c r="M56" s="45"/>
      <c r="N56" s="45"/>
      <c r="O56" s="7"/>
      <c r="P56" s="7"/>
      <c r="Q56" s="7"/>
      <c r="R56" s="7"/>
      <c r="S56" s="7"/>
      <c r="T56" s="7"/>
      <c r="U56" s="7"/>
      <c r="V56" s="7"/>
      <c r="W56" s="88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.75">
      <c r="A57" s="7"/>
      <c r="B57" s="7"/>
      <c r="E57" s="7"/>
      <c r="F57" s="7"/>
      <c r="G57" s="7"/>
      <c r="H57" s="7"/>
      <c r="I57" s="7"/>
      <c r="J57" s="18"/>
      <c r="K57" s="7"/>
      <c r="L57" s="45"/>
      <c r="M57" s="45"/>
      <c r="N57" s="4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.75">
      <c r="A58" s="7"/>
      <c r="B58" s="7"/>
      <c r="C58" s="7"/>
      <c r="D58" s="7"/>
      <c r="E58" s="7"/>
      <c r="F58" s="7"/>
      <c r="G58" s="7"/>
      <c r="H58" s="7"/>
      <c r="I58" s="7"/>
      <c r="J58" s="18"/>
      <c r="K58" s="7"/>
      <c r="L58" s="45"/>
      <c r="M58" s="45"/>
      <c r="N58" s="45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.75">
      <c r="A59" s="7"/>
      <c r="B59" s="7"/>
      <c r="C59" s="7"/>
      <c r="D59" s="7"/>
      <c r="E59" s="7"/>
      <c r="F59" s="7"/>
      <c r="G59" s="7"/>
      <c r="H59" s="7"/>
      <c r="I59" s="7"/>
      <c r="J59" s="18"/>
      <c r="K59" s="7"/>
      <c r="L59" s="45"/>
      <c r="M59" s="45"/>
      <c r="N59" s="45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.75">
      <c r="A60" s="7"/>
      <c r="B60" s="7"/>
      <c r="C60" s="7"/>
      <c r="D60" s="7"/>
      <c r="E60" s="7"/>
      <c r="F60" s="7"/>
      <c r="G60" s="7"/>
      <c r="H60" s="7"/>
      <c r="I60" s="7"/>
      <c r="J60" s="18"/>
      <c r="K60" s="7"/>
      <c r="L60" s="45"/>
      <c r="M60" s="45"/>
      <c r="N60" s="45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.75">
      <c r="A61" s="7"/>
      <c r="B61" s="7"/>
      <c r="C61" s="7"/>
      <c r="D61" s="7"/>
      <c r="E61" s="7"/>
      <c r="F61" s="7"/>
      <c r="G61" s="7"/>
      <c r="H61" s="7"/>
      <c r="I61" s="7"/>
      <c r="J61" s="18"/>
      <c r="K61" s="7"/>
      <c r="L61" s="45"/>
      <c r="M61" s="45"/>
      <c r="N61" s="4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.75">
      <c r="A62" s="7"/>
      <c r="B62" s="7"/>
      <c r="C62" s="7"/>
      <c r="D62" s="7"/>
      <c r="E62" s="7"/>
      <c r="F62" s="7"/>
      <c r="G62" s="7"/>
      <c r="H62" s="7"/>
      <c r="I62" s="7"/>
      <c r="J62" s="18"/>
      <c r="K62" s="7"/>
      <c r="L62" s="45"/>
      <c r="M62" s="45"/>
      <c r="N62" s="45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.75">
      <c r="A63" s="7"/>
      <c r="B63" s="7"/>
      <c r="C63" s="7"/>
      <c r="D63" s="7"/>
      <c r="E63" s="7"/>
      <c r="F63" s="7"/>
      <c r="G63" s="7"/>
      <c r="H63" s="7"/>
      <c r="I63" s="7"/>
      <c r="J63" s="18"/>
      <c r="K63" s="7"/>
      <c r="L63" s="45"/>
      <c r="M63" s="45"/>
      <c r="N63" s="45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75">
      <c r="A64" s="7"/>
      <c r="B64" s="7"/>
      <c r="C64" s="7"/>
      <c r="D64" s="7"/>
      <c r="E64" s="7"/>
      <c r="F64" s="7"/>
      <c r="G64" s="7"/>
      <c r="H64" s="7"/>
      <c r="I64" s="7"/>
      <c r="J64" s="18"/>
      <c r="K64" s="7"/>
      <c r="L64" s="45"/>
      <c r="M64" s="45"/>
      <c r="N64" s="45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.75">
      <c r="A65" s="7"/>
      <c r="B65" s="7"/>
      <c r="C65" s="7"/>
      <c r="D65" s="7"/>
      <c r="E65" s="7"/>
      <c r="F65" s="7"/>
      <c r="G65" s="7"/>
      <c r="H65" s="7"/>
      <c r="I65" s="7"/>
      <c r="J65" s="18"/>
      <c r="K65" s="7"/>
      <c r="L65" s="45"/>
      <c r="M65" s="45"/>
      <c r="N65" s="45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.75">
      <c r="A66" s="7"/>
      <c r="B66" s="7"/>
      <c r="C66" s="7"/>
      <c r="D66" s="7"/>
      <c r="E66" s="7"/>
      <c r="F66" s="7"/>
      <c r="G66" s="7"/>
      <c r="H66" s="7"/>
      <c r="I66" s="7"/>
      <c r="J66" s="18"/>
      <c r="K66" s="7"/>
      <c r="L66" s="45"/>
      <c r="M66" s="45"/>
      <c r="N66" s="45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.75">
      <c r="A67" s="7"/>
      <c r="B67" s="7"/>
      <c r="C67" s="7"/>
      <c r="D67" s="7"/>
      <c r="E67" s="7"/>
      <c r="F67" s="7"/>
      <c r="G67" s="7"/>
      <c r="H67" s="7"/>
      <c r="I67" s="7"/>
      <c r="J67" s="18"/>
      <c r="K67" s="7"/>
      <c r="L67" s="45"/>
      <c r="M67" s="45"/>
      <c r="N67" s="45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.75">
      <c r="A68" s="7"/>
      <c r="B68" s="7"/>
      <c r="C68" s="7"/>
      <c r="D68" s="7"/>
      <c r="E68" s="7"/>
      <c r="F68" s="7"/>
      <c r="G68" s="7"/>
      <c r="H68" s="7"/>
      <c r="I68" s="7"/>
      <c r="J68" s="18"/>
      <c r="K68" s="7"/>
      <c r="L68" s="45"/>
      <c r="M68" s="45"/>
      <c r="N68" s="45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.75">
      <c r="A69" s="7"/>
      <c r="B69" s="7"/>
      <c r="C69" s="7"/>
      <c r="D69" s="7"/>
      <c r="E69" s="7"/>
      <c r="F69" s="7"/>
      <c r="G69" s="7"/>
      <c r="H69" s="7"/>
      <c r="I69" s="7"/>
      <c r="J69" s="18"/>
      <c r="K69" s="7"/>
      <c r="L69" s="45"/>
      <c r="M69" s="45"/>
      <c r="N69" s="45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75">
      <c r="A70" s="7"/>
      <c r="B70" s="7"/>
      <c r="C70" s="7"/>
      <c r="D70" s="7"/>
      <c r="E70" s="7"/>
      <c r="F70" s="7"/>
      <c r="G70" s="7"/>
      <c r="H70" s="7"/>
      <c r="I70" s="7"/>
      <c r="J70" s="18"/>
      <c r="K70" s="7"/>
      <c r="L70" s="45"/>
      <c r="M70" s="45"/>
      <c r="N70" s="45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75">
      <c r="A71" s="7"/>
      <c r="B71" s="7"/>
      <c r="C71" s="7"/>
      <c r="D71" s="7"/>
      <c r="E71" s="7"/>
      <c r="F71" s="7"/>
      <c r="G71" s="7"/>
      <c r="H71" s="7"/>
      <c r="I71" s="7"/>
      <c r="J71" s="18"/>
      <c r="K71" s="7"/>
      <c r="L71" s="45"/>
      <c r="M71" s="45"/>
      <c r="N71" s="45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75">
      <c r="A72" s="7"/>
      <c r="B72" s="7"/>
      <c r="C72" s="7"/>
      <c r="D72" s="7"/>
      <c r="E72" s="7"/>
      <c r="F72" s="7"/>
      <c r="G72" s="7"/>
      <c r="H72" s="7"/>
      <c r="I72" s="7"/>
      <c r="J72" s="18"/>
      <c r="K72" s="7"/>
      <c r="L72" s="45"/>
      <c r="M72" s="45"/>
      <c r="N72" s="4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75">
      <c r="A73" s="7"/>
      <c r="B73" s="7"/>
      <c r="C73" s="7"/>
      <c r="D73" s="7"/>
      <c r="E73" s="7"/>
      <c r="F73" s="7"/>
      <c r="G73" s="7"/>
      <c r="H73" s="7"/>
      <c r="I73" s="7"/>
      <c r="J73" s="18"/>
      <c r="K73" s="7"/>
      <c r="L73" s="45"/>
      <c r="M73" s="45"/>
      <c r="N73" s="45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75">
      <c r="A74" s="7"/>
      <c r="B74" s="7"/>
      <c r="C74" s="7"/>
      <c r="D74" s="7"/>
      <c r="E74" s="7"/>
      <c r="F74" s="7"/>
      <c r="G74" s="7"/>
      <c r="H74" s="7"/>
      <c r="I74" s="7"/>
      <c r="J74" s="1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75">
      <c r="A75" s="7"/>
      <c r="B75" s="7"/>
      <c r="C75" s="7"/>
      <c r="D75" s="7"/>
      <c r="E75" s="7"/>
      <c r="F75" s="7"/>
      <c r="G75" s="7"/>
      <c r="H75" s="7"/>
      <c r="I75" s="7"/>
      <c r="J75" s="1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75">
      <c r="A76" s="7"/>
      <c r="B76" s="7"/>
      <c r="C76" s="7"/>
      <c r="D76" s="7"/>
      <c r="E76" s="7"/>
      <c r="F76" s="7"/>
      <c r="G76" s="7"/>
      <c r="H76" s="7"/>
      <c r="I76" s="7"/>
      <c r="J76" s="1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75">
      <c r="A77" s="7"/>
      <c r="B77" s="7"/>
      <c r="C77" s="7"/>
      <c r="D77" s="7"/>
      <c r="E77" s="7"/>
      <c r="F77" s="7"/>
      <c r="G77" s="7"/>
      <c r="H77" s="7"/>
      <c r="I77" s="7"/>
      <c r="J77" s="1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75">
      <c r="A78" s="7"/>
      <c r="B78" s="7"/>
      <c r="C78" s="7"/>
      <c r="D78" s="7"/>
      <c r="E78" s="7"/>
      <c r="F78" s="7"/>
      <c r="G78" s="7"/>
      <c r="H78" s="7"/>
      <c r="I78" s="7"/>
      <c r="J78" s="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75">
      <c r="A79" s="7"/>
      <c r="B79" s="7"/>
      <c r="C79" s="7"/>
      <c r="D79" s="7"/>
      <c r="E79" s="7"/>
      <c r="F79" s="7"/>
      <c r="G79" s="7"/>
      <c r="H79" s="7"/>
      <c r="I79" s="7"/>
      <c r="J79" s="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.75">
      <c r="A80" s="7"/>
      <c r="B80" s="7"/>
      <c r="C80" s="7"/>
      <c r="D80" s="7"/>
      <c r="E80" s="7"/>
      <c r="F80" s="7"/>
      <c r="G80" s="7"/>
      <c r="H80" s="7"/>
      <c r="I80" s="7"/>
      <c r="J80" s="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.75">
      <c r="A81" s="7"/>
      <c r="B81" s="7"/>
      <c r="C81" s="7"/>
      <c r="D81" s="7"/>
      <c r="E81" s="7"/>
      <c r="F81" s="7"/>
      <c r="G81" s="7"/>
      <c r="H81" s="7"/>
      <c r="I81" s="7"/>
      <c r="J81" s="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.75">
      <c r="A82" s="7"/>
      <c r="B82" s="7"/>
      <c r="C82" s="7"/>
      <c r="D82" s="7"/>
      <c r="E82" s="7"/>
      <c r="F82" s="7"/>
      <c r="G82" s="7"/>
      <c r="H82" s="7"/>
      <c r="I82" s="7"/>
      <c r="J82" s="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.75">
      <c r="A83" s="7"/>
      <c r="B83" s="7"/>
      <c r="C83" s="7"/>
      <c r="D83" s="7"/>
      <c r="E83" s="7"/>
      <c r="F83" s="7"/>
      <c r="G83" s="7"/>
      <c r="H83" s="7"/>
      <c r="I83" s="7"/>
      <c r="J83" s="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.75">
      <c r="A84" s="7"/>
      <c r="B84" s="7"/>
      <c r="C84" s="7"/>
      <c r="D84" s="7"/>
      <c r="E84" s="7"/>
      <c r="F84" s="7"/>
      <c r="G84" s="7"/>
      <c r="H84" s="7"/>
      <c r="I84" s="7"/>
      <c r="J84" s="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.75">
      <c r="A85" s="7"/>
      <c r="B85" s="7"/>
      <c r="C85" s="7"/>
      <c r="D85" s="7"/>
      <c r="E85" s="7"/>
      <c r="F85" s="7"/>
      <c r="G85" s="7"/>
      <c r="H85" s="7"/>
      <c r="I85" s="7"/>
      <c r="J85" s="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.75">
      <c r="A86" s="7"/>
      <c r="B86" s="7"/>
      <c r="C86" s="7"/>
      <c r="D86" s="7"/>
      <c r="E86" s="7"/>
      <c r="F86" s="7"/>
      <c r="G86" s="7"/>
      <c r="H86" s="7"/>
      <c r="I86" s="7"/>
      <c r="J86" s="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.75">
      <c r="A87" s="7"/>
      <c r="B87" s="7"/>
      <c r="C87" s="7"/>
      <c r="D87" s="7"/>
      <c r="E87" s="7"/>
      <c r="F87" s="7"/>
      <c r="G87" s="7"/>
      <c r="H87" s="7"/>
      <c r="I87" s="7"/>
      <c r="J87" s="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.75">
      <c r="A88" s="7"/>
      <c r="B88" s="7"/>
      <c r="C88" s="7"/>
      <c r="D88" s="7"/>
      <c r="E88" s="7"/>
      <c r="F88" s="7"/>
      <c r="G88" s="7"/>
      <c r="H88" s="7"/>
      <c r="I88" s="7"/>
      <c r="J88" s="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5.75">
      <c r="A89" s="7"/>
      <c r="B89" s="7"/>
      <c r="C89" s="7"/>
      <c r="D89" s="7"/>
      <c r="E89" s="7"/>
      <c r="F89" s="7"/>
      <c r="G89" s="7"/>
      <c r="H89" s="7"/>
      <c r="I89" s="7"/>
      <c r="J89" s="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.75">
      <c r="A90" s="7"/>
      <c r="B90" s="7"/>
      <c r="C90" s="7"/>
      <c r="D90" s="7"/>
      <c r="E90" s="7"/>
      <c r="F90" s="7"/>
      <c r="G90" s="7"/>
      <c r="H90" s="7"/>
      <c r="I90" s="7"/>
      <c r="J90" s="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.75">
      <c r="A91" s="7"/>
      <c r="B91" s="7"/>
      <c r="C91" s="7"/>
      <c r="D91" s="7"/>
      <c r="E91" s="7"/>
      <c r="F91" s="7"/>
      <c r="G91" s="7"/>
      <c r="H91" s="7"/>
      <c r="I91" s="7"/>
      <c r="J91" s="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.75">
      <c r="A92" s="7"/>
      <c r="B92" s="7"/>
      <c r="C92" s="7"/>
      <c r="D92" s="7"/>
      <c r="E92" s="7"/>
      <c r="F92" s="7"/>
      <c r="G92" s="7"/>
      <c r="H92" s="7"/>
      <c r="I92" s="7"/>
      <c r="J92" s="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5.75">
      <c r="A93" s="7"/>
      <c r="B93" s="7"/>
      <c r="C93" s="7"/>
      <c r="D93" s="7"/>
      <c r="E93" s="7"/>
      <c r="F93" s="7"/>
      <c r="G93" s="7"/>
      <c r="H93" s="7"/>
      <c r="I93" s="7"/>
      <c r="J93" s="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.75">
      <c r="A94" s="7"/>
      <c r="B94" s="7"/>
      <c r="C94" s="7"/>
      <c r="D94" s="7"/>
      <c r="E94" s="7"/>
      <c r="F94" s="7"/>
      <c r="G94" s="7"/>
      <c r="H94" s="7"/>
      <c r="I94" s="7"/>
      <c r="J94" s="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5.75">
      <c r="A95" s="7"/>
      <c r="B95" s="7"/>
      <c r="C95" s="7"/>
      <c r="D95" s="7"/>
      <c r="E95" s="7"/>
      <c r="F95" s="7"/>
      <c r="G95" s="7"/>
      <c r="H95" s="7"/>
      <c r="I95" s="7"/>
      <c r="J95" s="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5.75">
      <c r="A96" s="7"/>
      <c r="B96" s="7"/>
      <c r="C96" s="7"/>
      <c r="D96" s="7"/>
      <c r="E96" s="7"/>
      <c r="F96" s="7"/>
      <c r="G96" s="7"/>
      <c r="H96" s="7"/>
      <c r="I96" s="7"/>
      <c r="J96" s="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.75">
      <c r="A97" s="7"/>
      <c r="B97" s="7"/>
      <c r="C97" s="7"/>
      <c r="D97" s="7"/>
      <c r="E97" s="7"/>
      <c r="F97" s="7"/>
      <c r="G97" s="7"/>
      <c r="H97" s="7"/>
      <c r="I97" s="7"/>
      <c r="J97" s="3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5.75">
      <c r="A98" s="7"/>
      <c r="B98" s="7"/>
      <c r="C98" s="7"/>
      <c r="D98" s="7"/>
      <c r="E98" s="7"/>
      <c r="F98" s="7"/>
      <c r="G98" s="7"/>
      <c r="H98" s="7"/>
      <c r="I98" s="7"/>
      <c r="J98" s="3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.75">
      <c r="A99" s="7"/>
      <c r="B99" s="7"/>
      <c r="C99" s="7"/>
      <c r="D99" s="7"/>
      <c r="E99" s="7"/>
      <c r="F99" s="7"/>
      <c r="G99" s="7"/>
      <c r="H99" s="7"/>
      <c r="I99" s="7"/>
      <c r="J99" s="3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.75">
      <c r="A100" s="7"/>
      <c r="B100" s="7"/>
      <c r="C100" s="7"/>
      <c r="D100" s="7"/>
      <c r="E100" s="7"/>
      <c r="F100" s="7"/>
      <c r="G100" s="7"/>
      <c r="H100" s="7"/>
      <c r="I100" s="7"/>
      <c r="J100" s="3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5.75">
      <c r="A101" s="7"/>
      <c r="B101" s="7"/>
      <c r="C101" s="7"/>
      <c r="D101" s="7"/>
      <c r="E101" s="7"/>
      <c r="F101" s="7"/>
      <c r="G101" s="7"/>
      <c r="H101" s="7"/>
      <c r="I101" s="7"/>
      <c r="J101" s="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5.75">
      <c r="A102" s="7"/>
      <c r="B102" s="7"/>
      <c r="C102" s="7"/>
      <c r="D102" s="7"/>
      <c r="E102" s="7"/>
      <c r="F102" s="7"/>
      <c r="G102" s="7"/>
      <c r="H102" s="7"/>
      <c r="I102" s="7"/>
      <c r="J102" s="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5.75">
      <c r="A103" s="7"/>
      <c r="B103" s="7"/>
      <c r="C103" s="7"/>
      <c r="D103" s="7"/>
      <c r="E103" s="7"/>
      <c r="F103" s="7"/>
      <c r="G103" s="7"/>
      <c r="H103" s="7"/>
      <c r="I103" s="7"/>
      <c r="J103" s="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5.75">
      <c r="A104" s="7"/>
      <c r="B104" s="7"/>
      <c r="C104" s="7"/>
      <c r="D104" s="7"/>
      <c r="E104" s="7"/>
      <c r="F104" s="7"/>
      <c r="G104" s="7"/>
      <c r="H104" s="7"/>
      <c r="I104" s="7"/>
      <c r="J104" s="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5.75">
      <c r="A105" s="7"/>
      <c r="B105" s="7"/>
      <c r="C105" s="7"/>
      <c r="D105" s="7"/>
      <c r="E105" s="7"/>
      <c r="F105" s="7"/>
      <c r="G105" s="7"/>
      <c r="H105" s="7"/>
      <c r="I105" s="7"/>
      <c r="J105" s="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5.75">
      <c r="A106" s="7"/>
      <c r="B106" s="7"/>
      <c r="C106" s="7"/>
      <c r="D106" s="7"/>
      <c r="E106" s="7"/>
      <c r="F106" s="7"/>
      <c r="G106" s="7"/>
      <c r="H106" s="7"/>
      <c r="I106" s="7"/>
      <c r="J106" s="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5.75">
      <c r="A107" s="7"/>
      <c r="B107" s="7"/>
      <c r="C107" s="7"/>
      <c r="D107" s="7"/>
      <c r="E107" s="7"/>
      <c r="F107" s="7"/>
      <c r="G107" s="7"/>
      <c r="H107" s="7"/>
      <c r="I107" s="7"/>
      <c r="J107" s="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5.75">
      <c r="A108" s="7"/>
      <c r="B108" s="7"/>
      <c r="C108" s="7"/>
      <c r="D108" s="7"/>
      <c r="E108" s="7"/>
      <c r="F108" s="7"/>
      <c r="G108" s="7"/>
      <c r="H108" s="7"/>
      <c r="I108" s="7"/>
      <c r="J108" s="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5.75">
      <c r="A109" s="7"/>
      <c r="B109" s="7"/>
      <c r="C109" s="7"/>
      <c r="D109" s="7"/>
      <c r="E109" s="7"/>
      <c r="F109" s="7"/>
      <c r="G109" s="7"/>
      <c r="H109" s="7"/>
      <c r="I109" s="7"/>
      <c r="J109" s="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5.75">
      <c r="A110" s="7"/>
      <c r="B110" s="7"/>
      <c r="C110" s="7"/>
      <c r="D110" s="7"/>
      <c r="E110" s="7"/>
      <c r="F110" s="7"/>
      <c r="G110" s="7"/>
      <c r="H110" s="7"/>
      <c r="I110" s="7"/>
      <c r="J110" s="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5.75">
      <c r="A111" s="7"/>
      <c r="B111" s="7"/>
      <c r="C111" s="7"/>
      <c r="D111" s="7"/>
      <c r="E111" s="7"/>
      <c r="F111" s="7"/>
      <c r="G111" s="7"/>
      <c r="H111" s="7"/>
      <c r="I111" s="7"/>
      <c r="J111" s="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5.75">
      <c r="A112" s="7"/>
      <c r="B112" s="7"/>
      <c r="C112" s="7"/>
      <c r="D112" s="7"/>
      <c r="E112" s="7"/>
      <c r="F112" s="7"/>
      <c r="G112" s="7"/>
      <c r="H112" s="7"/>
      <c r="I112" s="7"/>
      <c r="J112" s="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5.75">
      <c r="A113" s="7"/>
      <c r="B113" s="7"/>
      <c r="C113" s="7"/>
      <c r="D113" s="7"/>
      <c r="E113" s="7"/>
      <c r="F113" s="7"/>
      <c r="G113" s="7"/>
      <c r="H113" s="7"/>
      <c r="I113" s="7"/>
      <c r="J113" s="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5.75">
      <c r="A114" s="7"/>
      <c r="B114" s="7"/>
      <c r="C114" s="7"/>
      <c r="D114" s="7"/>
      <c r="E114" s="7"/>
      <c r="F114" s="7"/>
      <c r="G114" s="7"/>
      <c r="H114" s="7"/>
      <c r="I114" s="7"/>
      <c r="J114" s="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5.75">
      <c r="A115" s="7"/>
      <c r="B115" s="7"/>
      <c r="C115" s="7"/>
      <c r="D115" s="7"/>
      <c r="E115" s="7"/>
      <c r="F115" s="7"/>
      <c r="G115" s="7"/>
      <c r="H115" s="7"/>
      <c r="I115" s="7"/>
      <c r="J115" s="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5.75">
      <c r="A116" s="7"/>
      <c r="B116" s="7"/>
      <c r="C116" s="7"/>
      <c r="D116" s="7"/>
      <c r="E116" s="7"/>
      <c r="F116" s="7"/>
      <c r="G116" s="7"/>
      <c r="H116" s="7"/>
      <c r="I116" s="7"/>
      <c r="J116" s="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ht="15.75">
      <c r="J117" s="6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  <row r="144" ht="15.75">
      <c r="J144" s="6"/>
    </row>
    <row r="145" ht="15.75">
      <c r="J145" s="6"/>
    </row>
    <row r="146" ht="15.75">
      <c r="J146" s="6"/>
    </row>
    <row r="147" ht="15.75">
      <c r="J147" s="6"/>
    </row>
    <row r="148" ht="15.75">
      <c r="J148" s="6"/>
    </row>
    <row r="149" ht="15.75">
      <c r="J149" s="6"/>
    </row>
    <row r="150" ht="15.75">
      <c r="J150" s="6"/>
    </row>
    <row r="151" ht="15.75">
      <c r="J151" s="6"/>
    </row>
    <row r="152" ht="15.75">
      <c r="J152" s="6"/>
    </row>
    <row r="153" ht="15.75">
      <c r="J153" s="6"/>
    </row>
    <row r="154" ht="15.75">
      <c r="J154" s="6"/>
    </row>
    <row r="155" ht="15.75">
      <c r="J155" s="6"/>
    </row>
    <row r="156" ht="15.75">
      <c r="J156" s="6"/>
    </row>
    <row r="157" ht="15.75">
      <c r="J157" s="6"/>
    </row>
    <row r="158" ht="15.75">
      <c r="J158" s="6"/>
    </row>
    <row r="159" ht="15.75">
      <c r="J159" s="6"/>
    </row>
    <row r="160" ht="15.75">
      <c r="J160" s="6"/>
    </row>
    <row r="161" ht="15.75">
      <c r="J161" s="6"/>
    </row>
    <row r="162" ht="15.75">
      <c r="J162" s="6"/>
    </row>
    <row r="163" ht="15.75">
      <c r="J163" s="6"/>
    </row>
    <row r="164" ht="15.75">
      <c r="J164" s="6"/>
    </row>
    <row r="165" ht="15.75">
      <c r="J165" s="6"/>
    </row>
    <row r="166" ht="15.75">
      <c r="J166" s="6"/>
    </row>
    <row r="167" ht="15.75">
      <c r="J167" s="6"/>
    </row>
    <row r="168" ht="15.75">
      <c r="J168" s="6"/>
    </row>
    <row r="169" ht="15.75">
      <c r="J169" s="6"/>
    </row>
    <row r="170" ht="15.75">
      <c r="J170" s="6"/>
    </row>
  </sheetData>
  <sheetProtection/>
  <mergeCells count="5">
    <mergeCell ref="AK50:AK55"/>
    <mergeCell ref="AI7:AJ7"/>
    <mergeCell ref="AC7:AG7"/>
    <mergeCell ref="Q7:S7"/>
    <mergeCell ref="A27:A29"/>
  </mergeCells>
  <printOptions horizontalCentered="1" verticalCentered="1"/>
  <pageMargins left="0" right="0" top="0.5" bottom="0.5" header="0.5" footer="0.25"/>
  <pageSetup fitToHeight="1" fitToWidth="1" horizontalDpi="300" verticalDpi="300" orientation="landscape" pageOrder="overThenDown" scale="47" r:id="rId1"/>
  <headerFooter alignWithMargins="0">
    <oddFooter>&amp;C&amp;"Times New Roman,Regular"&amp;12The accompanying Notes to Schedules of Expenditures of Awards and Financial Assistance are an integral part of this schedule.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VOGELEY</dc:creator>
  <cp:keywords/>
  <dc:description/>
  <cp:lastModifiedBy>Doug Moore</cp:lastModifiedBy>
  <cp:lastPrinted>2012-06-12T17:03:56Z</cp:lastPrinted>
  <dcterms:created xsi:type="dcterms:W3CDTF">1998-07-21T15:57:05Z</dcterms:created>
  <dcterms:modified xsi:type="dcterms:W3CDTF">2012-06-22T13:55:28Z</dcterms:modified>
  <cp:category/>
  <cp:version/>
  <cp:contentType/>
  <cp:contentStatus/>
</cp:coreProperties>
</file>