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10" windowWidth="12120" windowHeight="8010"/>
  </bookViews>
  <sheets>
    <sheet name="Federal" sheetId="1" r:id="rId1"/>
    <sheet name="State" sheetId="2" r:id="rId2"/>
  </sheets>
  <definedNames>
    <definedName name="_xlnm.Print_Area" localSheetId="0">Federal!$A$1:$H$41</definedName>
  </definedNames>
  <calcPr calcId="125725"/>
</workbook>
</file>

<file path=xl/calcChain.xml><?xml version="1.0" encoding="utf-8"?>
<calcChain xmlns="http://schemas.openxmlformats.org/spreadsheetml/2006/main">
  <c r="F19" i="1"/>
  <c r="H19" s="1"/>
  <c r="H23" i="2"/>
  <c r="E17"/>
  <c r="D17"/>
  <c r="C17"/>
  <c r="F15"/>
  <c r="H15" s="1"/>
  <c r="F14"/>
  <c r="H14" s="1"/>
  <c r="F13"/>
  <c r="H13" s="1"/>
  <c r="E32" i="1"/>
  <c r="D32"/>
  <c r="C32"/>
  <c r="F31"/>
  <c r="H31" s="1"/>
  <c r="F30"/>
  <c r="H30" s="1"/>
  <c r="F29"/>
  <c r="H29" s="1"/>
  <c r="F27"/>
  <c r="H27" s="1"/>
  <c r="H23"/>
  <c r="F24"/>
  <c r="H24" s="1"/>
  <c r="F23"/>
  <c r="F22"/>
  <c r="H22" s="1"/>
  <c r="E25"/>
  <c r="D25"/>
  <c r="C25"/>
  <c r="H15"/>
  <c r="H13"/>
  <c r="E17"/>
  <c r="D17"/>
  <c r="F15"/>
  <c r="F14"/>
  <c r="H14" s="1"/>
  <c r="F13"/>
  <c r="C17"/>
  <c r="H25" l="1"/>
  <c r="H32"/>
  <c r="H17"/>
  <c r="H34" l="1"/>
</calcChain>
</file>

<file path=xl/sharedStrings.xml><?xml version="1.0" encoding="utf-8"?>
<sst xmlns="http://schemas.openxmlformats.org/spreadsheetml/2006/main" count="76" uniqueCount="36">
  <si>
    <t>School Food Service</t>
  </si>
  <si>
    <t>SCHEDULE OF MEAL COUNT ACTIVITY</t>
  </si>
  <si>
    <t>FOOD SERVICE FUND</t>
  </si>
  <si>
    <t>ENTERPRISE FUND</t>
  </si>
  <si>
    <t>PROGRAM</t>
  </si>
  <si>
    <t xml:space="preserve">MEAL </t>
  </si>
  <si>
    <t>CATEGORY</t>
  </si>
  <si>
    <t>MEALS</t>
  </si>
  <si>
    <t>CLAIMED</t>
  </si>
  <si>
    <t>TESTED</t>
  </si>
  <si>
    <t>VERIFIED</t>
  </si>
  <si>
    <t>DIFFERENCE</t>
  </si>
  <si>
    <t>UNDER</t>
  </si>
  <si>
    <t xml:space="preserve">  (OVER)</t>
  </si>
  <si>
    <t>NUMBER OF MEALS SERVED AND (OVER) UNDERCLAIM -Federal</t>
  </si>
  <si>
    <t>National School Lunch (Regular Rate)</t>
  </si>
  <si>
    <t>Paid</t>
  </si>
  <si>
    <t>Reduced</t>
  </si>
  <si>
    <t>Free</t>
  </si>
  <si>
    <t>TOTAL</t>
  </si>
  <si>
    <t>School Breakfast (Regular Rate)</t>
  </si>
  <si>
    <t>Special Milk</t>
  </si>
  <si>
    <t>After School Snacks</t>
  </si>
  <si>
    <t>Free (Area Eligible)</t>
  </si>
  <si>
    <t>Total Net Overclaim</t>
  </si>
  <si>
    <t>State Reimbursement -National School Lunch (Regular Rate)</t>
  </si>
  <si>
    <t>NUMBER OF MEALS SERVED AND (OVER) UNDERCLAIM -STATE</t>
  </si>
  <si>
    <t>RATE (a)</t>
  </si>
  <si>
    <t>CLAIM (b)</t>
  </si>
  <si>
    <t xml:space="preserve"> Auditor Notation:</t>
  </si>
  <si>
    <t>ANYTOWN SCHOOL DISTRICT/CHARTER SCHOOL</t>
  </si>
  <si>
    <t>National School Lunch</t>
  </si>
  <si>
    <t>HHFKA - PB Lunch Only</t>
  </si>
  <si>
    <t>(a) Reimbursement rates are subject to annual change.  Rates indicated in this sample schedule are for illustrative purposes only.  Refer to the detailed schedule of reimbursement rates presented on page II-60.17 of this Audit Program.  (b) Overclaims or underclaims must be reflected by program on the Schedule of Findings and Questioned Costs (where applicable) and in the AMR. (c) If underclaims are identified and total $100.00 or more by program, please contact the DOA for requirements to request reimbursement from USDA. Underclaim requests may or may not be approved by USDA for reimbursement.</t>
  </si>
  <si>
    <t>(a) Reimbursement rates are subject to annual change.  Rates indicated in this sample schedule are for illustrative purposes only.  Refer to the detailed schedule of reimbursement rates presented on page II-60.17 of this Audit Program.  (b) Overclaims or underclaims must be reflected by program on the Schedule of Findings and Questioned Costs (where applicable) and in the AMR. (c) State underclaims identified are not eligible for reimbursement.</t>
  </si>
  <si>
    <t>FOR THE FISCAL YEAR ENDED JUNE 30, 2014</t>
  </si>
</sst>
</file>

<file path=xl/styles.xml><?xml version="1.0" encoding="utf-8"?>
<styleSheet xmlns="http://schemas.openxmlformats.org/spreadsheetml/2006/main">
  <numFmts count="2">
    <numFmt numFmtId="164" formatCode="0.000"/>
    <numFmt numFmtId="165" formatCode="#,##0.000"/>
  </numFmts>
  <fonts count="6">
    <font>
      <sz val="11"/>
      <color theme="1"/>
      <name val="Calibri"/>
      <family val="2"/>
      <scheme val="minor"/>
    </font>
    <font>
      <u/>
      <sz val="11"/>
      <color theme="1"/>
      <name val="Calibri"/>
      <family val="2"/>
      <scheme val="minor"/>
    </font>
    <font>
      <b/>
      <u/>
      <sz val="11"/>
      <color theme="1"/>
      <name val="Calibri"/>
      <family val="2"/>
      <scheme val="minor"/>
    </font>
    <font>
      <b/>
      <sz val="11"/>
      <color theme="1"/>
      <name val="Calibri"/>
      <family val="2"/>
      <scheme val="minor"/>
    </font>
    <font>
      <sz val="9"/>
      <color theme="1"/>
      <name val="Calibri"/>
      <family val="2"/>
      <scheme val="minor"/>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
    <border>
      <left/>
      <right/>
      <top/>
      <bottom/>
      <diagonal/>
    </border>
    <border>
      <left/>
      <right/>
      <top style="thin">
        <color auto="1"/>
      </top>
      <bottom style="thin">
        <color auto="1"/>
      </bottom>
      <diagonal/>
    </border>
    <border>
      <left/>
      <right/>
      <top style="thin">
        <color auto="1"/>
      </top>
      <bottom style="double">
        <color auto="1"/>
      </bottom>
      <diagonal/>
    </border>
  </borders>
  <cellStyleXfs count="1">
    <xf numFmtId="0" fontId="0" fillId="0" borderId="0"/>
  </cellStyleXfs>
  <cellXfs count="40">
    <xf numFmtId="0" fontId="0" fillId="0" borderId="0" xfId="0"/>
    <xf numFmtId="0" fontId="0" fillId="0" borderId="0" xfId="0" applyAlignment="1">
      <alignment horizontal="center"/>
    </xf>
    <xf numFmtId="0" fontId="4" fillId="0" borderId="0" xfId="0" applyFont="1" applyAlignment="1">
      <alignment horizontal="center" wrapText="1"/>
    </xf>
    <xf numFmtId="3" fontId="0" fillId="0" borderId="0" xfId="0" applyNumberFormat="1" applyAlignment="1">
      <alignment horizontal="center"/>
    </xf>
    <xf numFmtId="0" fontId="0" fillId="0" borderId="0" xfId="0" applyAlignment="1">
      <alignment horizontal="right"/>
    </xf>
    <xf numFmtId="0" fontId="0" fillId="0" borderId="0" xfId="0" applyBorder="1" applyAlignment="1">
      <alignment horizontal="center"/>
    </xf>
    <xf numFmtId="37" fontId="0" fillId="0" borderId="0" xfId="0" applyNumberFormat="1" applyAlignment="1">
      <alignment horizontal="center"/>
    </xf>
    <xf numFmtId="3" fontId="0" fillId="0" borderId="0" xfId="0" applyNumberFormat="1" applyAlignment="1">
      <alignment horizontal="right"/>
    </xf>
    <xf numFmtId="3" fontId="0" fillId="0" borderId="1" xfId="0" applyNumberFormat="1" applyBorder="1" applyAlignment="1">
      <alignment horizontal="right"/>
    </xf>
    <xf numFmtId="39" fontId="0" fillId="0" borderId="0" xfId="0" applyNumberFormat="1" applyAlignment="1">
      <alignment horizontal="right"/>
    </xf>
    <xf numFmtId="39" fontId="0" fillId="0" borderId="1" xfId="0" applyNumberFormat="1" applyBorder="1" applyAlignment="1">
      <alignment horizontal="right"/>
    </xf>
    <xf numFmtId="0" fontId="0" fillId="0" borderId="0" xfId="0" applyFont="1" applyAlignment="1">
      <alignment horizontal="center" wrapText="1"/>
    </xf>
    <xf numFmtId="39" fontId="0" fillId="0" borderId="2" xfId="0" applyNumberFormat="1" applyBorder="1" applyAlignment="1">
      <alignment horizontal="right"/>
    </xf>
    <xf numFmtId="37" fontId="0" fillId="0" borderId="0" xfId="0" applyNumberFormat="1" applyBorder="1" applyAlignment="1">
      <alignment horizontal="center"/>
    </xf>
    <xf numFmtId="39" fontId="0" fillId="0" borderId="0" xfId="0" applyNumberFormat="1" applyBorder="1" applyAlignment="1">
      <alignment horizontal="right"/>
    </xf>
    <xf numFmtId="0" fontId="0" fillId="0" borderId="0" xfId="0" applyBorder="1"/>
    <xf numFmtId="0" fontId="0" fillId="0" borderId="0" xfId="0" applyBorder="1" applyAlignment="1">
      <alignment horizontal="right"/>
    </xf>
    <xf numFmtId="164" fontId="0" fillId="0" borderId="0" xfId="0" applyNumberFormat="1" applyAlignment="1">
      <alignment horizontal="center"/>
    </xf>
    <xf numFmtId="3" fontId="0" fillId="0" borderId="0" xfId="0" applyNumberFormat="1" applyBorder="1" applyAlignment="1">
      <alignment horizontal="right"/>
    </xf>
    <xf numFmtId="0" fontId="0" fillId="0" borderId="0" xfId="0" applyAlignment="1">
      <alignment horizontal="left"/>
    </xf>
    <xf numFmtId="0" fontId="0" fillId="0" borderId="0" xfId="0"/>
    <xf numFmtId="0" fontId="0" fillId="0" borderId="1" xfId="0" applyBorder="1" applyAlignment="1">
      <alignment horizontal="right"/>
    </xf>
    <xf numFmtId="0" fontId="0" fillId="0" borderId="0" xfId="0"/>
    <xf numFmtId="37" fontId="0" fillId="0" borderId="0" xfId="0" applyNumberFormat="1" applyAlignment="1"/>
    <xf numFmtId="165" fontId="0" fillId="2" borderId="0" xfId="0" applyNumberFormat="1" applyFill="1" applyAlignment="1">
      <alignment horizontal="center"/>
    </xf>
    <xf numFmtId="0" fontId="4" fillId="3" borderId="0" xfId="0" applyFont="1" applyFill="1" applyAlignment="1">
      <alignment horizontal="center" wrapText="1"/>
    </xf>
    <xf numFmtId="3" fontId="0" fillId="3" borderId="1" xfId="0" applyNumberFormat="1" applyFill="1" applyBorder="1" applyAlignment="1">
      <alignment horizontal="right"/>
    </xf>
    <xf numFmtId="37" fontId="0" fillId="3" borderId="0" xfId="0" applyNumberFormat="1" applyFill="1" applyAlignment="1">
      <alignment horizontal="center"/>
    </xf>
    <xf numFmtId="0" fontId="0" fillId="3" borderId="0" xfId="0" applyFill="1" applyAlignment="1">
      <alignment horizontal="center"/>
    </xf>
    <xf numFmtId="39" fontId="0" fillId="3" borderId="1" xfId="0" applyNumberFormat="1" applyFill="1" applyBorder="1" applyAlignment="1">
      <alignment horizontal="right"/>
    </xf>
    <xf numFmtId="0" fontId="1" fillId="0" borderId="0" xfId="0" applyFont="1" applyAlignment="1">
      <alignment horizontal="center" wrapText="1"/>
    </xf>
    <xf numFmtId="0" fontId="0" fillId="0" borderId="0" xfId="0" applyFont="1"/>
    <xf numFmtId="0" fontId="0" fillId="0" borderId="0" xfId="0" applyFont="1" applyAlignment="1">
      <alignment horizontal="center"/>
    </xf>
    <xf numFmtId="0" fontId="1" fillId="0" borderId="0" xfId="0" applyFont="1" applyAlignment="1">
      <alignment horizontal="center"/>
    </xf>
    <xf numFmtId="0" fontId="3" fillId="0" borderId="0" xfId="0" applyFont="1" applyAlignment="1">
      <alignment horizontal="right"/>
    </xf>
    <xf numFmtId="0" fontId="5" fillId="0" borderId="0" xfId="0" applyFont="1" applyAlignment="1">
      <alignment horizontal="left" vertical="top" wrapText="1"/>
    </xf>
    <xf numFmtId="0" fontId="0" fillId="0" borderId="0" xfId="0"/>
    <xf numFmtId="0" fontId="2" fillId="0" borderId="0" xfId="0" applyFont="1" applyAlignment="1">
      <alignment horizontal="center" wrapText="1"/>
    </xf>
    <xf numFmtId="0" fontId="1" fillId="0" borderId="0" xfId="0" applyFont="1" applyAlignment="1">
      <alignment horizontal="center" wrapText="1"/>
    </xf>
    <xf numFmtId="2" fontId="0" fillId="0" borderId="0" xfId="0" applyNumberForma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H41"/>
  <sheetViews>
    <sheetView tabSelected="1" zoomScaleNormal="100" workbookViewId="0">
      <selection activeCell="A36" sqref="A36:H41"/>
    </sheetView>
  </sheetViews>
  <sheetFormatPr defaultRowHeight="14.5"/>
  <cols>
    <col min="1" max="1" width="18.81640625" style="1" customWidth="1"/>
    <col min="2" max="2" width="15" style="1" customWidth="1"/>
    <col min="3" max="3" width="11.7265625" style="1" customWidth="1"/>
    <col min="4" max="4" width="10.7265625" style="1" customWidth="1"/>
    <col min="5" max="5" width="11.7265625" style="1" customWidth="1"/>
    <col min="6" max="6" width="15" style="1" customWidth="1"/>
    <col min="7" max="7" width="14.7265625" style="1" customWidth="1"/>
    <col min="8" max="8" width="12.26953125" style="1" customWidth="1"/>
  </cols>
  <sheetData>
    <row r="1" spans="1:8">
      <c r="A1" s="33" t="s">
        <v>0</v>
      </c>
      <c r="B1" s="33"/>
      <c r="C1" s="33"/>
      <c r="D1" s="33"/>
      <c r="E1" s="33"/>
      <c r="F1" s="33"/>
      <c r="G1" s="33"/>
      <c r="H1" s="33"/>
    </row>
    <row r="3" spans="1:8">
      <c r="A3" s="33" t="s">
        <v>1</v>
      </c>
      <c r="B3" s="33"/>
      <c r="C3" s="33"/>
      <c r="D3" s="33"/>
      <c r="E3" s="33"/>
      <c r="F3" s="33"/>
      <c r="G3" s="33"/>
      <c r="H3" s="33"/>
    </row>
    <row r="5" spans="1:8">
      <c r="A5" s="33" t="s">
        <v>30</v>
      </c>
      <c r="B5" s="33"/>
      <c r="C5" s="33"/>
      <c r="D5" s="33"/>
      <c r="E5" s="33"/>
      <c r="F5" s="33"/>
      <c r="G5" s="33"/>
      <c r="H5" s="33"/>
    </row>
    <row r="6" spans="1:8">
      <c r="A6" s="33" t="s">
        <v>2</v>
      </c>
      <c r="B6" s="33"/>
      <c r="C6" s="33"/>
      <c r="D6" s="33"/>
      <c r="E6" s="33"/>
      <c r="F6" s="33"/>
      <c r="G6" s="33"/>
      <c r="H6" s="33"/>
    </row>
    <row r="7" spans="1:8">
      <c r="A7" s="33" t="s">
        <v>14</v>
      </c>
      <c r="B7" s="33"/>
      <c r="C7" s="33"/>
      <c r="D7" s="33"/>
      <c r="E7" s="33"/>
      <c r="F7" s="33"/>
      <c r="G7" s="33"/>
      <c r="H7" s="33"/>
    </row>
    <row r="8" spans="1:8">
      <c r="A8" s="33" t="s">
        <v>3</v>
      </c>
      <c r="B8" s="33"/>
      <c r="C8" s="33"/>
      <c r="D8" s="33"/>
      <c r="E8" s="33"/>
      <c r="F8" s="33"/>
      <c r="G8" s="33"/>
      <c r="H8" s="33"/>
    </row>
    <row r="9" spans="1:8">
      <c r="A9" s="33" t="s">
        <v>35</v>
      </c>
      <c r="B9" s="33"/>
      <c r="C9" s="33"/>
      <c r="D9" s="33"/>
      <c r="E9" s="33"/>
      <c r="F9" s="33"/>
      <c r="G9" s="33"/>
      <c r="H9" s="33"/>
    </row>
    <row r="10" spans="1:8">
      <c r="H10" s="1" t="s">
        <v>13</v>
      </c>
    </row>
    <row r="11" spans="1:8" s="1" customFormat="1">
      <c r="B11" s="1" t="s">
        <v>5</v>
      </c>
      <c r="C11" s="1" t="s">
        <v>7</v>
      </c>
      <c r="D11" s="1" t="s">
        <v>7</v>
      </c>
      <c r="E11" s="1" t="s">
        <v>7</v>
      </c>
      <c r="H11" s="1" t="s">
        <v>12</v>
      </c>
    </row>
    <row r="12" spans="1:8" s="1" customFormat="1">
      <c r="A12" s="1" t="s">
        <v>4</v>
      </c>
      <c r="B12" s="1" t="s">
        <v>6</v>
      </c>
      <c r="C12" s="1" t="s">
        <v>8</v>
      </c>
      <c r="D12" s="1" t="s">
        <v>9</v>
      </c>
      <c r="E12" s="1" t="s">
        <v>10</v>
      </c>
      <c r="F12" s="1" t="s">
        <v>11</v>
      </c>
      <c r="G12" s="1" t="s">
        <v>27</v>
      </c>
      <c r="H12" s="1" t="s">
        <v>28</v>
      </c>
    </row>
    <row r="13" spans="1:8" ht="29.25" customHeight="1">
      <c r="A13" s="2" t="s">
        <v>15</v>
      </c>
      <c r="B13" s="1" t="s">
        <v>16</v>
      </c>
      <c r="C13" s="7">
        <v>425000</v>
      </c>
      <c r="D13" s="7">
        <v>300000</v>
      </c>
      <c r="E13" s="7">
        <v>296000</v>
      </c>
      <c r="F13" s="6">
        <f>E13-D13</f>
        <v>-4000</v>
      </c>
      <c r="G13" s="1">
        <v>0.28000000000000003</v>
      </c>
      <c r="H13" s="9">
        <f>F13*G13</f>
        <v>-1120</v>
      </c>
    </row>
    <row r="14" spans="1:8" ht="24.5">
      <c r="A14" s="2" t="s">
        <v>15</v>
      </c>
      <c r="B14" s="1" t="s">
        <v>17</v>
      </c>
      <c r="C14" s="7">
        <v>50000</v>
      </c>
      <c r="D14" s="7">
        <v>50000</v>
      </c>
      <c r="E14" s="7">
        <v>48600</v>
      </c>
      <c r="F14" s="6">
        <f t="shared" ref="F14:F15" si="0">E14-D14</f>
        <v>-1400</v>
      </c>
      <c r="G14" s="1">
        <v>2.5299999999999998</v>
      </c>
      <c r="H14" s="9">
        <f t="shared" ref="H14:H15" si="1">F14*G14</f>
        <v>-3541.9999999999995</v>
      </c>
    </row>
    <row r="15" spans="1:8" ht="24.5">
      <c r="A15" s="2" t="s">
        <v>15</v>
      </c>
      <c r="B15" s="1" t="s">
        <v>18</v>
      </c>
      <c r="C15" s="7">
        <v>5820</v>
      </c>
      <c r="D15" s="7">
        <v>5820</v>
      </c>
      <c r="E15" s="7">
        <v>5000</v>
      </c>
      <c r="F15" s="6">
        <f t="shared" si="0"/>
        <v>-820</v>
      </c>
      <c r="G15" s="1">
        <v>2.93</v>
      </c>
      <c r="H15" s="9">
        <f t="shared" si="1"/>
        <v>-2402.6</v>
      </c>
    </row>
    <row r="16" spans="1:8">
      <c r="C16" s="3"/>
      <c r="D16" s="3"/>
      <c r="E16" s="3"/>
      <c r="F16" s="3"/>
      <c r="H16" s="9"/>
    </row>
    <row r="17" spans="1:8">
      <c r="B17" s="4" t="s">
        <v>19</v>
      </c>
      <c r="C17" s="8">
        <f>SUM(C13:C15)</f>
        <v>480820</v>
      </c>
      <c r="D17" s="8">
        <f t="shared" ref="D17:E17" si="2">SUM(D13:D15)</f>
        <v>355820</v>
      </c>
      <c r="E17" s="8">
        <f t="shared" si="2"/>
        <v>349600</v>
      </c>
      <c r="F17" s="6"/>
      <c r="H17" s="10">
        <f>SUM(H13:H15)</f>
        <v>-7064.6</v>
      </c>
    </row>
    <row r="18" spans="1:8">
      <c r="C18" s="3"/>
      <c r="D18" s="3"/>
      <c r="E18" s="3"/>
      <c r="F18" s="3"/>
      <c r="H18" s="3"/>
    </row>
    <row r="19" spans="1:8" s="22" customFormat="1" ht="24.5">
      <c r="A19" s="25" t="s">
        <v>31</v>
      </c>
      <c r="B19" s="25" t="s">
        <v>32</v>
      </c>
      <c r="C19" s="26">
        <v>250000</v>
      </c>
      <c r="D19" s="26">
        <v>200000</v>
      </c>
      <c r="E19" s="26">
        <v>110000</v>
      </c>
      <c r="F19" s="27">
        <f t="shared" ref="F19" si="3">E19-D19</f>
        <v>-90000</v>
      </c>
      <c r="G19" s="28">
        <v>0.06</v>
      </c>
      <c r="H19" s="29">
        <f t="shared" ref="H19" si="4">F19*G19</f>
        <v>-5400</v>
      </c>
    </row>
    <row r="20" spans="1:8" s="22" customFormat="1">
      <c r="A20" s="1"/>
      <c r="B20" s="1"/>
      <c r="C20" s="3"/>
      <c r="D20" s="3"/>
      <c r="E20" s="3"/>
      <c r="F20" s="3"/>
      <c r="G20" s="1"/>
      <c r="H20" s="3"/>
    </row>
    <row r="21" spans="1:8">
      <c r="C21" s="3"/>
      <c r="D21" s="3"/>
      <c r="E21" s="3"/>
      <c r="F21" s="3"/>
      <c r="H21" s="3"/>
    </row>
    <row r="22" spans="1:8" ht="24.5">
      <c r="A22" s="2" t="s">
        <v>20</v>
      </c>
      <c r="B22" s="1" t="s">
        <v>16</v>
      </c>
      <c r="C22" s="7">
        <v>125</v>
      </c>
      <c r="D22" s="7">
        <v>125</v>
      </c>
      <c r="E22" s="7">
        <v>125</v>
      </c>
      <c r="F22" s="6">
        <f t="shared" ref="F22:F24" si="5">E22-D22</f>
        <v>0</v>
      </c>
      <c r="G22" s="1">
        <v>0.28000000000000003</v>
      </c>
      <c r="H22" s="9">
        <f>F22*G22</f>
        <v>0</v>
      </c>
    </row>
    <row r="23" spans="1:8">
      <c r="B23" s="1" t="s">
        <v>17</v>
      </c>
      <c r="C23" s="7">
        <v>300</v>
      </c>
      <c r="D23" s="7">
        <v>300</v>
      </c>
      <c r="E23" s="7">
        <v>360</v>
      </c>
      <c r="F23" s="6">
        <f t="shared" si="5"/>
        <v>60</v>
      </c>
      <c r="G23" s="1">
        <v>1.28</v>
      </c>
      <c r="H23" s="9">
        <f t="shared" ref="H23:H24" si="6">F23*G23</f>
        <v>76.8</v>
      </c>
    </row>
    <row r="24" spans="1:8">
      <c r="B24" s="1" t="s">
        <v>18</v>
      </c>
      <c r="C24" s="7">
        <v>3868</v>
      </c>
      <c r="D24" s="7">
        <v>3868</v>
      </c>
      <c r="E24" s="7">
        <v>3808</v>
      </c>
      <c r="F24" s="6">
        <f t="shared" si="5"/>
        <v>-60</v>
      </c>
      <c r="G24" s="1">
        <v>1.58</v>
      </c>
      <c r="H24" s="9">
        <f t="shared" si="6"/>
        <v>-94.800000000000011</v>
      </c>
    </row>
    <row r="25" spans="1:8">
      <c r="B25" s="4" t="s">
        <v>19</v>
      </c>
      <c r="C25" s="8">
        <f>SUM(C22:C24)</f>
        <v>4293</v>
      </c>
      <c r="D25" s="8">
        <f t="shared" ref="D25:E25" si="7">SUM(D22:D24)</f>
        <v>4293</v>
      </c>
      <c r="E25" s="8">
        <f t="shared" si="7"/>
        <v>4293</v>
      </c>
      <c r="F25" s="3"/>
      <c r="H25" s="10">
        <f>SUM(H22:H24)</f>
        <v>-18.000000000000014</v>
      </c>
    </row>
    <row r="26" spans="1:8">
      <c r="C26" s="3"/>
      <c r="D26" s="3"/>
      <c r="E26" s="3"/>
      <c r="F26" s="3"/>
      <c r="H26" s="3"/>
    </row>
    <row r="27" spans="1:8">
      <c r="A27" s="1" t="s">
        <v>21</v>
      </c>
      <c r="B27" s="1" t="s">
        <v>16</v>
      </c>
      <c r="C27" s="8">
        <v>10000</v>
      </c>
      <c r="D27" s="8">
        <v>10000</v>
      </c>
      <c r="E27" s="8">
        <v>10000</v>
      </c>
      <c r="F27" s="6">
        <f>E27-D27</f>
        <v>0</v>
      </c>
      <c r="G27" s="1">
        <v>0.20250000000000001</v>
      </c>
      <c r="H27" s="10">
        <f>F27*G27</f>
        <v>0</v>
      </c>
    </row>
    <row r="28" spans="1:8">
      <c r="C28" s="3"/>
      <c r="D28" s="3"/>
      <c r="E28" s="3"/>
      <c r="F28" s="3"/>
      <c r="H28" s="3"/>
    </row>
    <row r="29" spans="1:8">
      <c r="A29" s="1" t="s">
        <v>22</v>
      </c>
      <c r="B29" s="1" t="s">
        <v>16</v>
      </c>
      <c r="C29" s="4">
        <v>350</v>
      </c>
      <c r="D29" s="4">
        <v>350</v>
      </c>
      <c r="E29" s="4">
        <v>350</v>
      </c>
      <c r="F29" s="6">
        <f>E29-D29</f>
        <v>0</v>
      </c>
      <c r="G29" s="1">
        <v>7.0000000000000007E-2</v>
      </c>
      <c r="H29" s="9">
        <f>F29*G29</f>
        <v>0</v>
      </c>
    </row>
    <row r="30" spans="1:8">
      <c r="B30" s="1" t="s">
        <v>17</v>
      </c>
      <c r="C30" s="4">
        <v>0</v>
      </c>
      <c r="D30" s="4">
        <v>0</v>
      </c>
      <c r="E30" s="4">
        <v>0</v>
      </c>
      <c r="F30" s="6">
        <f t="shared" ref="F30:F31" si="8">E30-D30</f>
        <v>0</v>
      </c>
      <c r="G30" s="39">
        <v>0.4</v>
      </c>
      <c r="H30" s="9">
        <f t="shared" ref="H30:H31" si="9">F30*G30</f>
        <v>0</v>
      </c>
    </row>
    <row r="31" spans="1:8" ht="29">
      <c r="B31" s="11" t="s">
        <v>23</v>
      </c>
      <c r="C31" s="4">
        <v>475</v>
      </c>
      <c r="D31" s="4">
        <v>475</v>
      </c>
      <c r="E31" s="4">
        <v>501</v>
      </c>
      <c r="F31" s="6">
        <f t="shared" si="8"/>
        <v>26</v>
      </c>
      <c r="G31" s="39">
        <v>0.8</v>
      </c>
      <c r="H31" s="9">
        <f t="shared" si="9"/>
        <v>20.8</v>
      </c>
    </row>
    <row r="32" spans="1:8">
      <c r="B32" s="4" t="s">
        <v>19</v>
      </c>
      <c r="C32" s="21">
        <f>SUM(C29:C31)</f>
        <v>825</v>
      </c>
      <c r="D32" s="21">
        <f t="shared" ref="D32:E32" si="10">SUM(D29:D31)</f>
        <v>825</v>
      </c>
      <c r="E32" s="21">
        <f t="shared" si="10"/>
        <v>851</v>
      </c>
      <c r="H32" s="10">
        <f>SUM(H29:H31)</f>
        <v>20.8</v>
      </c>
    </row>
    <row r="34" spans="1:8" ht="15" thickBot="1">
      <c r="B34" s="34" t="s">
        <v>24</v>
      </c>
      <c r="C34" s="34"/>
      <c r="H34" s="12">
        <f>SUM(H17+H19+H25+H27+H32)</f>
        <v>-12461.800000000001</v>
      </c>
    </row>
    <row r="35" spans="1:8" ht="15" thickTop="1">
      <c r="A35" s="19" t="s">
        <v>29</v>
      </c>
    </row>
    <row r="36" spans="1:8" ht="15" customHeight="1">
      <c r="A36" s="35" t="s">
        <v>33</v>
      </c>
      <c r="B36" s="36"/>
      <c r="C36" s="36"/>
      <c r="D36" s="36"/>
      <c r="E36" s="36"/>
      <c r="F36" s="36"/>
      <c r="G36" s="36"/>
      <c r="H36" s="36"/>
    </row>
    <row r="37" spans="1:8">
      <c r="A37" s="36"/>
      <c r="B37" s="36"/>
      <c r="C37" s="36"/>
      <c r="D37" s="36"/>
      <c r="E37" s="36"/>
      <c r="F37" s="36"/>
      <c r="G37" s="36"/>
      <c r="H37" s="36"/>
    </row>
    <row r="38" spans="1:8" ht="25.5" customHeight="1">
      <c r="A38" s="36"/>
      <c r="B38" s="36"/>
      <c r="C38" s="36"/>
      <c r="D38" s="36"/>
      <c r="E38" s="36"/>
      <c r="F38" s="36"/>
      <c r="G38" s="36"/>
      <c r="H38" s="36"/>
    </row>
    <row r="39" spans="1:8" ht="24.75" customHeight="1">
      <c r="A39" s="36"/>
      <c r="B39" s="36"/>
      <c r="C39" s="36"/>
      <c r="D39" s="36"/>
      <c r="E39" s="36"/>
      <c r="F39" s="36"/>
      <c r="G39" s="36"/>
      <c r="H39" s="36"/>
    </row>
    <row r="40" spans="1:8" ht="3" hidden="1" customHeight="1">
      <c r="A40" s="36"/>
      <c r="B40" s="36"/>
      <c r="C40" s="36"/>
      <c r="D40" s="36"/>
      <c r="E40" s="36"/>
      <c r="F40" s="36"/>
      <c r="G40" s="36"/>
      <c r="H40" s="36"/>
    </row>
    <row r="41" spans="1:8" hidden="1">
      <c r="A41" s="36"/>
      <c r="B41" s="36"/>
      <c r="C41" s="36"/>
      <c r="D41" s="36"/>
      <c r="E41" s="36"/>
      <c r="F41" s="36"/>
      <c r="G41" s="36"/>
      <c r="H41" s="36"/>
    </row>
  </sheetData>
  <mergeCells count="9">
    <mergeCell ref="A9:H9"/>
    <mergeCell ref="B34:C34"/>
    <mergeCell ref="A36:H41"/>
    <mergeCell ref="A1:H1"/>
    <mergeCell ref="A3:H3"/>
    <mergeCell ref="A5:H5"/>
    <mergeCell ref="A6:H6"/>
    <mergeCell ref="A7:H7"/>
    <mergeCell ref="A8:H8"/>
  </mergeCells>
  <pageMargins left="0.7" right="0.7" top="0.75" bottom="0.75" header="0.3" footer="0.3"/>
  <pageSetup scale="82" orientation="portrait" r:id="rId1"/>
  <headerFooter>
    <oddFooter>&amp;C&amp;"Times New Roman,Regular"III-4.23a (Federal)</oddFooter>
  </headerFooter>
</worksheet>
</file>

<file path=xl/worksheets/sheet2.xml><?xml version="1.0" encoding="utf-8"?>
<worksheet xmlns="http://schemas.openxmlformats.org/spreadsheetml/2006/main" xmlns:r="http://schemas.openxmlformats.org/officeDocument/2006/relationships">
  <sheetPr>
    <tabColor theme="6" tint="-0.499984740745262"/>
  </sheetPr>
  <dimension ref="A1:I31"/>
  <sheetViews>
    <sheetView zoomScaleNormal="100" workbookViewId="0">
      <selection activeCell="A10" sqref="A10"/>
    </sheetView>
  </sheetViews>
  <sheetFormatPr defaultRowHeight="14.5"/>
  <cols>
    <col min="1" max="1" width="18.81640625" style="1" customWidth="1"/>
    <col min="2" max="2" width="15.1796875" style="1" customWidth="1"/>
    <col min="3" max="3" width="11.7265625" style="1" customWidth="1"/>
    <col min="4" max="4" width="12.26953125" style="1" customWidth="1"/>
    <col min="5" max="5" width="11.54296875" style="1" customWidth="1"/>
    <col min="6" max="6" width="17.1796875" style="1" customWidth="1"/>
    <col min="7" max="7" width="11.54296875" style="1" customWidth="1"/>
    <col min="8" max="8" width="11" style="1" customWidth="1"/>
  </cols>
  <sheetData>
    <row r="1" spans="1:9">
      <c r="A1" s="37" t="s">
        <v>0</v>
      </c>
      <c r="B1" s="37"/>
      <c r="C1" s="37"/>
      <c r="D1" s="37"/>
      <c r="E1" s="37"/>
      <c r="F1" s="37"/>
      <c r="G1" s="37"/>
      <c r="H1" s="37"/>
    </row>
    <row r="3" spans="1:9" s="31" customFormat="1" ht="15" customHeight="1">
      <c r="A3" s="38" t="s">
        <v>1</v>
      </c>
      <c r="B3" s="38"/>
      <c r="C3" s="38"/>
      <c r="D3" s="38"/>
      <c r="E3" s="38"/>
      <c r="F3" s="38"/>
      <c r="G3" s="38"/>
      <c r="H3" s="38"/>
    </row>
    <row r="4" spans="1:9" s="31" customFormat="1">
      <c r="A4" s="32"/>
      <c r="B4" s="32"/>
      <c r="D4" s="32"/>
      <c r="E4" s="32"/>
      <c r="F4" s="32"/>
      <c r="G4" s="32"/>
      <c r="H4" s="32"/>
    </row>
    <row r="5" spans="1:9" s="31" customFormat="1" ht="15" customHeight="1">
      <c r="A5" s="38" t="s">
        <v>30</v>
      </c>
      <c r="B5" s="38"/>
      <c r="C5" s="38"/>
      <c r="D5" s="38"/>
      <c r="E5" s="38"/>
      <c r="F5" s="38"/>
      <c r="G5" s="38"/>
      <c r="H5" s="38"/>
    </row>
    <row r="6" spans="1:9" s="31" customFormat="1" ht="15" customHeight="1">
      <c r="A6" s="38" t="s">
        <v>2</v>
      </c>
      <c r="B6" s="38"/>
      <c r="C6" s="38"/>
      <c r="D6" s="38"/>
      <c r="E6" s="38"/>
      <c r="F6" s="38"/>
      <c r="G6" s="38"/>
      <c r="H6" s="38"/>
      <c r="I6" s="30"/>
    </row>
    <row r="7" spans="1:9" s="31" customFormat="1" ht="15" customHeight="1">
      <c r="A7" s="38" t="s">
        <v>26</v>
      </c>
      <c r="B7" s="38"/>
      <c r="C7" s="38"/>
      <c r="D7" s="38"/>
      <c r="E7" s="38"/>
      <c r="F7" s="38"/>
      <c r="G7" s="38"/>
      <c r="H7" s="38"/>
      <c r="I7" s="30"/>
    </row>
    <row r="8" spans="1:9" s="31" customFormat="1">
      <c r="A8" s="38" t="s">
        <v>3</v>
      </c>
      <c r="B8" s="38"/>
      <c r="C8" s="38"/>
      <c r="D8" s="38"/>
      <c r="E8" s="38"/>
      <c r="F8" s="38"/>
      <c r="G8" s="38"/>
      <c r="H8" s="38"/>
    </row>
    <row r="9" spans="1:9" s="31" customFormat="1" ht="15" customHeight="1">
      <c r="A9" s="38" t="s">
        <v>35</v>
      </c>
      <c r="B9" s="38"/>
      <c r="C9" s="38"/>
      <c r="D9" s="38"/>
      <c r="E9" s="38"/>
      <c r="F9" s="38"/>
      <c r="G9" s="38"/>
      <c r="H9" s="38"/>
    </row>
    <row r="10" spans="1:9">
      <c r="H10" s="1" t="s">
        <v>13</v>
      </c>
    </row>
    <row r="11" spans="1:9">
      <c r="B11" s="1" t="s">
        <v>5</v>
      </c>
      <c r="C11" s="1" t="s">
        <v>7</v>
      </c>
      <c r="D11" s="1" t="s">
        <v>7</v>
      </c>
      <c r="E11" s="1" t="s">
        <v>7</v>
      </c>
      <c r="H11" s="1" t="s">
        <v>12</v>
      </c>
    </row>
    <row r="12" spans="1:9">
      <c r="A12" s="1" t="s">
        <v>4</v>
      </c>
      <c r="B12" s="1" t="s">
        <v>6</v>
      </c>
      <c r="C12" s="1" t="s">
        <v>8</v>
      </c>
      <c r="D12" s="1" t="s">
        <v>9</v>
      </c>
      <c r="E12" s="1" t="s">
        <v>10</v>
      </c>
      <c r="F12" s="1" t="s">
        <v>11</v>
      </c>
      <c r="G12" s="1" t="s">
        <v>27</v>
      </c>
      <c r="H12" s="1" t="s">
        <v>28</v>
      </c>
    </row>
    <row r="13" spans="1:9" ht="45.75" customHeight="1">
      <c r="A13" s="2" t="s">
        <v>25</v>
      </c>
      <c r="B13" s="1" t="s">
        <v>16</v>
      </c>
      <c r="C13" s="7">
        <v>425000</v>
      </c>
      <c r="D13" s="7">
        <v>300000</v>
      </c>
      <c r="E13" s="7">
        <v>296000</v>
      </c>
      <c r="F13" s="6">
        <f>E13-D13</f>
        <v>-4000</v>
      </c>
      <c r="G13" s="24">
        <v>0.04</v>
      </c>
      <c r="H13" s="9">
        <f>F13*G13</f>
        <v>-160</v>
      </c>
    </row>
    <row r="14" spans="1:9" ht="44.25" customHeight="1">
      <c r="A14" s="2" t="s">
        <v>25</v>
      </c>
      <c r="B14" s="1" t="s">
        <v>17</v>
      </c>
      <c r="C14" s="7">
        <v>50000</v>
      </c>
      <c r="D14" s="7">
        <v>50000</v>
      </c>
      <c r="E14" s="7">
        <v>48600</v>
      </c>
      <c r="F14" s="6">
        <f t="shared" ref="F14:F15" si="0">E14-D14</f>
        <v>-1400</v>
      </c>
      <c r="G14" s="24">
        <v>5.5E-2</v>
      </c>
      <c r="H14" s="9">
        <f t="shared" ref="H14:H15" si="1">F14*G14</f>
        <v>-77</v>
      </c>
    </row>
    <row r="15" spans="1:9" ht="42.75" customHeight="1">
      <c r="A15" s="2" t="s">
        <v>25</v>
      </c>
      <c r="B15" s="1" t="s">
        <v>18</v>
      </c>
      <c r="C15" s="7">
        <v>5820</v>
      </c>
      <c r="D15" s="7">
        <v>5820</v>
      </c>
      <c r="E15" s="7">
        <v>5000</v>
      </c>
      <c r="F15" s="6">
        <f t="shared" si="0"/>
        <v>-820</v>
      </c>
      <c r="G15" s="24">
        <v>5.5E-2</v>
      </c>
      <c r="H15" s="9">
        <f t="shared" si="1"/>
        <v>-45.1</v>
      </c>
    </row>
    <row r="16" spans="1:9">
      <c r="C16" s="3"/>
      <c r="D16" s="3"/>
      <c r="E16" s="3"/>
      <c r="F16" s="3"/>
      <c r="G16" s="3"/>
      <c r="H16" s="9"/>
    </row>
    <row r="17" spans="1:8">
      <c r="B17" s="4" t="s">
        <v>19</v>
      </c>
      <c r="C17" s="8">
        <f>SUM(C13:C15)</f>
        <v>480820</v>
      </c>
      <c r="D17" s="8">
        <f t="shared" ref="D17:E17" si="2">SUM(D13:D15)</f>
        <v>355820</v>
      </c>
      <c r="E17" s="8">
        <f t="shared" si="2"/>
        <v>349600</v>
      </c>
      <c r="F17" s="23"/>
      <c r="G17" s="23"/>
      <c r="H17" s="23"/>
    </row>
    <row r="18" spans="1:8" s="15" customFormat="1">
      <c r="A18" s="2"/>
      <c r="B18" s="1"/>
      <c r="C18" s="18"/>
      <c r="D18" s="18"/>
      <c r="E18" s="18"/>
      <c r="F18" s="23"/>
      <c r="G18" s="23"/>
      <c r="H18" s="23"/>
    </row>
    <row r="19" spans="1:8">
      <c r="A19" s="2"/>
      <c r="F19" s="23"/>
      <c r="G19" s="23"/>
      <c r="H19" s="23"/>
    </row>
    <row r="20" spans="1:8" s="20" customFormat="1">
      <c r="A20" s="2"/>
      <c r="B20" s="1"/>
      <c r="C20" s="18"/>
      <c r="D20" s="7"/>
      <c r="E20" s="7"/>
      <c r="F20" s="13"/>
      <c r="G20" s="17"/>
      <c r="H20" s="14"/>
    </row>
    <row r="21" spans="1:8" s="15" customFormat="1">
      <c r="A21" s="5"/>
      <c r="B21" s="16"/>
      <c r="C21" s="5"/>
      <c r="D21" s="5"/>
      <c r="E21" s="5"/>
      <c r="F21" s="5"/>
      <c r="G21" s="5"/>
      <c r="H21" s="14"/>
    </row>
    <row r="23" spans="1:8" ht="15" thickBot="1">
      <c r="B23" s="34" t="s">
        <v>24</v>
      </c>
      <c r="C23" s="34"/>
      <c r="H23" s="12">
        <f>SUM(H13:H15)</f>
        <v>-282.10000000000002</v>
      </c>
    </row>
    <row r="24" spans="1:8" ht="15" thickTop="1"/>
    <row r="25" spans="1:8">
      <c r="A25" s="19" t="s">
        <v>29</v>
      </c>
    </row>
    <row r="26" spans="1:8" ht="15" customHeight="1">
      <c r="A26" s="35" t="s">
        <v>34</v>
      </c>
      <c r="B26" s="36"/>
      <c r="C26" s="36"/>
      <c r="D26" s="36"/>
      <c r="E26" s="36"/>
      <c r="F26" s="36"/>
      <c r="G26" s="36"/>
      <c r="H26" s="36"/>
    </row>
    <row r="27" spans="1:8">
      <c r="A27" s="36"/>
      <c r="B27" s="36"/>
      <c r="C27" s="36"/>
      <c r="D27" s="36"/>
      <c r="E27" s="36"/>
      <c r="F27" s="36"/>
      <c r="G27" s="36"/>
      <c r="H27" s="36"/>
    </row>
    <row r="28" spans="1:8">
      <c r="A28" s="36"/>
      <c r="B28" s="36"/>
      <c r="C28" s="36"/>
      <c r="D28" s="36"/>
      <c r="E28" s="36"/>
      <c r="F28" s="36"/>
      <c r="G28" s="36"/>
      <c r="H28" s="36"/>
    </row>
    <row r="29" spans="1:8">
      <c r="A29" s="36"/>
      <c r="B29" s="36"/>
      <c r="C29" s="36"/>
      <c r="D29" s="36"/>
      <c r="E29" s="36"/>
      <c r="F29" s="36"/>
      <c r="G29" s="36"/>
      <c r="H29" s="36"/>
    </row>
    <row r="30" spans="1:8" ht="3" hidden="1" customHeight="1">
      <c r="A30" s="36"/>
      <c r="B30" s="36"/>
      <c r="C30" s="36"/>
      <c r="D30" s="36"/>
      <c r="E30" s="36"/>
      <c r="F30" s="36"/>
      <c r="G30" s="36"/>
      <c r="H30" s="36"/>
    </row>
    <row r="31" spans="1:8" hidden="1">
      <c r="A31" s="36"/>
      <c r="B31" s="36"/>
      <c r="C31" s="36"/>
      <c r="D31" s="36"/>
      <c r="E31" s="36"/>
      <c r="F31" s="36"/>
      <c r="G31" s="36"/>
      <c r="H31" s="36"/>
    </row>
  </sheetData>
  <mergeCells count="9">
    <mergeCell ref="B23:C23"/>
    <mergeCell ref="A26:H31"/>
    <mergeCell ref="A1:H1"/>
    <mergeCell ref="A3:H3"/>
    <mergeCell ref="A5:H5"/>
    <mergeCell ref="A6:H6"/>
    <mergeCell ref="A7:H7"/>
    <mergeCell ref="A8:H8"/>
    <mergeCell ref="A9:H9"/>
  </mergeCells>
  <pageMargins left="0.7" right="0.7" top="0.75" bottom="0.75" header="0.3" footer="0.3"/>
  <pageSetup scale="82" orientation="portrait" r:id="rId1"/>
  <headerFooter>
    <oddFooter>&amp;C&amp;"Times New Roman,Regular"III-4.23b (State)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Federal</vt:lpstr>
      <vt:lpstr>State</vt:lpstr>
      <vt:lpstr>Federal!Print_Area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2014-06-30T20:23:53Z</dcterms:modified>
</cp:coreProperties>
</file>