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15" windowWidth="11340" windowHeight="6795" activeTab="0"/>
  </bookViews>
  <sheets>
    <sheet name="A-1Statement of Net Assets" sheetId="1" r:id="rId1"/>
  </sheets>
  <definedNames>
    <definedName name="_xlnm.Print_Area" localSheetId="0">'A-1Statement of Net Assets'!$B$1:$I$43</definedName>
    <definedName name="_xlnm.Print_Titles" localSheetId="0">'A-1Statement of Net Assets'!$3:$6</definedName>
  </definedNames>
  <calcPr fullCalcOnLoad="1"/>
</workbook>
</file>

<file path=xl/sharedStrings.xml><?xml version="1.0" encoding="utf-8"?>
<sst xmlns="http://schemas.openxmlformats.org/spreadsheetml/2006/main" count="44" uniqueCount="43">
  <si>
    <t>Exhibit A-1</t>
  </si>
  <si>
    <t>Anytown School District</t>
  </si>
  <si>
    <t>Statement of Net Assets</t>
  </si>
  <si>
    <t xml:space="preserve">Governmental </t>
  </si>
  <si>
    <t>Business-type</t>
  </si>
  <si>
    <t>Activities</t>
  </si>
  <si>
    <t>Total</t>
  </si>
  <si>
    <t>ASSETS</t>
  </si>
  <si>
    <t>Cash and cash equivalents</t>
  </si>
  <si>
    <t>N-1</t>
  </si>
  <si>
    <t>Investments</t>
  </si>
  <si>
    <t>N-2</t>
  </si>
  <si>
    <t>Receivables, net</t>
  </si>
  <si>
    <t>N-3</t>
  </si>
  <si>
    <t>Inventory</t>
  </si>
  <si>
    <t>N-5</t>
  </si>
  <si>
    <t>Restricted assets:</t>
  </si>
  <si>
    <t xml:space="preserve">        Capital reserve account - cash</t>
  </si>
  <si>
    <t>N-6</t>
  </si>
  <si>
    <t xml:space="preserve">                  Total Assets</t>
  </si>
  <si>
    <t>LIABILITIES</t>
  </si>
  <si>
    <t>Accounts payable</t>
  </si>
  <si>
    <t>Contracts payable</t>
  </si>
  <si>
    <t>Payable to federal government</t>
  </si>
  <si>
    <t>Payable to state government</t>
  </si>
  <si>
    <t>Deferred revenue</t>
  </si>
  <si>
    <t xml:space="preserve">         Due within one year</t>
  </si>
  <si>
    <t xml:space="preserve">         Due beyond one year</t>
  </si>
  <si>
    <t xml:space="preserve">                  Total liabilities</t>
  </si>
  <si>
    <t>NET ASSETS</t>
  </si>
  <si>
    <t xml:space="preserve">Invested in capital assets, net of related debt </t>
  </si>
  <si>
    <t>Restricted for:</t>
  </si>
  <si>
    <t xml:space="preserve">        Debt service</t>
  </si>
  <si>
    <t xml:space="preserve">        Capital projects</t>
  </si>
  <si>
    <t xml:space="preserve">        Permanent endowment - nonexpendable</t>
  </si>
  <si>
    <t xml:space="preserve">        Other purposes</t>
  </si>
  <si>
    <t>Unrestricted</t>
  </si>
  <si>
    <t>Total net assets</t>
  </si>
  <si>
    <t xml:space="preserve">        Cash and cash equivalents</t>
  </si>
  <si>
    <t>Noncurrent liabilities (Note X):</t>
  </si>
  <si>
    <t>Capital assets, net (Note X):</t>
  </si>
  <si>
    <t>Deposit payable</t>
  </si>
  <si>
    <t>6/30/20XX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</si>
</sst>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&quot;$&quot;#,##0"/>
    <numFmt numFmtId="167" formatCode="_(* #,##0.000_);_(* \(#,##0.000\);_(* &quot;-&quot;??_);_(@_)"/>
    <numFmt numFmtId="168" formatCode="_(* #,##0_);_(* \(#,##0\);_(* &quot;-&quot;??_);_(@_)"/>
    <numFmt numFmtId="169" formatCode="_(* #,##0.0000_);_(* \(#,##0.0000\);_(* &quot;-&quot;??_);_(@_)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&quot;$&quot;#,##0.00"/>
    <numFmt numFmtId="173" formatCode="0.000%"/>
    <numFmt numFmtId="174" formatCode="&quot;$&quot;* #,##0_);&quot;$&quot;* \(#,##0\)"/>
    <numFmt numFmtId="175" formatCode="&quot;$&quot;0"/>
    <numFmt numFmtId="176" formatCode="&quot;$&quot;#,##0_)"/>
    <numFmt numFmtId="177" formatCode="\i."/>
    <numFmt numFmtId="178" formatCode="0.0%"/>
    <numFmt numFmtId="179" formatCode="m/d/yy"/>
    <numFmt numFmtId="180" formatCode="_(* #,##0.0_);_(* \(#,##0.0\);_(* &quot;-&quot;?_);_(@_)"/>
    <numFmt numFmtId="181" formatCode="_(* #,##0_);_(* \(#,##0\);_(* &quot;-&quot;?_);_(@_)"/>
    <numFmt numFmtId="182" formatCode="_(* #,##0.0_);_(* \(#,##0.0\);_(* &quot;-&quot;_);_(@_)"/>
    <numFmt numFmtId="183" formatCode="_(* #,##0.00_);_(* \(#,##0.00\);_(* &quot;-&quot;_);_(@_)"/>
    <numFmt numFmtId="184" formatCode="_(* #,##0.000_);_(* \(#,##0.000\);_(* &quot;-&quot;_);_(@_)"/>
    <numFmt numFmtId="185" formatCode="_(* #,##0.0000_);_(* \(#,##0.0000\);_(* &quot;-&quot;_);_(@_)"/>
    <numFmt numFmtId="186" formatCode="[$-409]dddd\,\ mmmm\ dd\,\ yyyy"/>
    <numFmt numFmtId="187" formatCode="[$-409]mmmm\ d\,\ yyyy;@"/>
    <numFmt numFmtId="188" formatCode="_(* #,##0.0000_);_(* \(#,##0.0000\);_(* &quot;-&quot;????_);_(@_)"/>
  </numFmts>
  <fonts count="8">
    <font>
      <sz val="11"/>
      <name val="Times New Roman"/>
      <family val="1"/>
    </font>
    <font>
      <sz val="10"/>
      <name val="Arial"/>
      <family val="0"/>
    </font>
    <font>
      <u val="single"/>
      <sz val="11"/>
      <color indexed="36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i/>
      <sz val="1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42" fontId="0" fillId="0" borderId="0" xfId="0" applyNumberFormat="1" applyFont="1" applyBorder="1" applyAlignment="1" applyProtection="1">
      <alignment horizontal="center"/>
      <protection/>
    </xf>
    <xf numFmtId="171" fontId="0" fillId="0" borderId="0" xfId="0" applyNumberFormat="1" applyFont="1" applyBorder="1" applyAlignment="1">
      <alignment horizontal="right"/>
    </xf>
    <xf numFmtId="171" fontId="0" fillId="0" borderId="0" xfId="0" applyNumberFormat="1" applyFont="1" applyAlignment="1">
      <alignment/>
    </xf>
    <xf numFmtId="171" fontId="0" fillId="0" borderId="0" xfId="0" applyNumberFormat="1" applyFont="1" applyBorder="1" applyAlignment="1" applyProtection="1">
      <alignment/>
      <protection/>
    </xf>
    <xf numFmtId="41" fontId="0" fillId="0" borderId="0" xfId="0" applyNumberFormat="1" applyFont="1" applyAlignment="1" applyProtection="1">
      <alignment horizontal="right"/>
      <protection/>
    </xf>
    <xf numFmtId="41" fontId="0" fillId="0" borderId="0" xfId="0" applyNumberFormat="1" applyFont="1" applyBorder="1" applyAlignment="1" applyProtection="1">
      <alignment horizontal="right"/>
      <protection/>
    </xf>
    <xf numFmtId="41" fontId="0" fillId="0" borderId="0" xfId="0" applyNumberFormat="1" applyFont="1" applyBorder="1" applyAlignment="1" applyProtection="1">
      <alignment/>
      <protection/>
    </xf>
    <xf numFmtId="168" fontId="0" fillId="0" borderId="0" xfId="15" applyNumberFormat="1" applyFont="1" applyAlignment="1" applyProtection="1">
      <alignment horizontal="right"/>
      <protection/>
    </xf>
    <xf numFmtId="41" fontId="0" fillId="0" borderId="2" xfId="0" applyNumberFormat="1" applyFont="1" applyBorder="1" applyAlignment="1" applyProtection="1">
      <alignment horizontal="right"/>
      <protection/>
    </xf>
    <xf numFmtId="41" fontId="0" fillId="0" borderId="0" xfId="0" applyNumberFormat="1" applyFont="1" applyAlignment="1" applyProtection="1">
      <alignment/>
      <protection/>
    </xf>
    <xf numFmtId="0" fontId="0" fillId="0" borderId="0" xfId="0" applyFont="1" applyAlignment="1">
      <alignment horizontal="center"/>
    </xf>
    <xf numFmtId="41" fontId="0" fillId="0" borderId="0" xfId="0" applyNumberFormat="1" applyFont="1" applyAlignment="1" applyProtection="1">
      <alignment horizontal="center"/>
      <protection/>
    </xf>
    <xf numFmtId="0" fontId="6" fillId="0" borderId="0" xfId="0" applyFont="1" applyAlignment="1">
      <alignment/>
    </xf>
    <xf numFmtId="168" fontId="0" fillId="0" borderId="0" xfId="15" applyNumberFormat="1" applyFont="1" applyBorder="1" applyAlignment="1">
      <alignment horizontal="right"/>
    </xf>
    <xf numFmtId="168" fontId="0" fillId="0" borderId="2" xfId="15" applyNumberFormat="1" applyFont="1" applyBorder="1" applyAlignment="1">
      <alignment horizontal="right"/>
    </xf>
    <xf numFmtId="41" fontId="0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171" fontId="0" fillId="0" borderId="0" xfId="17" applyNumberFormat="1" applyFont="1" applyBorder="1" applyAlignment="1">
      <alignment horizontal="right"/>
    </xf>
    <xf numFmtId="171" fontId="0" fillId="0" borderId="3" xfId="17" applyNumberFormat="1" applyFont="1" applyBorder="1" applyAlignment="1">
      <alignment horizontal="right"/>
    </xf>
    <xf numFmtId="41" fontId="0" fillId="0" borderId="0" xfId="0" applyNumberFormat="1" applyFont="1" applyBorder="1" applyAlignment="1">
      <alignment horizontal="right"/>
    </xf>
    <xf numFmtId="37" fontId="0" fillId="0" borderId="0" xfId="0" applyNumberFormat="1" applyFont="1" applyAlignment="1" applyProtection="1">
      <alignment/>
      <protection/>
    </xf>
    <xf numFmtId="6" fontId="0" fillId="0" borderId="0" xfId="0" applyNumberFormat="1" applyFont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right"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wrapText="1"/>
    </xf>
    <xf numFmtId="0" fontId="4" fillId="0" borderId="0" xfId="0" applyFont="1" applyAlignment="1">
      <alignment/>
    </xf>
    <xf numFmtId="168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68" fontId="0" fillId="0" borderId="0" xfId="15" applyNumberFormat="1" applyFont="1" applyBorder="1" applyAlignment="1">
      <alignment/>
    </xf>
    <xf numFmtId="168" fontId="0" fillId="0" borderId="0" xfId="0" applyNumberFormat="1" applyFont="1" applyAlignment="1">
      <alignment/>
    </xf>
    <xf numFmtId="0" fontId="7" fillId="0" borderId="0" xfId="0" applyFont="1" applyAlignment="1">
      <alignment horizontal="right" vertical="center"/>
    </xf>
    <xf numFmtId="41" fontId="0" fillId="0" borderId="0" xfId="0" applyNumberFormat="1" applyFont="1" applyBorder="1" applyAlignment="1">
      <alignment/>
    </xf>
    <xf numFmtId="183" fontId="0" fillId="0" borderId="0" xfId="0" applyNumberFormat="1" applyFont="1" applyAlignment="1" applyProtection="1">
      <alignment/>
      <protection/>
    </xf>
    <xf numFmtId="41" fontId="4" fillId="0" borderId="0" xfId="0" applyNumberFormat="1" applyFont="1" applyBorder="1" applyAlignment="1">
      <alignment/>
    </xf>
    <xf numFmtId="41" fontId="0" fillId="0" borderId="0" xfId="0" applyNumberFormat="1" applyBorder="1" applyAlignment="1" applyProtection="1">
      <alignment/>
      <protection/>
    </xf>
    <xf numFmtId="41" fontId="0" fillId="0" borderId="0" xfId="0" applyNumberFormat="1" applyFont="1" applyFill="1" applyBorder="1" applyAlignment="1" applyProtection="1">
      <alignment/>
      <protection/>
    </xf>
    <xf numFmtId="41" fontId="0" fillId="0" borderId="0" xfId="0" applyNumberFormat="1" applyFont="1" applyFill="1" applyAlignment="1" applyProtection="1">
      <alignment/>
      <protection/>
    </xf>
    <xf numFmtId="168" fontId="0" fillId="0" borderId="2" xfId="15" applyNumberFormat="1" applyFont="1" applyFill="1" applyBorder="1" applyAlignment="1">
      <alignment horizontal="right"/>
    </xf>
    <xf numFmtId="41" fontId="0" fillId="0" borderId="0" xfId="0" applyNumberFormat="1" applyFill="1" applyAlignment="1" applyProtection="1">
      <alignment/>
      <protection/>
    </xf>
    <xf numFmtId="171" fontId="0" fillId="0" borderId="3" xfId="17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87" fontId="4" fillId="0" borderId="0" xfId="0" applyNumberFormat="1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tabSelected="1" workbookViewId="0" topLeftCell="A1">
      <selection activeCell="A1" sqref="A1"/>
    </sheetView>
  </sheetViews>
  <sheetFormatPr defaultColWidth="9.140625" defaultRowHeight="15"/>
  <cols>
    <col min="1" max="1" width="4.28125" style="1" customWidth="1"/>
    <col min="2" max="2" width="53.28125" style="1" customWidth="1"/>
    <col min="3" max="3" width="4.7109375" style="1" hidden="1" customWidth="1"/>
    <col min="4" max="4" width="2.28125" style="1" customWidth="1"/>
    <col min="5" max="5" width="18.421875" style="1" bestFit="1" customWidth="1"/>
    <col min="6" max="6" width="2.28125" style="1" customWidth="1"/>
    <col min="7" max="7" width="12.8515625" style="1" bestFit="1" customWidth="1"/>
    <col min="8" max="8" width="2.28125" style="2" customWidth="1"/>
    <col min="9" max="9" width="15.8515625" style="1" customWidth="1"/>
    <col min="10" max="10" width="11.28125" style="1" bestFit="1" customWidth="1"/>
    <col min="11" max="16384" width="9.140625" style="1" customWidth="1"/>
  </cols>
  <sheetData>
    <row r="1" ht="15">
      <c r="I1" s="3" t="s">
        <v>0</v>
      </c>
    </row>
    <row r="2" ht="15">
      <c r="I2" s="48"/>
    </row>
    <row r="3" spans="2:9" ht="15">
      <c r="B3" s="60" t="s">
        <v>1</v>
      </c>
      <c r="C3" s="60"/>
      <c r="D3" s="60"/>
      <c r="E3" s="60"/>
      <c r="F3" s="60"/>
      <c r="G3" s="60"/>
      <c r="H3" s="60"/>
      <c r="I3" s="60"/>
    </row>
    <row r="4" spans="2:9" ht="15">
      <c r="B4" s="60" t="s">
        <v>2</v>
      </c>
      <c r="C4" s="60"/>
      <c r="D4" s="60"/>
      <c r="E4" s="60"/>
      <c r="F4" s="60"/>
      <c r="G4" s="60"/>
      <c r="H4" s="60"/>
      <c r="I4" s="60"/>
    </row>
    <row r="5" spans="2:9" ht="15">
      <c r="B5" s="61" t="s">
        <v>42</v>
      </c>
      <c r="C5" s="61"/>
      <c r="D5" s="61"/>
      <c r="E5" s="61"/>
      <c r="F5" s="61"/>
      <c r="G5" s="61"/>
      <c r="H5" s="61"/>
      <c r="I5" s="61"/>
    </row>
    <row r="6" spans="2:9" ht="15">
      <c r="B6" s="4"/>
      <c r="C6" s="4"/>
      <c r="D6" s="4"/>
      <c r="E6" s="5"/>
      <c r="F6" s="5"/>
      <c r="G6" s="5"/>
      <c r="H6" s="6"/>
      <c r="I6" s="5"/>
    </row>
    <row r="7" spans="2:9" ht="15">
      <c r="B7" s="51"/>
      <c r="C7" s="2"/>
      <c r="D7" s="2"/>
      <c r="E7" s="59"/>
      <c r="F7" s="59"/>
      <c r="G7" s="59"/>
      <c r="H7" s="7"/>
      <c r="I7" s="8"/>
    </row>
    <row r="8" spans="2:9" ht="15">
      <c r="B8" s="49"/>
      <c r="E8" s="9" t="s">
        <v>3</v>
      </c>
      <c r="F8" s="9"/>
      <c r="G8" s="9" t="s">
        <v>4</v>
      </c>
      <c r="H8" s="9"/>
      <c r="I8" s="10"/>
    </row>
    <row r="9" spans="2:9" ht="15">
      <c r="B9" s="31"/>
      <c r="E9" s="11" t="s">
        <v>5</v>
      </c>
      <c r="F9" s="9"/>
      <c r="G9" s="11" t="s">
        <v>5</v>
      </c>
      <c r="H9" s="9"/>
      <c r="I9" s="12" t="s">
        <v>6</v>
      </c>
    </row>
    <row r="10" spans="2:9" ht="15">
      <c r="B10" s="13" t="s">
        <v>7</v>
      </c>
      <c r="C10" s="14"/>
      <c r="D10" s="14"/>
      <c r="E10" s="15"/>
      <c r="F10" s="7"/>
      <c r="G10" s="16"/>
      <c r="H10" s="7"/>
      <c r="I10" s="8"/>
    </row>
    <row r="11" spans="2:9" ht="15">
      <c r="B11" s="1" t="s">
        <v>8</v>
      </c>
      <c r="C11" s="1" t="s">
        <v>9</v>
      </c>
      <c r="E11" s="17">
        <v>1955139</v>
      </c>
      <c r="F11" s="18"/>
      <c r="G11" s="17">
        <v>170047</v>
      </c>
      <c r="H11" s="19"/>
      <c r="I11" s="17">
        <f>SUM(E11:G11)</f>
        <v>2125186</v>
      </c>
    </row>
    <row r="12" spans="2:9" ht="15">
      <c r="B12" s="1" t="s">
        <v>10</v>
      </c>
      <c r="C12" s="1" t="s">
        <v>11</v>
      </c>
      <c r="E12" s="20">
        <v>393026</v>
      </c>
      <c r="F12" s="21"/>
      <c r="G12" s="20">
        <v>0</v>
      </c>
      <c r="H12" s="22"/>
      <c r="I12" s="20">
        <f>SUM(E12:G12)</f>
        <v>393026</v>
      </c>
    </row>
    <row r="13" spans="2:9" ht="15">
      <c r="B13" s="1" t="s">
        <v>12</v>
      </c>
      <c r="C13" s="1" t="s">
        <v>13</v>
      </c>
      <c r="E13" s="23">
        <f>155708+26842+5452+112442</f>
        <v>300444</v>
      </c>
      <c r="F13" s="21"/>
      <c r="G13" s="20">
        <f>74948+6020</f>
        <v>80968</v>
      </c>
      <c r="H13" s="22"/>
      <c r="I13" s="20">
        <f>SUM(E13:G13)</f>
        <v>381412</v>
      </c>
    </row>
    <row r="14" spans="2:9" ht="15">
      <c r="B14" s="1" t="s">
        <v>14</v>
      </c>
      <c r="C14" s="1" t="s">
        <v>15</v>
      </c>
      <c r="E14" s="20">
        <v>0</v>
      </c>
      <c r="F14" s="22"/>
      <c r="G14" s="20">
        <v>16860</v>
      </c>
      <c r="H14" s="22"/>
      <c r="I14" s="20">
        <f>SUM(E14:G14)</f>
        <v>16860</v>
      </c>
    </row>
    <row r="15" spans="2:9" ht="15">
      <c r="B15" s="1" t="s">
        <v>16</v>
      </c>
      <c r="F15" s="22"/>
      <c r="G15" s="20"/>
      <c r="H15" s="22"/>
      <c r="I15" s="20"/>
    </row>
    <row r="16" spans="2:9" ht="15">
      <c r="B16" t="s">
        <v>38</v>
      </c>
      <c r="E16" s="20">
        <v>2762383</v>
      </c>
      <c r="F16" s="22"/>
      <c r="G16" s="20">
        <v>0</v>
      </c>
      <c r="H16" s="22"/>
      <c r="I16" s="20">
        <f>SUM(E16:G16)</f>
        <v>2762383</v>
      </c>
    </row>
    <row r="17" spans="2:9" ht="15">
      <c r="B17" s="1" t="s">
        <v>17</v>
      </c>
      <c r="C17" s="1" t="s">
        <v>18</v>
      </c>
      <c r="E17" s="20">
        <f>365832</f>
        <v>365832</v>
      </c>
      <c r="F17" s="22"/>
      <c r="G17" s="20">
        <v>0</v>
      </c>
      <c r="H17" s="22"/>
      <c r="I17" s="20">
        <f>SUM(E17:G17)</f>
        <v>365832</v>
      </c>
    </row>
    <row r="18" spans="2:9" ht="15">
      <c r="B18" t="s">
        <v>40</v>
      </c>
      <c r="E18" s="20">
        <v>34615215</v>
      </c>
      <c r="F18" s="22"/>
      <c r="G18" s="20">
        <v>115548</v>
      </c>
      <c r="H18" s="22"/>
      <c r="I18" s="20">
        <f>SUM(E18:G18)</f>
        <v>34730763</v>
      </c>
    </row>
    <row r="19" spans="2:9" ht="15">
      <c r="B19" s="1" t="s">
        <v>19</v>
      </c>
      <c r="C19" s="13"/>
      <c r="D19" s="13"/>
      <c r="E19" s="24">
        <f>SUM(E11:E18)</f>
        <v>40392039</v>
      </c>
      <c r="F19" s="22"/>
      <c r="G19" s="24">
        <f>SUM(G11:G18)</f>
        <v>383423</v>
      </c>
      <c r="H19" s="22">
        <f>SUM(H11:H18)</f>
        <v>0</v>
      </c>
      <c r="I19" s="24">
        <f>SUM(I11:I18)</f>
        <v>40775462</v>
      </c>
    </row>
    <row r="20" spans="5:9" ht="15">
      <c r="E20" s="25"/>
      <c r="F20" s="22"/>
      <c r="G20" s="25"/>
      <c r="H20" s="22"/>
      <c r="I20" s="22"/>
    </row>
    <row r="21" spans="2:9" ht="15">
      <c r="B21" s="13" t="s">
        <v>20</v>
      </c>
      <c r="C21" s="14"/>
      <c r="D21" s="26"/>
      <c r="E21" s="7"/>
      <c r="F21" s="27"/>
      <c r="G21" s="7"/>
      <c r="H21" s="7"/>
      <c r="I21" s="22"/>
    </row>
    <row r="22" spans="2:9" ht="15">
      <c r="B22" s="1" t="s">
        <v>21</v>
      </c>
      <c r="D22" s="25">
        <f>115849+39531+114951</f>
        <v>270331</v>
      </c>
      <c r="E22" s="25">
        <f>330380+114951</f>
        <v>445331</v>
      </c>
      <c r="G22" s="25">
        <f>15907</f>
        <v>15907</v>
      </c>
      <c r="H22" s="25"/>
      <c r="I22" s="25">
        <f aca="true" t="shared" si="0" ref="I22:I27">SUM(E22:H22)</f>
        <v>461238</v>
      </c>
    </row>
    <row r="23" spans="2:9" ht="15">
      <c r="B23" s="1" t="s">
        <v>22</v>
      </c>
      <c r="D23" s="25">
        <f>1541326</f>
        <v>1541326</v>
      </c>
      <c r="E23" s="25">
        <f>1541326</f>
        <v>1541326</v>
      </c>
      <c r="F23" s="20"/>
      <c r="G23" s="25">
        <v>0</v>
      </c>
      <c r="H23" s="25"/>
      <c r="I23" s="25">
        <f t="shared" si="0"/>
        <v>1541326</v>
      </c>
    </row>
    <row r="24" spans="2:9" ht="15">
      <c r="B24" s="1" t="s">
        <v>41</v>
      </c>
      <c r="D24" s="25"/>
      <c r="E24" s="25">
        <v>450948</v>
      </c>
      <c r="F24" s="20"/>
      <c r="G24" s="25">
        <v>0</v>
      </c>
      <c r="H24" s="25"/>
      <c r="I24" s="25">
        <f t="shared" si="0"/>
        <v>450948</v>
      </c>
    </row>
    <row r="25" spans="2:9" ht="15">
      <c r="B25" s="1" t="s">
        <v>23</v>
      </c>
      <c r="D25" s="20">
        <v>2000</v>
      </c>
      <c r="E25" s="20">
        <v>2000</v>
      </c>
      <c r="F25" s="20"/>
      <c r="G25" s="25">
        <v>0</v>
      </c>
      <c r="H25" s="25"/>
      <c r="I25" s="25">
        <f t="shared" si="0"/>
        <v>2000</v>
      </c>
    </row>
    <row r="26" spans="2:9" ht="15">
      <c r="B26" s="1" t="s">
        <v>24</v>
      </c>
      <c r="D26" s="20">
        <v>1086</v>
      </c>
      <c r="E26" s="20">
        <v>1086</v>
      </c>
      <c r="F26" s="20"/>
      <c r="G26" s="25">
        <v>0</v>
      </c>
      <c r="H26" s="25"/>
      <c r="I26" s="25">
        <f t="shared" si="0"/>
        <v>1086</v>
      </c>
    </row>
    <row r="27" spans="2:9" ht="15">
      <c r="B27" s="1" t="s">
        <v>25</v>
      </c>
      <c r="D27" s="25">
        <v>573194</v>
      </c>
      <c r="E27" s="25">
        <f>573194</f>
        <v>573194</v>
      </c>
      <c r="F27" s="25"/>
      <c r="G27" s="25">
        <v>0</v>
      </c>
      <c r="H27" s="25"/>
      <c r="I27" s="25">
        <f t="shared" si="0"/>
        <v>573194</v>
      </c>
    </row>
    <row r="28" spans="2:9" ht="15">
      <c r="B28" t="s">
        <v>39</v>
      </c>
      <c r="D28" s="22"/>
      <c r="E28" s="22"/>
      <c r="F28" s="22"/>
      <c r="G28" s="22"/>
      <c r="H28" s="22"/>
      <c r="I28" s="22"/>
    </row>
    <row r="29" spans="2:9" ht="15">
      <c r="B29" s="1" t="s">
        <v>26</v>
      </c>
      <c r="D29" s="22"/>
      <c r="E29" s="25">
        <f>455000+21175</f>
        <v>476175</v>
      </c>
      <c r="F29" s="25"/>
      <c r="G29" s="25">
        <v>1986</v>
      </c>
      <c r="H29" s="25"/>
      <c r="I29" s="25">
        <f>SUM(E29:H29)</f>
        <v>478161</v>
      </c>
    </row>
    <row r="30" spans="2:9" ht="15">
      <c r="B30" s="1" t="s">
        <v>27</v>
      </c>
      <c r="C30" s="28"/>
      <c r="D30" s="25"/>
      <c r="E30" s="54">
        <f>12502750-476175-2550000+1050000</f>
        <v>10526575</v>
      </c>
      <c r="F30" s="25"/>
      <c r="G30" s="22">
        <v>9000</v>
      </c>
      <c r="H30" s="25"/>
      <c r="I30" s="54">
        <f>SUM(E30:G30)</f>
        <v>10535575</v>
      </c>
    </row>
    <row r="31" spans="2:10" ht="15">
      <c r="B31" s="2" t="s">
        <v>28</v>
      </c>
      <c r="C31" s="2"/>
      <c r="D31" s="29">
        <f>SUM(D22:D30)</f>
        <v>2387937</v>
      </c>
      <c r="E31" s="55">
        <f>SUM(E22:E30)</f>
        <v>14016635</v>
      </c>
      <c r="F31" s="25"/>
      <c r="G31" s="30">
        <f>SUM(G22:G30)</f>
        <v>26893</v>
      </c>
      <c r="H31" s="25"/>
      <c r="I31" s="55">
        <f>SUM(I22:I30)</f>
        <v>14043528</v>
      </c>
      <c r="J31" s="31"/>
    </row>
    <row r="32" spans="2:9" ht="15">
      <c r="B32" s="49"/>
      <c r="C32" s="2"/>
      <c r="D32" s="22"/>
      <c r="E32" s="53"/>
      <c r="F32" s="25"/>
      <c r="G32" s="22"/>
      <c r="H32" s="25"/>
      <c r="I32" s="22"/>
    </row>
    <row r="33" spans="2:9" ht="15">
      <c r="B33" s="13" t="s">
        <v>29</v>
      </c>
      <c r="C33" s="14"/>
      <c r="D33" s="22"/>
      <c r="E33" s="22"/>
      <c r="F33" s="25"/>
      <c r="G33" s="22"/>
      <c r="H33" s="25"/>
      <c r="I33" s="22"/>
    </row>
    <row r="34" spans="2:9" ht="15">
      <c r="B34" s="1" t="s">
        <v>30</v>
      </c>
      <c r="D34" s="25">
        <v>37364347</v>
      </c>
      <c r="E34" s="56">
        <v>23704832</v>
      </c>
      <c r="F34" s="25"/>
      <c r="G34" s="25">
        <v>115548</v>
      </c>
      <c r="H34" s="25"/>
      <c r="I34" s="54">
        <f>SUM(E34:H34)</f>
        <v>23820380</v>
      </c>
    </row>
    <row r="35" spans="2:9" ht="15">
      <c r="B35" s="1" t="s">
        <v>31</v>
      </c>
      <c r="D35" s="25"/>
      <c r="E35" s="25"/>
      <c r="F35" s="25"/>
      <c r="G35" s="25"/>
      <c r="H35" s="25"/>
      <c r="I35" s="25"/>
    </row>
    <row r="36" spans="2:9" ht="15">
      <c r="B36" s="1" t="s">
        <v>32</v>
      </c>
      <c r="D36" s="25">
        <v>45000</v>
      </c>
      <c r="E36" s="25">
        <v>58962</v>
      </c>
      <c r="F36" s="25"/>
      <c r="G36" s="25">
        <v>0</v>
      </c>
      <c r="H36" s="25"/>
      <c r="I36" s="25">
        <f>SUM(E36:H36)</f>
        <v>58962</v>
      </c>
    </row>
    <row r="37" spans="2:9" ht="15">
      <c r="B37" s="1" t="s">
        <v>33</v>
      </c>
      <c r="D37" s="25">
        <f>9568326+5500</f>
        <v>9573826</v>
      </c>
      <c r="E37" s="25">
        <f>869777+365832</f>
        <v>1235609</v>
      </c>
      <c r="F37" s="25"/>
      <c r="G37" s="25">
        <v>0</v>
      </c>
      <c r="H37" s="25"/>
      <c r="I37" s="22">
        <f>SUM(E37:H37)</f>
        <v>1235609</v>
      </c>
    </row>
    <row r="38" spans="2:9" ht="15">
      <c r="B38" s="1" t="s">
        <v>34</v>
      </c>
      <c r="D38" s="25">
        <f>25340</f>
        <v>25340</v>
      </c>
      <c r="E38" s="25">
        <v>28762</v>
      </c>
      <c r="F38" s="25"/>
      <c r="G38" s="25">
        <v>0</v>
      </c>
      <c r="H38" s="25"/>
      <c r="I38" s="22">
        <f>SUM(E38:H38)</f>
        <v>28762</v>
      </c>
    </row>
    <row r="39" spans="2:9" ht="15">
      <c r="B39" s="1" t="s">
        <v>35</v>
      </c>
      <c r="D39" s="22">
        <f>68229+8463+1203535+1197092</f>
        <v>2477319</v>
      </c>
      <c r="E39" s="22">
        <v>1866720</v>
      </c>
      <c r="F39" s="25"/>
      <c r="G39" s="25">
        <v>0</v>
      </c>
      <c r="H39" s="25"/>
      <c r="I39" s="22">
        <f>SUM(E39:H39)</f>
        <v>1866720</v>
      </c>
    </row>
    <row r="40" spans="2:9" ht="15">
      <c r="B40" s="1" t="s">
        <v>36</v>
      </c>
      <c r="D40" s="22">
        <v>1992615</v>
      </c>
      <c r="E40" s="52">
        <f>-519481</f>
        <v>-519481</v>
      </c>
      <c r="F40" s="22"/>
      <c r="G40" s="32">
        <v>240982</v>
      </c>
      <c r="H40" s="22"/>
      <c r="I40" s="22">
        <f>SUM(E40:H40)</f>
        <v>-278499</v>
      </c>
    </row>
    <row r="41" spans="2:9" ht="15.75" thickBot="1">
      <c r="B41" s="1" t="s">
        <v>37</v>
      </c>
      <c r="C41" s="13"/>
      <c r="D41" s="33">
        <f>SUM(D34:D40)</f>
        <v>51478447</v>
      </c>
      <c r="E41" s="57">
        <f>SUM(E34:E40)</f>
        <v>26375404</v>
      </c>
      <c r="F41" s="25"/>
      <c r="G41" s="34">
        <f>SUM(G34:G40)</f>
        <v>356530</v>
      </c>
      <c r="H41" s="22"/>
      <c r="I41" s="57">
        <f>SUM(I34:I40)</f>
        <v>26731934</v>
      </c>
    </row>
    <row r="42" spans="4:9" ht="15.75" thickTop="1">
      <c r="D42" s="35"/>
      <c r="E42" s="36"/>
      <c r="F42" s="36"/>
      <c r="G42" s="36"/>
      <c r="H42" s="36"/>
      <c r="I42" s="22"/>
    </row>
    <row r="43" spans="2:9" ht="15">
      <c r="B43" s="58"/>
      <c r="C43" s="58"/>
      <c r="D43" s="58"/>
      <c r="E43" s="58"/>
      <c r="F43" s="58"/>
      <c r="G43" s="58"/>
      <c r="H43" s="58"/>
      <c r="I43" s="58"/>
    </row>
    <row r="44" spans="5:9" ht="15">
      <c r="E44" s="25"/>
      <c r="F44" s="25"/>
      <c r="G44" s="25"/>
      <c r="H44" s="25"/>
      <c r="I44" s="25"/>
    </row>
    <row r="45" spans="5:9" ht="15">
      <c r="E45" s="25"/>
      <c r="F45" s="22"/>
      <c r="G45" s="25"/>
      <c r="H45" s="22"/>
      <c r="I45" s="22"/>
    </row>
    <row r="46" spans="5:9" ht="15">
      <c r="E46" s="25"/>
      <c r="F46" s="22"/>
      <c r="G46" s="25"/>
      <c r="H46" s="22"/>
      <c r="I46" s="22"/>
    </row>
    <row r="47" spans="5:9" ht="15">
      <c r="E47" s="25"/>
      <c r="F47" s="25"/>
      <c r="G47" s="25"/>
      <c r="H47" s="25"/>
      <c r="I47" s="25"/>
    </row>
    <row r="48" spans="5:9" ht="15">
      <c r="E48" s="25"/>
      <c r="F48" s="22"/>
      <c r="G48" s="25"/>
      <c r="H48" s="22"/>
      <c r="I48" s="22"/>
    </row>
    <row r="49" spans="5:9" ht="15">
      <c r="E49" s="50"/>
      <c r="F49" s="22"/>
      <c r="G49" s="25"/>
      <c r="H49" s="22"/>
      <c r="I49" s="22"/>
    </row>
    <row r="50" spans="5:9" ht="15">
      <c r="E50" s="25"/>
      <c r="F50" s="22"/>
      <c r="G50" s="25"/>
      <c r="H50" s="22"/>
      <c r="I50" s="22"/>
    </row>
    <row r="51" spans="5:9" ht="15">
      <c r="E51" s="25"/>
      <c r="F51" s="22"/>
      <c r="G51" s="25"/>
      <c r="H51" s="22"/>
      <c r="I51" s="22"/>
    </row>
    <row r="52" spans="5:9" ht="15">
      <c r="E52" s="25"/>
      <c r="F52" s="22"/>
      <c r="G52" s="25"/>
      <c r="H52" s="22"/>
      <c r="I52" s="22"/>
    </row>
    <row r="53" spans="5:9" ht="15">
      <c r="E53" s="25"/>
      <c r="F53" s="22"/>
      <c r="G53" s="25"/>
      <c r="H53" s="22"/>
      <c r="I53" s="22"/>
    </row>
    <row r="54" spans="5:9" ht="15">
      <c r="E54" s="25"/>
      <c r="F54" s="22"/>
      <c r="G54" s="25"/>
      <c r="H54" s="22"/>
      <c r="I54" s="22"/>
    </row>
    <row r="55" spans="5:9" ht="15">
      <c r="E55" s="25"/>
      <c r="F55" s="22"/>
      <c r="G55" s="25"/>
      <c r="H55" s="22"/>
      <c r="I55" s="22"/>
    </row>
    <row r="56" spans="5:9" ht="15">
      <c r="E56" s="25"/>
      <c r="F56" s="22"/>
      <c r="G56" s="25"/>
      <c r="H56" s="22"/>
      <c r="I56" s="22"/>
    </row>
    <row r="57" spans="5:9" ht="15">
      <c r="E57" s="25"/>
      <c r="F57" s="22"/>
      <c r="G57" s="25"/>
      <c r="H57" s="22"/>
      <c r="I57" s="22"/>
    </row>
    <row r="58" spans="5:9" ht="15">
      <c r="E58" s="25"/>
      <c r="F58" s="22"/>
      <c r="G58" s="25"/>
      <c r="H58" s="22"/>
      <c r="I58" s="22"/>
    </row>
    <row r="59" spans="5:9" ht="15">
      <c r="E59" s="25"/>
      <c r="F59" s="22"/>
      <c r="G59" s="25"/>
      <c r="H59" s="22"/>
      <c r="I59" s="22"/>
    </row>
    <row r="60" spans="5:9" ht="15">
      <c r="E60" s="25"/>
      <c r="F60" s="22"/>
      <c r="G60" s="25"/>
      <c r="H60" s="22"/>
      <c r="I60" s="22"/>
    </row>
    <row r="61" spans="5:9" ht="15">
      <c r="E61" s="25"/>
      <c r="F61" s="22"/>
      <c r="G61" s="25"/>
      <c r="H61" s="22"/>
      <c r="I61" s="22"/>
    </row>
    <row r="62" spans="5:9" ht="15">
      <c r="E62" s="25"/>
      <c r="F62" s="22"/>
      <c r="G62" s="25"/>
      <c r="H62" s="22"/>
      <c r="I62" s="22"/>
    </row>
    <row r="63" spans="5:9" ht="15">
      <c r="E63" s="25"/>
      <c r="F63" s="22"/>
      <c r="G63" s="25"/>
      <c r="H63" s="22"/>
      <c r="I63" s="22"/>
    </row>
    <row r="64" spans="5:9" ht="15">
      <c r="E64" s="25"/>
      <c r="F64" s="22"/>
      <c r="G64" s="25"/>
      <c r="H64" s="22"/>
      <c r="I64" s="22"/>
    </row>
    <row r="65" spans="5:9" ht="15">
      <c r="E65" s="37"/>
      <c r="F65" s="38"/>
      <c r="G65" s="36"/>
      <c r="H65" s="22"/>
      <c r="I65" s="39"/>
    </row>
    <row r="66" spans="5:9" ht="15">
      <c r="E66" s="37"/>
      <c r="F66" s="38"/>
      <c r="G66" s="36"/>
      <c r="H66" s="38"/>
      <c r="I66" s="39"/>
    </row>
    <row r="67" ht="15">
      <c r="F67" s="2"/>
    </row>
    <row r="68" spans="2:6" ht="15">
      <c r="B68" s="40"/>
      <c r="F68" s="2"/>
    </row>
    <row r="69" spans="2:6" ht="15">
      <c r="B69" s="40"/>
      <c r="F69" s="2"/>
    </row>
    <row r="70" ht="15">
      <c r="F70" s="2"/>
    </row>
    <row r="71" spans="2:6" ht="15">
      <c r="B71" s="40"/>
      <c r="F71" s="2"/>
    </row>
    <row r="72" spans="1:6" ht="15">
      <c r="A72" s="41"/>
      <c r="B72" s="42"/>
      <c r="F72" s="2"/>
    </row>
    <row r="73" spans="1:6" ht="15">
      <c r="A73" s="41"/>
      <c r="B73" s="42"/>
      <c r="F73" s="2"/>
    </row>
    <row r="74" spans="1:6" ht="15">
      <c r="A74" s="41"/>
      <c r="B74" s="40"/>
      <c r="F74" s="2"/>
    </row>
    <row r="75" spans="1:2" ht="15">
      <c r="A75" s="41"/>
      <c r="B75" s="42"/>
    </row>
    <row r="76" spans="1:2" ht="15">
      <c r="A76" s="41"/>
      <c r="B76" s="42"/>
    </row>
    <row r="77" ht="15">
      <c r="B77" s="40"/>
    </row>
    <row r="78" ht="15">
      <c r="B78" s="43"/>
    </row>
    <row r="79" ht="15">
      <c r="B79" s="40"/>
    </row>
    <row r="80" spans="2:5" ht="15">
      <c r="B80" s="40"/>
      <c r="E80" s="44"/>
    </row>
    <row r="81" spans="2:5" ht="15">
      <c r="B81" s="40"/>
      <c r="E81" s="44"/>
    </row>
    <row r="82" spans="2:5" ht="15">
      <c r="B82" s="40"/>
      <c r="E82" s="44"/>
    </row>
    <row r="83" spans="2:5" ht="15">
      <c r="B83" s="40"/>
      <c r="E83" s="44"/>
    </row>
    <row r="84" spans="2:5" ht="15">
      <c r="B84" s="40"/>
      <c r="E84" s="44"/>
    </row>
    <row r="85" spans="2:5" ht="15">
      <c r="B85" s="45"/>
      <c r="E85" s="44"/>
    </row>
    <row r="86" spans="2:5" ht="15">
      <c r="B86" s="45"/>
      <c r="E86" s="44"/>
    </row>
    <row r="87" spans="2:5" ht="15">
      <c r="B87" s="45"/>
      <c r="E87" s="46"/>
    </row>
    <row r="88" spans="2:5" ht="15">
      <c r="B88" s="42"/>
      <c r="E88" s="46"/>
    </row>
    <row r="89" spans="2:5" ht="15">
      <c r="B89" s="42"/>
      <c r="E89" s="46"/>
    </row>
    <row r="90" spans="2:5" ht="15">
      <c r="B90" s="40"/>
      <c r="E90" s="46"/>
    </row>
    <row r="91" spans="2:5" ht="15">
      <c r="B91" s="40"/>
      <c r="E91" s="46"/>
    </row>
    <row r="92" spans="2:5" ht="15">
      <c r="B92" s="45"/>
      <c r="E92" s="21"/>
    </row>
    <row r="93" spans="2:5" ht="15">
      <c r="B93" s="40"/>
      <c r="E93" s="2"/>
    </row>
    <row r="94" spans="2:9" ht="15">
      <c r="B94" s="40"/>
      <c r="I94" s="47"/>
    </row>
    <row r="95" ht="15">
      <c r="I95" s="47"/>
    </row>
  </sheetData>
  <mergeCells count="5">
    <mergeCell ref="B43:I43"/>
    <mergeCell ref="E7:G7"/>
    <mergeCell ref="B3:I3"/>
    <mergeCell ref="B4:I4"/>
    <mergeCell ref="B5:I5"/>
  </mergeCells>
  <printOptions horizontalCentered="1"/>
  <pageMargins left="0" right="0" top="0.75" bottom="0.75" header="0.5" footer="0.5"/>
  <pageSetup fitToHeight="2" horizontalDpi="300" verticalDpi="300" orientation="portrait" scale="90" r:id="rId1"/>
  <headerFooter alignWithMargins="0">
    <oddFooter>&amp;R&amp;"Times New Roman,Italic"[Updated 8/06]</oddFooter>
  </headerFooter>
  <rowBreaks count="1" manualBreakCount="1">
    <brk id="66" max="255" man="1"/>
  </rowBreaks>
  <ignoredErrors>
    <ignoredError sqref="I25:I26 I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pscott</cp:lastModifiedBy>
  <cp:lastPrinted>2006-08-18T19:07:28Z</cp:lastPrinted>
  <dcterms:created xsi:type="dcterms:W3CDTF">2001-12-13T19:30:27Z</dcterms:created>
  <dcterms:modified xsi:type="dcterms:W3CDTF">2009-07-15T17:45:19Z</dcterms:modified>
  <cp:category/>
  <cp:version/>
  <cp:contentType/>
  <cp:contentStatus/>
</cp:coreProperties>
</file>