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9630" windowHeight="4545" tabRatio="578" activeTab="0"/>
  </bookViews>
  <sheets>
    <sheet name="EMPLOY" sheetId="1" r:id="rId1"/>
  </sheets>
  <definedNames>
    <definedName name="_Regression_Int" localSheetId="0" hidden="1">1</definedName>
    <definedName name="Print_Area_MI" localSheetId="0">'EMPLOY'!$A$1:$J$33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<sst xmlns="http://schemas.openxmlformats.org/spreadsheetml/2006/main" count="31" uniqueCount="26">
  <si>
    <t>CASINO</t>
  </si>
  <si>
    <t>FULL TIME</t>
  </si>
  <si>
    <t>PART TIME</t>
  </si>
  <si>
    <t>OTHER</t>
  </si>
  <si>
    <t>TOTAL</t>
  </si>
  <si>
    <t>DATE OF INFORMATION</t>
  </si>
  <si>
    <t>*</t>
  </si>
  <si>
    <t xml:space="preserve"> </t>
  </si>
  <si>
    <t>Tropicana</t>
  </si>
  <si>
    <t>TOTALS THIS MONTH</t>
  </si>
  <si>
    <t>TOTALS LAST MONTH</t>
  </si>
  <si>
    <t>TOTALS LAST YEAR</t>
  </si>
  <si>
    <t>Trump Taj Mahal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</si>
  <si>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</si>
  <si>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</si>
  <si>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</si>
  <si>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</si>
  <si>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r>
      <t>Golden Nugget</t>
    </r>
    <r>
      <rPr>
        <b/>
        <vertAlign val="superscript"/>
        <sz val="12"/>
        <color indexed="8"/>
        <rFont val="Arial"/>
        <family val="2"/>
      </rPr>
      <t xml:space="preserve"> </t>
    </r>
  </si>
  <si>
    <t>% OF TOTAL</t>
  </si>
  <si>
    <r>
      <t xml:space="preserve">Trump Plaza  </t>
    </r>
    <r>
      <rPr>
        <b/>
        <i/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</t>
    </r>
  </si>
  <si>
    <r>
      <t xml:space="preserve">1  </t>
    </r>
    <r>
      <rPr>
        <i/>
        <sz val="12"/>
        <rFont val="Arial Narrow"/>
        <family val="2"/>
      </rPr>
      <t>Trump Plaza ended casino operations in September 2014.</t>
    </r>
  </si>
  <si>
    <r>
      <t xml:space="preserve">Caesars </t>
    </r>
    <r>
      <rPr>
        <b/>
        <vertAlign val="superscript"/>
        <sz val="12"/>
        <color indexed="8"/>
        <rFont val="Arial"/>
        <family val="2"/>
      </rPr>
      <t>2</t>
    </r>
  </si>
  <si>
    <r>
      <t>Resorts/DGMB Gaming</t>
    </r>
    <r>
      <rPr>
        <b/>
        <i/>
        <vertAlign val="subscript"/>
        <sz val="12"/>
        <color indexed="8"/>
        <rFont val="Arial"/>
        <family val="2"/>
      </rPr>
      <t xml:space="preserve"> </t>
    </r>
    <r>
      <rPr>
        <b/>
        <i/>
        <vertAlign val="superscript"/>
        <sz val="12"/>
        <color indexed="8"/>
        <rFont val="Arial"/>
        <family val="2"/>
      </rPr>
      <t>3</t>
    </r>
  </si>
  <si>
    <r>
      <rPr>
        <b/>
        <i/>
        <vertAlign val="superscript"/>
        <sz val="12"/>
        <rFont val="Arial Narrow"/>
        <family val="2"/>
      </rPr>
      <t>2</t>
    </r>
    <r>
      <rPr>
        <i/>
        <sz val="12"/>
        <rFont val="Arial Narrow"/>
        <family val="2"/>
      </rPr>
      <t xml:space="preserve">  The figures for Ceasars include people employed by Ceasars Enterprise Service and Caesars Interactive Entertainment, NJ. </t>
    </r>
  </si>
  <si>
    <r>
      <rPr>
        <b/>
        <i/>
        <vertAlign val="superscript"/>
        <sz val="12"/>
        <rFont val="Arial Narrow"/>
        <family val="2"/>
      </rPr>
      <t>3</t>
    </r>
    <r>
      <rPr>
        <i/>
        <sz val="12"/>
        <rFont val="Arial Narrow"/>
        <family val="2"/>
      </rPr>
      <t xml:space="preserve">  The figures for Resorts/DGMB include people employed by Resorts Digital Gaming, NJ. </t>
    </r>
  </si>
  <si>
    <t>Upload File Date: September 1, 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</si>
</sst>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  <numFmt numFmtId="167" formatCode="#,##0.0"/>
    <numFmt numFmtId="168" formatCode="0.0%"/>
    <numFmt numFmtId="169" formatCode="0.0"/>
  </numFmts>
  <fonts count="55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vertAlign val="superscript"/>
      <sz val="12"/>
      <color indexed="8"/>
      <name val="Arial"/>
      <family val="2"/>
    </font>
    <font>
      <b/>
      <i/>
      <vertAlign val="superscript"/>
      <sz val="12"/>
      <name val="Arial Narrow"/>
      <family val="2"/>
    </font>
    <font>
      <b/>
      <i/>
      <vertAlign val="superscript"/>
      <sz val="12"/>
      <color indexed="8"/>
      <name val="Arial"/>
      <family val="2"/>
    </font>
    <font>
      <b/>
      <i/>
      <vertAlign val="sub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applyProtection="1">
      <alignment horizontal="left"/>
      <protection/>
    </xf>
    <xf numFmtId="166" fontId="14" fillId="0" borderId="0" xfId="0" applyNumberFormat="1" applyFont="1" applyAlignment="1">
      <alignment readingOrder="1"/>
    </xf>
    <xf numFmtId="165" fontId="3" fillId="0" borderId="0" xfId="0" applyNumberFormat="1" applyFont="1" applyAlignment="1">
      <alignment readingOrder="1"/>
    </xf>
    <xf numFmtId="165" fontId="12" fillId="0" borderId="0" xfId="0" applyNumberFormat="1" applyFont="1" applyFill="1" applyAlignment="1" applyProtection="1">
      <alignment horizontal="center" readingOrder="1"/>
      <protection/>
    </xf>
    <xf numFmtId="165" fontId="3" fillId="0" borderId="0" xfId="0" applyNumberFormat="1" applyFont="1" applyAlignment="1" applyProtection="1">
      <alignment horizontal="left" readingOrder="1"/>
      <protection/>
    </xf>
    <xf numFmtId="165" fontId="0" fillId="0" borderId="0" xfId="0" applyNumberFormat="1" applyAlignment="1">
      <alignment horizontal="left" readingOrder="1"/>
    </xf>
    <xf numFmtId="165" fontId="3" fillId="0" borderId="0" xfId="0" applyNumberFormat="1" applyFont="1" applyAlignment="1">
      <alignment horizontal="left" readingOrder="1"/>
    </xf>
    <xf numFmtId="165" fontId="9" fillId="0" borderId="0" xfId="0" applyNumberFormat="1" applyFont="1" applyAlignment="1">
      <alignment readingOrder="1"/>
    </xf>
    <xf numFmtId="165" fontId="0" fillId="0" borderId="0" xfId="0" applyNumberFormat="1" applyAlignment="1">
      <alignment readingOrder="1"/>
    </xf>
    <xf numFmtId="165" fontId="3" fillId="0" borderId="0" xfId="0" applyNumberFormat="1" applyFont="1" applyAlignment="1" applyProtection="1">
      <alignment horizontal="center" readingOrder="1"/>
      <protection/>
    </xf>
    <xf numFmtId="168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8" fontId="7" fillId="0" borderId="0" xfId="0" applyNumberFormat="1" applyFont="1" applyFill="1" applyAlignment="1" applyProtection="1">
      <alignment horizontal="center"/>
      <protection/>
    </xf>
    <xf numFmtId="164" fontId="20" fillId="0" borderId="0" xfId="0" applyFont="1" applyAlignment="1">
      <alignment/>
    </xf>
    <xf numFmtId="164" fontId="14" fillId="0" borderId="0" xfId="0" applyFont="1" applyAlignment="1" applyProtection="1">
      <alignment horizontal="left"/>
      <protection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horizontal="left"/>
    </xf>
    <xf numFmtId="165" fontId="15" fillId="0" borderId="0" xfId="0" applyNumberFormat="1" applyFont="1" applyAlignment="1">
      <alignment readingOrder="1"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3"/>
  <sheetViews>
    <sheetView showGridLines="0" tabSelected="1" zoomScalePageLayoutView="0" workbookViewId="0" topLeftCell="A1">
      <selection activeCell="A3" sqref="A3"/>
    </sheetView>
  </sheetViews>
  <sheetFormatPr defaultColWidth="9.796875" defaultRowHeight="15"/>
  <cols>
    <col min="1" max="1" width="20.8984375" style="0" customWidth="1"/>
    <col min="2" max="2" width="9.796875" style="13" customWidth="1"/>
    <col min="3" max="3" width="11.796875" style="13" customWidth="1"/>
    <col min="4" max="4" width="6.796875" style="13" customWidth="1"/>
    <col min="5" max="5" width="1.796875" style="9" customWidth="1"/>
    <col min="6" max="6" width="3.09765625" style="0" customWidth="1"/>
    <col min="7" max="7" width="9.19921875" style="13" customWidth="1"/>
    <col min="8" max="8" width="12" style="13" bestFit="1" customWidth="1"/>
    <col min="9" max="9" width="23.09765625" style="35" customWidth="1"/>
  </cols>
  <sheetData>
    <row r="1" spans="1:12" s="2" customFormat="1" ht="15">
      <c r="A1" s="47" t="s">
        <v>25</v>
      </c>
      <c r="B1" s="47"/>
      <c r="C1" s="47"/>
      <c r="D1" s="8"/>
      <c r="E1" s="6"/>
      <c r="G1" s="8"/>
      <c r="H1" s="8"/>
      <c r="I1" s="28">
        <v>42620</v>
      </c>
      <c r="L1" s="1"/>
    </row>
    <row r="2" spans="1:12" s="2" customFormat="1" ht="15">
      <c r="A2" s="42"/>
      <c r="B2" s="42"/>
      <c r="C2" s="42"/>
      <c r="D2" s="8"/>
      <c r="E2" s="6"/>
      <c r="G2" s="8"/>
      <c r="H2" s="8"/>
      <c r="I2" s="28"/>
      <c r="L2" s="1"/>
    </row>
    <row r="3" spans="1:12" s="2" customFormat="1" ht="15">
      <c r="A3" s="25"/>
      <c r="B3" s="8"/>
      <c r="C3" s="8" t="s">
        <v>7</v>
      </c>
      <c r="D3" s="8"/>
      <c r="E3" s="6"/>
      <c r="G3" s="8"/>
      <c r="H3" s="8"/>
      <c r="I3" s="29"/>
      <c r="L3" s="1"/>
    </row>
    <row r="4" spans="1:12" s="2" customFormat="1" ht="15.75">
      <c r="A4" s="18" t="s">
        <v>0</v>
      </c>
      <c r="B4" s="19" t="s">
        <v>1</v>
      </c>
      <c r="C4" s="19" t="s">
        <v>2</v>
      </c>
      <c r="D4" s="19" t="s">
        <v>3</v>
      </c>
      <c r="E4" s="6"/>
      <c r="G4" s="19" t="s">
        <v>4</v>
      </c>
      <c r="H4" s="19" t="s">
        <v>18</v>
      </c>
      <c r="I4" s="30" t="s">
        <v>5</v>
      </c>
      <c r="J4" s="20"/>
      <c r="L4" s="1"/>
    </row>
    <row r="5" spans="1:9" ht="9" customHeight="1">
      <c r="A5" s="5"/>
      <c r="B5" s="21"/>
      <c r="C5" s="21"/>
      <c r="D5" s="21"/>
      <c r="E5" s="10"/>
      <c r="F5" s="2"/>
      <c r="G5" s="21"/>
      <c r="H5" s="21"/>
      <c r="I5" s="31"/>
    </row>
    <row r="6" spans="1:12" s="2" customFormat="1" ht="15.75" customHeight="1">
      <c r="A6" s="5" t="s">
        <v>14</v>
      </c>
      <c r="B6" s="21">
        <f>SUM(1675,158)</f>
        <v>1833</v>
      </c>
      <c r="C6" s="21">
        <v>199</v>
      </c>
      <c r="D6" s="21">
        <f>SUM(380,0,84,41,100)</f>
        <v>605</v>
      </c>
      <c r="E6" s="10" t="s">
        <v>6</v>
      </c>
      <c r="G6" s="21">
        <f>SUM(B6:D6)</f>
        <v>2637</v>
      </c>
      <c r="H6" s="37">
        <f>G6/$G$23</f>
        <v>0.1059333949303017</v>
      </c>
      <c r="I6" s="36">
        <v>42614</v>
      </c>
      <c r="L6" s="1"/>
    </row>
    <row r="7" spans="1:12" s="2" customFormat="1" ht="9.75" customHeight="1">
      <c r="A7" s="5"/>
      <c r="B7" s="21"/>
      <c r="C7" s="21"/>
      <c r="D7" s="21"/>
      <c r="E7" s="10"/>
      <c r="G7" s="21"/>
      <c r="H7" s="39"/>
      <c r="I7" s="36"/>
      <c r="L7" s="1"/>
    </row>
    <row r="8" spans="1:12" s="2" customFormat="1" ht="15" customHeight="1">
      <c r="A8" s="5" t="s">
        <v>16</v>
      </c>
      <c r="B8" s="21">
        <v>4153</v>
      </c>
      <c r="C8" s="21">
        <v>1222</v>
      </c>
      <c r="D8" s="21">
        <f>SUM(202,471,0)</f>
        <v>673</v>
      </c>
      <c r="E8" s="10" t="s">
        <v>6</v>
      </c>
      <c r="G8" s="21">
        <f>SUM(B8:D8)</f>
        <v>6048</v>
      </c>
      <c r="H8" s="37">
        <f>G8/$G$23</f>
        <v>0.24295986823605029</v>
      </c>
      <c r="I8" s="36">
        <v>42614</v>
      </c>
      <c r="L8" s="1"/>
    </row>
    <row r="9" spans="1:12" s="2" customFormat="1" ht="6.75" customHeight="1">
      <c r="A9" s="5"/>
      <c r="B9" s="21"/>
      <c r="C9" s="21"/>
      <c r="D9" s="21"/>
      <c r="E9" s="10"/>
      <c r="G9" s="21"/>
      <c r="H9" s="39"/>
      <c r="I9" s="36"/>
      <c r="L9" s="1"/>
    </row>
    <row r="10" spans="1:12" s="2" customFormat="1" ht="23.25" customHeight="1">
      <c r="A10" s="5" t="s">
        <v>21</v>
      </c>
      <c r="B10" s="21">
        <f>SUM(1637,145)+394</f>
        <v>2176</v>
      </c>
      <c r="C10" s="21">
        <f>SUM(269)+5</f>
        <v>274</v>
      </c>
      <c r="D10" s="21">
        <f>SUM(296,6,32,31,86)+89+1+1+4</f>
        <v>546</v>
      </c>
      <c r="E10" s="10" t="s">
        <v>6</v>
      </c>
      <c r="G10" s="21">
        <f>SUM(B10:D10)</f>
        <v>2996</v>
      </c>
      <c r="H10" s="37">
        <f>G10/$G$23</f>
        <v>0.12035511991322861</v>
      </c>
      <c r="I10" s="36">
        <v>42614</v>
      </c>
      <c r="L10" s="1"/>
    </row>
    <row r="11" spans="1:12" s="2" customFormat="1" ht="7.5" customHeight="1">
      <c r="A11" s="5"/>
      <c r="B11" s="21"/>
      <c r="C11" s="21"/>
      <c r="D11" s="21"/>
      <c r="E11" s="10"/>
      <c r="G11" s="21"/>
      <c r="H11" s="39"/>
      <c r="I11" s="36"/>
      <c r="L11" s="1"/>
    </row>
    <row r="12" spans="1:12" s="2" customFormat="1" ht="22.5" customHeight="1">
      <c r="A12" s="5" t="s">
        <v>17</v>
      </c>
      <c r="B12" s="21">
        <v>1674</v>
      </c>
      <c r="C12" s="21">
        <v>271</v>
      </c>
      <c r="D12" s="21">
        <f>SUM(198,235)</f>
        <v>433</v>
      </c>
      <c r="E12" s="10"/>
      <c r="G12" s="21">
        <f>SUM(B12:D12)</f>
        <v>2378</v>
      </c>
      <c r="H12" s="37">
        <f>G12/$G$23</f>
        <v>0.0955288635359338</v>
      </c>
      <c r="I12" s="36">
        <v>42614</v>
      </c>
      <c r="L12" s="1"/>
    </row>
    <row r="13" spans="1:12" s="2" customFormat="1" ht="6" customHeight="1">
      <c r="A13" s="5"/>
      <c r="B13" s="21"/>
      <c r="C13" s="21"/>
      <c r="D13" s="21"/>
      <c r="E13" s="10"/>
      <c r="G13" s="21"/>
      <c r="H13" s="39"/>
      <c r="I13" s="36"/>
      <c r="L13" s="1"/>
    </row>
    <row r="14" spans="1:12" s="2" customFormat="1" ht="18" customHeight="1">
      <c r="A14" s="7" t="s">
        <v>15</v>
      </c>
      <c r="B14" s="21">
        <f>SUM(2320,163)</f>
        <v>2483</v>
      </c>
      <c r="C14" s="21">
        <v>329</v>
      </c>
      <c r="D14" s="21">
        <f>SUM(454,2,58,31,99)</f>
        <v>644</v>
      </c>
      <c r="E14" s="10" t="s">
        <v>6</v>
      </c>
      <c r="G14" s="21">
        <f>SUM(B14:D14)</f>
        <v>3456</v>
      </c>
      <c r="H14" s="37">
        <f>G14/$G$23</f>
        <v>0.13883421042060018</v>
      </c>
      <c r="I14" s="36">
        <v>42614</v>
      </c>
      <c r="L14" s="1"/>
    </row>
    <row r="15" spans="1:12" s="2" customFormat="1" ht="31.5" customHeight="1">
      <c r="A15" s="5" t="s">
        <v>22</v>
      </c>
      <c r="B15" s="21">
        <f>SUM(1367)+12</f>
        <v>1379</v>
      </c>
      <c r="C15" s="21">
        <f>SUM(281)+1</f>
        <v>282</v>
      </c>
      <c r="D15" s="21">
        <f>SUM(128,34,87,57,13)+2</f>
        <v>321</v>
      </c>
      <c r="E15" s="11"/>
      <c r="G15" s="21">
        <f>SUM(B15:D15)</f>
        <v>1982</v>
      </c>
      <c r="H15" s="37">
        <f>G15/$G$23</f>
        <v>0.07962077692524003</v>
      </c>
      <c r="I15" s="36">
        <v>42614</v>
      </c>
      <c r="K15" s="26"/>
      <c r="L15" s="1"/>
    </row>
    <row r="16" spans="1:12" s="2" customFormat="1" ht="6.75" customHeight="1">
      <c r="A16" s="5"/>
      <c r="B16" s="21"/>
      <c r="C16" s="21"/>
      <c r="D16" s="21"/>
      <c r="E16" s="11"/>
      <c r="G16" s="21"/>
      <c r="H16" s="39"/>
      <c r="I16" s="36"/>
      <c r="L16" s="1"/>
    </row>
    <row r="17" spans="1:12" s="2" customFormat="1" ht="15">
      <c r="A17" s="7" t="s">
        <v>8</v>
      </c>
      <c r="B17" s="21">
        <v>2141</v>
      </c>
      <c r="C17" s="21">
        <v>487</v>
      </c>
      <c r="D17" s="21">
        <f>SUM(195,127,2)</f>
        <v>324</v>
      </c>
      <c r="E17" s="11"/>
      <c r="G17" s="21">
        <f>SUM(B17:D17)</f>
        <v>2952</v>
      </c>
      <c r="H17" s="37">
        <f>G17/$G$23</f>
        <v>0.11858755473426265</v>
      </c>
      <c r="I17" s="36">
        <v>42614</v>
      </c>
      <c r="L17" s="1"/>
    </row>
    <row r="18" spans="1:12" s="2" customFormat="1" ht="6" customHeight="1">
      <c r="A18" s="7"/>
      <c r="B18" s="21"/>
      <c r="C18" s="21"/>
      <c r="D18" s="21"/>
      <c r="E18" s="11"/>
      <c r="G18" s="21"/>
      <c r="H18" s="39"/>
      <c r="I18" s="36"/>
      <c r="L18" s="1"/>
    </row>
    <row r="19" spans="1:12" s="2" customFormat="1" ht="20.25" customHeight="1">
      <c r="A19" s="5" t="s">
        <v>19</v>
      </c>
      <c r="B19" s="21">
        <v>15</v>
      </c>
      <c r="C19" s="21">
        <v>0</v>
      </c>
      <c r="D19" s="21">
        <v>1</v>
      </c>
      <c r="E19" s="10" t="s">
        <v>7</v>
      </c>
      <c r="G19" s="21">
        <f>SUM(B19:D19)</f>
        <v>16</v>
      </c>
      <c r="H19" s="37">
        <f>G19/$G$23</f>
        <v>0.0006427509741694452</v>
      </c>
      <c r="I19" s="36">
        <v>42613</v>
      </c>
      <c r="L19" s="1"/>
    </row>
    <row r="20" spans="1:12" s="2" customFormat="1" ht="9" customHeight="1">
      <c r="A20" s="5"/>
      <c r="B20" s="21"/>
      <c r="C20" s="21"/>
      <c r="D20" s="21"/>
      <c r="E20" s="10"/>
      <c r="G20" s="21"/>
      <c r="H20" s="39"/>
      <c r="I20" s="36"/>
      <c r="L20" s="1"/>
    </row>
    <row r="21" spans="1:12" s="2" customFormat="1" ht="15">
      <c r="A21" s="5" t="s">
        <v>12</v>
      </c>
      <c r="B21" s="24">
        <v>1817</v>
      </c>
      <c r="C21" s="24">
        <v>319</v>
      </c>
      <c r="D21" s="24">
        <f>SUM(2,81,133,76)</f>
        <v>292</v>
      </c>
      <c r="E21" s="10" t="s">
        <v>6</v>
      </c>
      <c r="G21" s="24">
        <f>SUM(B21:D21)</f>
        <v>2428</v>
      </c>
      <c r="H21" s="40">
        <f>G21/$G$23</f>
        <v>0.09753746033021331</v>
      </c>
      <c r="I21" s="36">
        <v>42613</v>
      </c>
      <c r="L21" s="1"/>
    </row>
    <row r="22" spans="1:12" s="2" customFormat="1" ht="12" customHeight="1">
      <c r="A22"/>
      <c r="B22" s="22"/>
      <c r="C22" s="22"/>
      <c r="D22" s="22"/>
      <c r="E22"/>
      <c r="F22"/>
      <c r="G22" s="22"/>
      <c r="H22" s="22"/>
      <c r="I22" s="32"/>
      <c r="L22" s="1"/>
    </row>
    <row r="23" spans="1:12" s="2" customFormat="1" ht="15">
      <c r="A23" s="5" t="s">
        <v>9</v>
      </c>
      <c r="B23" s="23">
        <f>SUM(B5:B22)</f>
        <v>17671</v>
      </c>
      <c r="C23" s="23">
        <f>SUM(C5:C22)</f>
        <v>3383</v>
      </c>
      <c r="D23" s="23">
        <f>SUM(D5:D22)</f>
        <v>3839</v>
      </c>
      <c r="E23" s="12"/>
      <c r="F23"/>
      <c r="G23" s="23">
        <f>SUM(G5:G22)</f>
        <v>24893</v>
      </c>
      <c r="H23" s="38">
        <f>SUM(H5:H22)</f>
        <v>1</v>
      </c>
      <c r="I23" s="33"/>
      <c r="L23" s="1"/>
    </row>
    <row r="24" spans="1:12" s="2" customFormat="1" ht="11.25" customHeight="1">
      <c r="A24" s="4"/>
      <c r="B24" s="23"/>
      <c r="C24" s="23"/>
      <c r="D24" s="23"/>
      <c r="E24" s="11"/>
      <c r="G24" s="23"/>
      <c r="H24" s="23"/>
      <c r="I24" s="33"/>
      <c r="L24" s="1"/>
    </row>
    <row r="25" spans="1:12" s="2" customFormat="1" ht="15">
      <c r="A25" s="5" t="s">
        <v>10</v>
      </c>
      <c r="B25" s="23">
        <v>17702</v>
      </c>
      <c r="C25" s="23">
        <v>3400</v>
      </c>
      <c r="D25" s="23">
        <v>4105</v>
      </c>
      <c r="E25" s="11"/>
      <c r="G25" s="23">
        <f>SUM(B25:D25)</f>
        <v>25207</v>
      </c>
      <c r="H25" s="23"/>
      <c r="I25" s="29"/>
      <c r="L25" s="1"/>
    </row>
    <row r="26" spans="1:12" s="2" customFormat="1" ht="9" customHeight="1">
      <c r="A26" s="4"/>
      <c r="B26" s="23"/>
      <c r="C26" s="23"/>
      <c r="D26" s="23"/>
      <c r="E26" s="11"/>
      <c r="G26" s="23"/>
      <c r="H26" s="23"/>
      <c r="I26" s="29"/>
      <c r="L26" s="1"/>
    </row>
    <row r="27" spans="1:12" s="2" customFormat="1" ht="15">
      <c r="A27" s="5" t="s">
        <v>11</v>
      </c>
      <c r="B27" s="23">
        <v>17642</v>
      </c>
      <c r="C27" s="23">
        <v>3178</v>
      </c>
      <c r="D27" s="23">
        <v>3971</v>
      </c>
      <c r="E27" s="11"/>
      <c r="G27" s="21">
        <f>SUM(B27:D27)</f>
        <v>24791</v>
      </c>
      <c r="H27" s="21"/>
      <c r="I27" s="21"/>
      <c r="L27" s="1"/>
    </row>
    <row r="28" spans="1:12" s="2" customFormat="1" ht="6.75" customHeight="1">
      <c r="A28" s="5"/>
      <c r="B28" s="21"/>
      <c r="C28" s="21"/>
      <c r="D28" s="21"/>
      <c r="E28" s="11"/>
      <c r="G28" s="21"/>
      <c r="H28" s="21"/>
      <c r="I28" s="29"/>
      <c r="L28" s="1"/>
    </row>
    <row r="29" spans="1:12" s="2" customFormat="1" ht="18" customHeight="1">
      <c r="A29" s="27"/>
      <c r="B29" s="3"/>
      <c r="C29" s="3"/>
      <c r="D29" s="3"/>
      <c r="E29" s="6"/>
      <c r="G29" s="3"/>
      <c r="H29" s="3"/>
      <c r="I29" s="29"/>
      <c r="L29" s="1"/>
    </row>
    <row r="30" spans="1:12" s="16" customFormat="1" ht="27" customHeight="1">
      <c r="A30" s="41" t="s">
        <v>20</v>
      </c>
      <c r="D30" s="14"/>
      <c r="E30" s="15"/>
      <c r="G30" s="14"/>
      <c r="H30" s="14"/>
      <c r="I30" s="34"/>
      <c r="L30" s="17"/>
    </row>
    <row r="31" spans="1:9" s="43" customFormat="1" ht="23.25" customHeight="1">
      <c r="A31" s="43" t="s">
        <v>23</v>
      </c>
      <c r="B31" s="44"/>
      <c r="C31" s="44"/>
      <c r="D31" s="44"/>
      <c r="E31" s="45"/>
      <c r="G31" s="44"/>
      <c r="H31" s="44"/>
      <c r="I31" s="46"/>
    </row>
    <row r="32" spans="1:9" s="43" customFormat="1" ht="23.25" customHeight="1">
      <c r="A32" s="43" t="s">
        <v>24</v>
      </c>
      <c r="B32" s="44"/>
      <c r="C32" s="44"/>
      <c r="D32" s="44"/>
      <c r="E32" s="45"/>
      <c r="G32" s="44"/>
      <c r="H32" s="44"/>
      <c r="I32" s="46"/>
    </row>
    <row r="33" spans="1:12" s="16" customFormat="1" ht="21" customHeight="1">
      <c r="A33" s="48" t="s">
        <v>13</v>
      </c>
      <c r="B33" s="48"/>
      <c r="C33" s="48"/>
      <c r="D33" s="14"/>
      <c r="E33" s="15"/>
      <c r="G33" s="14"/>
      <c r="H33" s="14"/>
      <c r="I33" s="34"/>
      <c r="L33" s="17"/>
    </row>
  </sheetData>
  <sheetProtection/>
  <mergeCells count="2">
    <mergeCell ref="A1:C1"/>
    <mergeCell ref="A33:C33"/>
  </mergeCells>
  <printOptions horizontalCentered="1" verticalCentered="1"/>
  <pageMargins left="0.6" right="0.62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2016-06-06T15:28:27Z</cp:lastPrinted>
  <dcterms:created xsi:type="dcterms:W3CDTF">1998-05-06T15:47:51Z</dcterms:created>
  <dcterms:modified xsi:type="dcterms:W3CDTF">2016-09-02T17:20:25Z</dcterms:modified>
  <cp:category/>
  <cp:version/>
  <cp:contentType/>
  <cp:contentStatus/>
</cp:coreProperties>
</file>