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<sst xmlns="http://schemas.openxmlformats.org/spreadsheetml/2006/main" count="31" uniqueCount="26">
  <si>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</si>
  <si>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</si>
  <si>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</si>
  <si>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</si>
  <si>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</si>
  <si>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</si>
  <si>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</si>
  <si>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</si>
  <si>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</si>
  <si>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</si>
  <si>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</si>
  <si>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</si>
  <si>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</si>
  <si>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</si>
  <si>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</si>
  <si>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</si>
  <si>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</si>
  <si>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</si>
  <si>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</si>
  <si>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</si>
  <si>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1  </t>
    </r>
    <r>
      <rPr>
        <i/>
        <sz val="12"/>
        <rFont val="Arial Narrow"/>
        <family val="2"/>
      </rPr>
      <t>Trump Plaza ended casino operations in September 2014.</t>
    </r>
  </si>
  <si>
    <r>
      <t xml:space="preserve">Caesars </t>
    </r>
    <r>
      <rPr>
        <b/>
        <vertAlign val="superscript"/>
        <sz val="12"/>
        <color indexed="8"/>
        <rFont val="Arial"/>
        <family val="2"/>
      </rPr>
      <t>2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</si>
  <si>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3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</si>
  <si>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</si>
  <si>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rPr>
        <b/>
        <i/>
        <vertAlign val="superscript"/>
        <sz val="12"/>
        <rFont val="Arial Narrow"/>
        <family val="2"/>
      </rPr>
      <t>3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</si>
  <si>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t>Upload File Date: October 1,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</si>
</sst>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3"/>
  <sheetViews>
    <sheetView showGridLines="0" tabSelected="1" zoomScalePageLayoutView="0" workbookViewId="0" topLeftCell="A1">
      <selection activeCell="A3" sqref="A3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7" t="s">
        <v>25</v>
      </c>
      <c r="B1" s="47"/>
      <c r="C1" s="47"/>
      <c r="D1" s="8"/>
      <c r="E1" s="6"/>
      <c r="G1" s="8"/>
      <c r="H1" s="8"/>
      <c r="I1" s="28">
        <v>42655</v>
      </c>
      <c r="L1" s="1"/>
    </row>
    <row r="2" spans="1:12" s="2" customFormat="1" ht="15">
      <c r="A2" s="42"/>
      <c r="B2" s="42"/>
      <c r="C2" s="42"/>
      <c r="D2" s="8"/>
      <c r="E2" s="6"/>
      <c r="G2" s="8"/>
      <c r="H2" s="8"/>
      <c r="I2" s="28"/>
      <c r="L2" s="1"/>
    </row>
    <row r="3" spans="1:12" s="2" customFormat="1" ht="15">
      <c r="A3" s="25"/>
      <c r="B3" s="8"/>
      <c r="C3" s="8" t="s">
        <v>7</v>
      </c>
      <c r="D3" s="8"/>
      <c r="E3" s="6"/>
      <c r="G3" s="8"/>
      <c r="H3" s="8"/>
      <c r="I3" s="29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18</v>
      </c>
      <c r="I4" s="30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1"/>
    </row>
    <row r="6" spans="1:12" s="2" customFormat="1" ht="15.75" customHeight="1">
      <c r="A6" s="5" t="s">
        <v>14</v>
      </c>
      <c r="B6" s="21">
        <f>SUM(1678,156)</f>
        <v>1834</v>
      </c>
      <c r="C6" s="21">
        <v>192</v>
      </c>
      <c r="D6" s="21">
        <f>SUM(366,0,1,2,89)</f>
        <v>458</v>
      </c>
      <c r="E6" s="10" t="s">
        <v>6</v>
      </c>
      <c r="G6" s="21">
        <f>SUM(B6:D6)</f>
        <v>2484</v>
      </c>
      <c r="H6" s="37">
        <f>G6/$G$23</f>
        <v>0.10265735421746497</v>
      </c>
      <c r="I6" s="36">
        <v>42646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9"/>
      <c r="I7" s="36"/>
      <c r="L7" s="1"/>
    </row>
    <row r="8" spans="1:12" s="2" customFormat="1" ht="15" customHeight="1">
      <c r="A8" s="5" t="s">
        <v>16</v>
      </c>
      <c r="B8" s="21">
        <v>4183</v>
      </c>
      <c r="C8" s="21">
        <v>1246</v>
      </c>
      <c r="D8" s="21">
        <f>SUM(184,287,0)</f>
        <v>471</v>
      </c>
      <c r="E8" s="10" t="s">
        <v>6</v>
      </c>
      <c r="G8" s="21">
        <f>SUM(B8:D8)</f>
        <v>5900</v>
      </c>
      <c r="H8" s="37">
        <f>G8/$G$23</f>
        <v>0.24383187998512212</v>
      </c>
      <c r="I8" s="36">
        <v>42650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9"/>
      <c r="I9" s="36"/>
      <c r="L9" s="1"/>
    </row>
    <row r="10" spans="1:12" s="2" customFormat="1" ht="23.25" customHeight="1">
      <c r="A10" s="5" t="s">
        <v>21</v>
      </c>
      <c r="B10" s="21">
        <f>SUM(1635,142)+392</f>
        <v>2169</v>
      </c>
      <c r="C10" s="21">
        <f>SUM(274)+5</f>
        <v>279</v>
      </c>
      <c r="D10" s="21">
        <f>SUM(292,1,6,5,92)+81+1+5</f>
        <v>483</v>
      </c>
      <c r="E10" s="10" t="s">
        <v>6</v>
      </c>
      <c r="G10" s="21">
        <f>SUM(B10:D10)</f>
        <v>2931</v>
      </c>
      <c r="H10" s="37">
        <f>G10/$G$23</f>
        <v>0.1211307186841344</v>
      </c>
      <c r="I10" s="36">
        <v>42646</v>
      </c>
      <c r="L10" s="1"/>
    </row>
    <row r="11" spans="1:12" s="2" customFormat="1" ht="7.5" customHeight="1">
      <c r="A11" s="5"/>
      <c r="B11" s="21"/>
      <c r="C11" s="21"/>
      <c r="D11" s="21"/>
      <c r="E11" s="10"/>
      <c r="G11" s="21"/>
      <c r="H11" s="39"/>
      <c r="I11" s="36"/>
      <c r="L11" s="1"/>
    </row>
    <row r="12" spans="1:12" s="2" customFormat="1" ht="22.5" customHeight="1">
      <c r="A12" s="5" t="s">
        <v>17</v>
      </c>
      <c r="B12" s="21">
        <v>1663</v>
      </c>
      <c r="C12" s="21">
        <v>282</v>
      </c>
      <c r="D12" s="21">
        <f>SUM(192,158)</f>
        <v>350</v>
      </c>
      <c r="E12" s="10"/>
      <c r="G12" s="21">
        <f>SUM(B12:D12)</f>
        <v>2295</v>
      </c>
      <c r="H12" s="37">
        <f>G12/$G$23</f>
        <v>0.09484646857048394</v>
      </c>
      <c r="I12" s="36">
        <v>42646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39"/>
      <c r="I13" s="36"/>
      <c r="L13" s="1"/>
    </row>
    <row r="14" spans="1:12" s="2" customFormat="1" ht="18" customHeight="1">
      <c r="A14" s="7" t="s">
        <v>15</v>
      </c>
      <c r="B14" s="21">
        <f>SUM(2330,162)</f>
        <v>2492</v>
      </c>
      <c r="C14" s="21">
        <v>332</v>
      </c>
      <c r="D14" s="21">
        <f>SUM(477,2,8,16,83)</f>
        <v>586</v>
      </c>
      <c r="E14" s="10" t="s">
        <v>6</v>
      </c>
      <c r="G14" s="21">
        <f>SUM(B14:D14)</f>
        <v>3410</v>
      </c>
      <c r="H14" s="37">
        <f>G14/$G$23</f>
        <v>0.14092656114394347</v>
      </c>
      <c r="I14" s="36">
        <v>42646</v>
      </c>
      <c r="L14" s="1"/>
    </row>
    <row r="15" spans="1:12" s="2" customFormat="1" ht="31.5" customHeight="1">
      <c r="A15" s="5" t="s">
        <v>22</v>
      </c>
      <c r="B15" s="21">
        <f>SUM(1390)+12</f>
        <v>1402</v>
      </c>
      <c r="C15" s="21">
        <f>SUM(284)+1</f>
        <v>285</v>
      </c>
      <c r="D15" s="21">
        <f>SUM(128,33,90,8,19)+2</f>
        <v>280</v>
      </c>
      <c r="E15" s="11"/>
      <c r="G15" s="21">
        <f>SUM(B15:D15)</f>
        <v>1967</v>
      </c>
      <c r="H15" s="37">
        <f>G15/$G$23</f>
        <v>0.08129106914080259</v>
      </c>
      <c r="I15" s="36">
        <v>42646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L16" s="1"/>
    </row>
    <row r="17" spans="1:12" s="2" customFormat="1" ht="15">
      <c r="A17" s="7" t="s">
        <v>8</v>
      </c>
      <c r="B17" s="21">
        <v>2159</v>
      </c>
      <c r="C17" s="21">
        <v>515</v>
      </c>
      <c r="D17" s="21">
        <f>SUM(194,94,1)</f>
        <v>289</v>
      </c>
      <c r="E17" s="11"/>
      <c r="G17" s="21">
        <f>SUM(B17:D17)</f>
        <v>2963</v>
      </c>
      <c r="H17" s="37">
        <f>G17/$G$23</f>
        <v>0.12245319667727404</v>
      </c>
      <c r="I17" s="36">
        <v>42646</v>
      </c>
      <c r="L17" s="1"/>
    </row>
    <row r="18" spans="1:12" s="2" customFormat="1" ht="6" customHeight="1">
      <c r="A18" s="7"/>
      <c r="B18" s="21"/>
      <c r="C18" s="21"/>
      <c r="D18" s="21"/>
      <c r="E18" s="11"/>
      <c r="G18" s="21"/>
      <c r="H18" s="39"/>
      <c r="I18" s="36"/>
      <c r="L18" s="1"/>
    </row>
    <row r="19" spans="1:12" s="2" customFormat="1" ht="20.25" customHeight="1">
      <c r="A19" s="5" t="s">
        <v>19</v>
      </c>
      <c r="B19" s="21">
        <v>14</v>
      </c>
      <c r="C19" s="21">
        <v>0</v>
      </c>
      <c r="D19" s="21">
        <v>2</v>
      </c>
      <c r="E19" s="10" t="s">
        <v>7</v>
      </c>
      <c r="G19" s="21">
        <f>SUM(B19:D19)</f>
        <v>16</v>
      </c>
      <c r="H19" s="37">
        <f>G19/$G$23</f>
        <v>0.0006612389965698227</v>
      </c>
      <c r="I19" s="36">
        <v>42643</v>
      </c>
      <c r="L19" s="1"/>
    </row>
    <row r="20" spans="1:12" s="2" customFormat="1" ht="9" customHeight="1">
      <c r="A20" s="5"/>
      <c r="B20" s="21"/>
      <c r="C20" s="21"/>
      <c r="D20" s="21"/>
      <c r="E20" s="10"/>
      <c r="G20" s="21"/>
      <c r="H20" s="39"/>
      <c r="I20" s="36"/>
      <c r="L20" s="1"/>
    </row>
    <row r="21" spans="1:12" s="2" customFormat="1" ht="15">
      <c r="A21" s="5" t="s">
        <v>12</v>
      </c>
      <c r="B21" s="24">
        <v>1774</v>
      </c>
      <c r="C21" s="24">
        <v>314</v>
      </c>
      <c r="D21" s="24">
        <f>SUM(0,58,26,59)</f>
        <v>143</v>
      </c>
      <c r="E21" s="10" t="s">
        <v>6</v>
      </c>
      <c r="G21" s="24">
        <f>SUM(B21:D21)</f>
        <v>2231</v>
      </c>
      <c r="H21" s="40">
        <f>G21/$G$23</f>
        <v>0.09220151258420466</v>
      </c>
      <c r="I21" s="36">
        <v>42643</v>
      </c>
      <c r="L21" s="1"/>
    </row>
    <row r="22" spans="1:12" s="2" customFormat="1" ht="12" customHeight="1">
      <c r="A22"/>
      <c r="B22" s="22"/>
      <c r="C22" s="22"/>
      <c r="D22" s="22"/>
      <c r="E22"/>
      <c r="F22"/>
      <c r="G22" s="22"/>
      <c r="H22" s="22"/>
      <c r="I22" s="32"/>
      <c r="L22" s="1"/>
    </row>
    <row r="23" spans="1:12" s="2" customFormat="1" ht="15">
      <c r="A23" s="5" t="s">
        <v>9</v>
      </c>
      <c r="B23" s="23">
        <f>SUM(B5:B22)</f>
        <v>17690</v>
      </c>
      <c r="C23" s="23">
        <f>SUM(C5:C22)</f>
        <v>3445</v>
      </c>
      <c r="D23" s="23">
        <f>SUM(D5:D22)</f>
        <v>3062</v>
      </c>
      <c r="E23" s="12"/>
      <c r="F23"/>
      <c r="G23" s="23">
        <f>SUM(G5:G22)</f>
        <v>24197</v>
      </c>
      <c r="H23" s="38">
        <f>SUM(H5:H22)</f>
        <v>1</v>
      </c>
      <c r="I23" s="33"/>
      <c r="L23" s="1"/>
    </row>
    <row r="24" spans="1:12" s="2" customFormat="1" ht="11.25" customHeight="1">
      <c r="A24" s="4"/>
      <c r="B24" s="23"/>
      <c r="C24" s="23"/>
      <c r="D24" s="23"/>
      <c r="E24" s="11"/>
      <c r="G24" s="23"/>
      <c r="H24" s="23"/>
      <c r="I24" s="33"/>
      <c r="L24" s="1"/>
    </row>
    <row r="25" spans="1:12" s="2" customFormat="1" ht="15">
      <c r="A25" s="5" t="s">
        <v>10</v>
      </c>
      <c r="B25" s="23">
        <v>17671</v>
      </c>
      <c r="C25" s="23">
        <v>3383</v>
      </c>
      <c r="D25" s="23">
        <v>3839</v>
      </c>
      <c r="E25" s="11"/>
      <c r="G25" s="23">
        <f>SUM(B25:D25)</f>
        <v>24893</v>
      </c>
      <c r="H25" s="23"/>
      <c r="I25" s="29"/>
      <c r="L25" s="1"/>
    </row>
    <row r="26" spans="1:12" s="2" customFormat="1" ht="9" customHeight="1">
      <c r="A26" s="4"/>
      <c r="B26" s="23"/>
      <c r="C26" s="23"/>
      <c r="D26" s="23"/>
      <c r="E26" s="11"/>
      <c r="G26" s="23"/>
      <c r="H26" s="23"/>
      <c r="I26" s="29"/>
      <c r="L26" s="1"/>
    </row>
    <row r="27" spans="1:12" s="2" customFormat="1" ht="15">
      <c r="A27" s="5" t="s">
        <v>11</v>
      </c>
      <c r="B27" s="23">
        <v>17587</v>
      </c>
      <c r="C27" s="23">
        <v>3321</v>
      </c>
      <c r="D27" s="23">
        <v>3174</v>
      </c>
      <c r="E27" s="11"/>
      <c r="G27" s="21">
        <f>SUM(B27:D27)</f>
        <v>24082</v>
      </c>
      <c r="H27" s="21"/>
      <c r="I27" s="21"/>
      <c r="L27" s="1"/>
    </row>
    <row r="28" spans="1:12" s="2" customFormat="1" ht="6.75" customHeight="1">
      <c r="A28" s="5"/>
      <c r="B28" s="21"/>
      <c r="C28" s="21"/>
      <c r="D28" s="21"/>
      <c r="E28" s="11"/>
      <c r="G28" s="21"/>
      <c r="H28" s="21"/>
      <c r="I28" s="29"/>
      <c r="L28" s="1"/>
    </row>
    <row r="29" spans="1:12" s="2" customFormat="1" ht="18" customHeight="1">
      <c r="A29" s="27"/>
      <c r="B29" s="3"/>
      <c r="C29" s="3"/>
      <c r="D29" s="3"/>
      <c r="E29" s="6"/>
      <c r="G29" s="3"/>
      <c r="H29" s="3"/>
      <c r="I29" s="29"/>
      <c r="L29" s="1"/>
    </row>
    <row r="30" spans="1:12" s="16" customFormat="1" ht="27" customHeight="1">
      <c r="A30" s="41" t="s">
        <v>20</v>
      </c>
      <c r="D30" s="14"/>
      <c r="E30" s="15"/>
      <c r="G30" s="14"/>
      <c r="H30" s="14"/>
      <c r="I30" s="34"/>
      <c r="L30" s="17"/>
    </row>
    <row r="31" spans="1:9" s="43" customFormat="1" ht="23.25" customHeight="1">
      <c r="A31" s="43" t="s">
        <v>23</v>
      </c>
      <c r="B31" s="44"/>
      <c r="C31" s="44"/>
      <c r="D31" s="44"/>
      <c r="E31" s="45"/>
      <c r="G31" s="44"/>
      <c r="H31" s="44"/>
      <c r="I31" s="46"/>
    </row>
    <row r="32" spans="1:9" s="43" customFormat="1" ht="23.25" customHeight="1">
      <c r="A32" s="43" t="s">
        <v>24</v>
      </c>
      <c r="B32" s="44"/>
      <c r="C32" s="44"/>
      <c r="D32" s="44"/>
      <c r="E32" s="45"/>
      <c r="G32" s="44"/>
      <c r="H32" s="44"/>
      <c r="I32" s="46"/>
    </row>
    <row r="33" spans="1:12" s="16" customFormat="1" ht="21" customHeight="1">
      <c r="A33" s="48" t="s">
        <v>13</v>
      </c>
      <c r="B33" s="48"/>
      <c r="C33" s="48"/>
      <c r="D33" s="14"/>
      <c r="E33" s="15"/>
      <c r="G33" s="14"/>
      <c r="H33" s="14"/>
      <c r="I33" s="34"/>
      <c r="L33" s="17"/>
    </row>
  </sheetData>
  <sheetProtection/>
  <mergeCells count="2">
    <mergeCell ref="A1:C1"/>
    <mergeCell ref="A33:C33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2016-10-12T17:56:31Z</cp:lastPrinted>
  <dcterms:created xsi:type="dcterms:W3CDTF">1998-05-06T15:47:51Z</dcterms:created>
  <dcterms:modified xsi:type="dcterms:W3CDTF">2016-10-12T17:56:40Z</dcterms:modified>
  <cp:category/>
  <cp:version/>
  <cp:contentType/>
  <cp:contentStatus/>
</cp:coreProperties>
</file>