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jdots03\njdotshrfa\shared\Procurement\PSP_AL\CES Cycles\Cycle 25\"/>
    </mc:Choice>
  </mc:AlternateContent>
  <bookViews>
    <workbookView xWindow="816" yWindow="-72" windowWidth="15540" windowHeight="7500" tabRatio="601"/>
  </bookViews>
  <sheets>
    <sheet name="Summary" sheetId="3" r:id="rId1"/>
  </sheets>
  <definedNames>
    <definedName name="_xlnm._FilterDatabase" localSheetId="0" hidden="1">Summary!$A$2:$AB$62</definedName>
    <definedName name="_xlnm.Database">#REF!</definedName>
    <definedName name="_xlnm.Print_Area" localSheetId="0">Summary!$A$1:$AB$69</definedName>
    <definedName name="_xlnm.Print_Titles" localSheetId="0">Summary!$2:$3</definedName>
  </definedNames>
  <calcPr calcId="152511"/>
</workbook>
</file>

<file path=xl/calcChain.xml><?xml version="1.0" encoding="utf-8"?>
<calcChain xmlns="http://schemas.openxmlformats.org/spreadsheetml/2006/main">
  <c r="U45" i="3" l="1"/>
  <c r="S45" i="3"/>
  <c r="R45" i="3"/>
  <c r="Q45" i="3"/>
  <c r="C68" i="3" l="1"/>
  <c r="P48" i="3"/>
  <c r="M48" i="3"/>
  <c r="J48" i="3"/>
  <c r="G48" i="3"/>
  <c r="D48" i="3"/>
  <c r="D46" i="3"/>
  <c r="D45" i="3"/>
  <c r="P31" i="3"/>
  <c r="M31" i="3"/>
  <c r="J31" i="3"/>
  <c r="G31" i="3"/>
  <c r="D31" i="3"/>
  <c r="D25" i="3"/>
  <c r="P23" i="3" l="1"/>
  <c r="M23" i="3"/>
  <c r="J23" i="3"/>
  <c r="G23" i="3"/>
  <c r="D23" i="3"/>
  <c r="P64" i="3" l="1"/>
  <c r="M64" i="3"/>
  <c r="J64" i="3"/>
  <c r="G64" i="3"/>
  <c r="D64" i="3"/>
  <c r="P63" i="3"/>
  <c r="M63" i="3"/>
  <c r="J63" i="3"/>
  <c r="G63" i="3"/>
  <c r="D63" i="3"/>
  <c r="P42" i="3" l="1"/>
  <c r="M42" i="3"/>
  <c r="J42" i="3"/>
  <c r="G42" i="3"/>
  <c r="D42" i="3"/>
  <c r="M36" i="3" l="1"/>
  <c r="J36" i="3"/>
  <c r="P26" i="3"/>
  <c r="J26" i="3"/>
  <c r="G26" i="3"/>
  <c r="D26" i="3"/>
  <c r="G60" i="3"/>
  <c r="P50" i="3"/>
  <c r="J50" i="3"/>
  <c r="G50" i="3"/>
  <c r="D50" i="3"/>
  <c r="O68" i="3" l="1"/>
  <c r="O48" i="3" s="1"/>
  <c r="U48" i="3" s="1"/>
  <c r="L68" i="3"/>
  <c r="I68" i="3"/>
  <c r="F68" i="3"/>
  <c r="L31" i="3" l="1"/>
  <c r="T31" i="3" s="1"/>
  <c r="L48" i="3"/>
  <c r="T48" i="3" s="1"/>
  <c r="C31" i="3"/>
  <c r="Q31" i="3" s="1"/>
  <c r="C48" i="3"/>
  <c r="F48" i="3"/>
  <c r="R48" i="3" s="1"/>
  <c r="I48" i="3"/>
  <c r="S48" i="3" s="1"/>
  <c r="F31" i="3"/>
  <c r="R31" i="3" s="1"/>
  <c r="I31" i="3"/>
  <c r="S31" i="3" s="1"/>
  <c r="O25" i="3"/>
  <c r="U25" i="3" s="1"/>
  <c r="O31" i="3"/>
  <c r="U31" i="3" s="1"/>
  <c r="I25" i="3"/>
  <c r="S25" i="3" s="1"/>
  <c r="F25" i="3"/>
  <c r="R25" i="3" s="1"/>
  <c r="L23" i="3"/>
  <c r="T23" i="3" s="1"/>
  <c r="L25" i="3"/>
  <c r="T25" i="3" s="1"/>
  <c r="C23" i="3"/>
  <c r="Q23" i="3" s="1"/>
  <c r="C25" i="3"/>
  <c r="I23" i="3"/>
  <c r="S23" i="3" s="1"/>
  <c r="F23" i="3"/>
  <c r="R23" i="3" s="1"/>
  <c r="O64" i="3"/>
  <c r="U64" i="3" s="1"/>
  <c r="O23" i="3"/>
  <c r="U23" i="3" s="1"/>
  <c r="C63" i="3"/>
  <c r="Q63" i="3" s="1"/>
  <c r="C64" i="3"/>
  <c r="I64" i="3"/>
  <c r="S64" i="3" s="1"/>
  <c r="F64" i="3"/>
  <c r="R64" i="3" s="1"/>
  <c r="L63" i="3"/>
  <c r="T63" i="3" s="1"/>
  <c r="L64" i="3"/>
  <c r="T64" i="3" s="1"/>
  <c r="I63" i="3"/>
  <c r="S63" i="3" s="1"/>
  <c r="F63" i="3"/>
  <c r="R63" i="3" s="1"/>
  <c r="O42" i="3"/>
  <c r="U42" i="3" s="1"/>
  <c r="O63" i="3"/>
  <c r="U63" i="3" s="1"/>
  <c r="C26" i="3"/>
  <c r="Q26" i="3" s="1"/>
  <c r="C42" i="3"/>
  <c r="I42" i="3"/>
  <c r="S42" i="3" s="1"/>
  <c r="F42" i="3"/>
  <c r="R42" i="3" s="1"/>
  <c r="L36" i="3"/>
  <c r="L42" i="3"/>
  <c r="T42" i="3" s="1"/>
  <c r="I36" i="3"/>
  <c r="I26" i="3"/>
  <c r="S26" i="3" s="1"/>
  <c r="O50" i="3"/>
  <c r="U50" i="3" s="1"/>
  <c r="O26" i="3"/>
  <c r="U26" i="3" s="1"/>
  <c r="F60" i="3"/>
  <c r="F26" i="3"/>
  <c r="R26" i="3" s="1"/>
  <c r="I50" i="3"/>
  <c r="S50" i="3" s="1"/>
  <c r="F50" i="3"/>
  <c r="R50" i="3" s="1"/>
  <c r="C46" i="3"/>
  <c r="C50" i="3"/>
  <c r="Q50" i="3" s="1"/>
  <c r="M50" i="3"/>
  <c r="W48" i="3" l="1"/>
  <c r="Q48" i="3"/>
  <c r="W31" i="3"/>
  <c r="V31" i="3"/>
  <c r="Q25" i="3"/>
  <c r="W25" i="3"/>
  <c r="V23" i="3"/>
  <c r="W23" i="3"/>
  <c r="Q64" i="3"/>
  <c r="W64" i="3"/>
  <c r="V63" i="3"/>
  <c r="W63" i="3"/>
  <c r="W42" i="3"/>
  <c r="Q42" i="3"/>
  <c r="M26" i="3"/>
  <c r="Z31" i="3" l="1"/>
  <c r="Y31" i="3"/>
  <c r="Z64" i="3"/>
  <c r="Y64" i="3"/>
  <c r="Z23" i="3"/>
  <c r="Y23" i="3"/>
  <c r="Z25" i="3"/>
  <c r="Y25" i="3"/>
  <c r="Z42" i="3"/>
  <c r="Y42" i="3"/>
  <c r="V25" i="3"/>
  <c r="Z48" i="3"/>
  <c r="Y48" i="3"/>
  <c r="Z63" i="3"/>
  <c r="Y63" i="3"/>
  <c r="V48" i="3"/>
  <c r="V64" i="3"/>
  <c r="V42" i="3"/>
  <c r="P36" i="3"/>
  <c r="G45" i="3"/>
  <c r="J38" i="3" l="1"/>
  <c r="P6" i="3"/>
  <c r="M6" i="3"/>
  <c r="J6" i="3"/>
  <c r="G6" i="3"/>
  <c r="D6" i="3"/>
  <c r="P21" i="3"/>
  <c r="M21" i="3"/>
  <c r="J21" i="3"/>
  <c r="G21" i="3"/>
  <c r="D21" i="3"/>
  <c r="M45" i="3" l="1"/>
  <c r="J45" i="3"/>
  <c r="V36" i="3"/>
  <c r="G36" i="3"/>
  <c r="D36" i="3"/>
  <c r="B66" i="3"/>
  <c r="D35" i="3"/>
  <c r="P38" i="3"/>
  <c r="D38" i="3"/>
  <c r="G38" i="3"/>
  <c r="D39" i="3"/>
  <c r="G39" i="3"/>
  <c r="J39" i="3"/>
  <c r="M39" i="3"/>
  <c r="P39" i="3"/>
  <c r="D40" i="3"/>
  <c r="G40" i="3"/>
  <c r="J40" i="3"/>
  <c r="M40" i="3"/>
  <c r="P40" i="3"/>
  <c r="P52" i="3"/>
  <c r="M52" i="3"/>
  <c r="J52" i="3"/>
  <c r="G52" i="3"/>
  <c r="D52" i="3"/>
  <c r="J47" i="3"/>
  <c r="M44" i="3"/>
  <c r="P41" i="3"/>
  <c r="M41" i="3"/>
  <c r="J41" i="3"/>
  <c r="G41" i="3"/>
  <c r="D41" i="3"/>
  <c r="D27" i="3"/>
  <c r="D24" i="3"/>
  <c r="P35" i="3"/>
  <c r="M35" i="3"/>
  <c r="J35" i="3"/>
  <c r="G35" i="3"/>
  <c r="P15" i="3"/>
  <c r="M15" i="3"/>
  <c r="J15" i="3"/>
  <c r="G15" i="3"/>
  <c r="D15" i="3"/>
  <c r="P54" i="3"/>
  <c r="M54" i="3"/>
  <c r="J54" i="3"/>
  <c r="G54" i="3"/>
  <c r="D54" i="3"/>
  <c r="P46" i="3"/>
  <c r="M46" i="3"/>
  <c r="J46" i="3"/>
  <c r="G46" i="3"/>
  <c r="I62" i="3"/>
  <c r="S62" i="3" s="1"/>
  <c r="P53" i="3"/>
  <c r="J53" i="3"/>
  <c r="G53" i="3"/>
  <c r="D53" i="3"/>
  <c r="P59" i="3"/>
  <c r="J59" i="3"/>
  <c r="G59" i="3"/>
  <c r="M59" i="3"/>
  <c r="L50" i="3"/>
  <c r="D59" i="3"/>
  <c r="M53" i="3"/>
  <c r="P4" i="3"/>
  <c r="M4" i="3"/>
  <c r="J4" i="3"/>
  <c r="G4" i="3"/>
  <c r="D4" i="3"/>
  <c r="I69" i="3"/>
  <c r="D33" i="3"/>
  <c r="G33" i="3"/>
  <c r="J33" i="3"/>
  <c r="M33" i="3"/>
  <c r="P33" i="3"/>
  <c r="P5" i="3"/>
  <c r="M5" i="3"/>
  <c r="J5" i="3"/>
  <c r="G5" i="3"/>
  <c r="D5" i="3"/>
  <c r="N66" i="3"/>
  <c r="K66" i="3"/>
  <c r="H66" i="3"/>
  <c r="E66" i="3"/>
  <c r="P9" i="3"/>
  <c r="M9" i="3"/>
  <c r="J9" i="3"/>
  <c r="G9" i="3"/>
  <c r="D9" i="3"/>
  <c r="J55" i="3"/>
  <c r="J62" i="3"/>
  <c r="J61" i="3"/>
  <c r="J58" i="3"/>
  <c r="J57" i="3"/>
  <c r="J60" i="3"/>
  <c r="J51" i="3"/>
  <c r="J49" i="3"/>
  <c r="J44" i="3"/>
  <c r="J56" i="3"/>
  <c r="J43" i="3"/>
  <c r="J37" i="3"/>
  <c r="J34" i="3"/>
  <c r="J32" i="3"/>
  <c r="J30" i="3"/>
  <c r="J29" i="3"/>
  <c r="J28" i="3"/>
  <c r="J27" i="3"/>
  <c r="J24" i="3"/>
  <c r="J22" i="3"/>
  <c r="J20" i="3"/>
  <c r="J19" i="3"/>
  <c r="J18" i="3"/>
  <c r="J17" i="3"/>
  <c r="J16" i="3"/>
  <c r="J14" i="3"/>
  <c r="J13" i="3"/>
  <c r="J12" i="3"/>
  <c r="J11" i="3"/>
  <c r="J10" i="3"/>
  <c r="J8" i="3"/>
  <c r="J7" i="3"/>
  <c r="P28" i="3"/>
  <c r="M28" i="3"/>
  <c r="G28" i="3"/>
  <c r="D28" i="3"/>
  <c r="P13" i="3"/>
  <c r="M13" i="3"/>
  <c r="G13" i="3"/>
  <c r="D13" i="3"/>
  <c r="P55" i="3"/>
  <c r="P62" i="3"/>
  <c r="P61" i="3"/>
  <c r="P58" i="3"/>
  <c r="P57" i="3"/>
  <c r="P60" i="3"/>
  <c r="P51" i="3"/>
  <c r="P49" i="3"/>
  <c r="P47" i="3"/>
  <c r="P44" i="3"/>
  <c r="P56" i="3"/>
  <c r="P43" i="3"/>
  <c r="P37" i="3"/>
  <c r="P34" i="3"/>
  <c r="P32" i="3"/>
  <c r="P30" i="3"/>
  <c r="P29" i="3"/>
  <c r="P27" i="3"/>
  <c r="P24" i="3"/>
  <c r="P22" i="3"/>
  <c r="P20" i="3"/>
  <c r="P19" i="3"/>
  <c r="P18" i="3"/>
  <c r="P17" i="3"/>
  <c r="P16" i="3"/>
  <c r="P14" i="3"/>
  <c r="P12" i="3"/>
  <c r="P11" i="3"/>
  <c r="P10" i="3"/>
  <c r="P8" i="3"/>
  <c r="P7" i="3"/>
  <c r="M55" i="3"/>
  <c r="M62" i="3"/>
  <c r="M61" i="3"/>
  <c r="M58" i="3"/>
  <c r="M57" i="3"/>
  <c r="M60" i="3"/>
  <c r="M51" i="3"/>
  <c r="M49" i="3"/>
  <c r="M47" i="3"/>
  <c r="M56" i="3"/>
  <c r="M43" i="3"/>
  <c r="M37" i="3"/>
  <c r="M34" i="3"/>
  <c r="M32" i="3"/>
  <c r="M30" i="3"/>
  <c r="M29" i="3"/>
  <c r="M27" i="3"/>
  <c r="M24" i="3"/>
  <c r="M22" i="3"/>
  <c r="M20" i="3"/>
  <c r="M19" i="3"/>
  <c r="M18" i="3"/>
  <c r="M17" i="3"/>
  <c r="M16" i="3"/>
  <c r="M14" i="3"/>
  <c r="M12" i="3"/>
  <c r="M11" i="3"/>
  <c r="M10" i="3"/>
  <c r="M8" i="3"/>
  <c r="M7" i="3"/>
  <c r="G55" i="3"/>
  <c r="G62" i="3"/>
  <c r="G61" i="3"/>
  <c r="G58" i="3"/>
  <c r="G57" i="3"/>
  <c r="G51" i="3"/>
  <c r="G49" i="3"/>
  <c r="G47" i="3"/>
  <c r="G44" i="3"/>
  <c r="G56" i="3"/>
  <c r="G43" i="3"/>
  <c r="G37" i="3"/>
  <c r="G34" i="3"/>
  <c r="G32" i="3"/>
  <c r="G30" i="3"/>
  <c r="G29" i="3"/>
  <c r="G27" i="3"/>
  <c r="G24" i="3"/>
  <c r="G22" i="3"/>
  <c r="G20" i="3"/>
  <c r="G19" i="3"/>
  <c r="G18" i="3"/>
  <c r="G17" i="3"/>
  <c r="G16" i="3"/>
  <c r="G14" i="3"/>
  <c r="G12" i="3"/>
  <c r="G11" i="3"/>
  <c r="G10" i="3"/>
  <c r="G8" i="3"/>
  <c r="G7" i="3"/>
  <c r="D55" i="3"/>
  <c r="D62" i="3"/>
  <c r="D61" i="3"/>
  <c r="D58" i="3"/>
  <c r="D57" i="3"/>
  <c r="D60" i="3"/>
  <c r="D51" i="3"/>
  <c r="D49" i="3"/>
  <c r="D47" i="3"/>
  <c r="D44" i="3"/>
  <c r="D56" i="3"/>
  <c r="D43" i="3"/>
  <c r="D37" i="3"/>
  <c r="D34" i="3"/>
  <c r="D32" i="3"/>
  <c r="D30" i="3"/>
  <c r="D29" i="3"/>
  <c r="D22" i="3"/>
  <c r="D20" i="3"/>
  <c r="D19" i="3"/>
  <c r="D18" i="3"/>
  <c r="D17" i="3"/>
  <c r="D16" i="3"/>
  <c r="D14" i="3"/>
  <c r="D12" i="3"/>
  <c r="D11" i="3"/>
  <c r="D10" i="3"/>
  <c r="D8" i="3"/>
  <c r="D7" i="3"/>
  <c r="T50" i="3" l="1"/>
  <c r="W50" i="3"/>
  <c r="L51" i="3"/>
  <c r="T51" i="3" s="1"/>
  <c r="L26" i="3"/>
  <c r="O45" i="3"/>
  <c r="O36" i="3"/>
  <c r="L37" i="3"/>
  <c r="T37" i="3" s="1"/>
  <c r="F27" i="3"/>
  <c r="R27" i="3" s="1"/>
  <c r="I29" i="3"/>
  <c r="S29" i="3" s="1"/>
  <c r="I12" i="3"/>
  <c r="S12" i="3" s="1"/>
  <c r="F49" i="3"/>
  <c r="R49" i="3" s="1"/>
  <c r="F24" i="3"/>
  <c r="R24" i="3" s="1"/>
  <c r="I34" i="3"/>
  <c r="S34" i="3" s="1"/>
  <c r="F44" i="3"/>
  <c r="R44" i="3" s="1"/>
  <c r="I8" i="3"/>
  <c r="S8" i="3" s="1"/>
  <c r="F12" i="3"/>
  <c r="R12" i="3" s="1"/>
  <c r="I57" i="3"/>
  <c r="S57" i="3" s="1"/>
  <c r="F33" i="3"/>
  <c r="R33" i="3" s="1"/>
  <c r="F9" i="3"/>
  <c r="R9" i="3" s="1"/>
  <c r="F55" i="3"/>
  <c r="R55" i="3" s="1"/>
  <c r="I30" i="3"/>
  <c r="S30" i="3" s="1"/>
  <c r="F16" i="3"/>
  <c r="R16" i="3" s="1"/>
  <c r="F41" i="3"/>
  <c r="R41" i="3" s="1"/>
  <c r="I20" i="3"/>
  <c r="S20" i="3" s="1"/>
  <c r="I49" i="3"/>
  <c r="S49" i="3" s="1"/>
  <c r="I27" i="3"/>
  <c r="S27" i="3" s="1"/>
  <c r="F56" i="3"/>
  <c r="R56" i="3" s="1"/>
  <c r="F37" i="3"/>
  <c r="R37" i="3" s="1"/>
  <c r="I51" i="3"/>
  <c r="S51" i="3" s="1"/>
  <c r="F38" i="3"/>
  <c r="F10" i="3"/>
  <c r="R10" i="3" s="1"/>
  <c r="I59" i="3"/>
  <c r="S59" i="3" s="1"/>
  <c r="F29" i="3"/>
  <c r="R29" i="3" s="1"/>
  <c r="I24" i="3"/>
  <c r="S24" i="3" s="1"/>
  <c r="F51" i="3"/>
  <c r="R51" i="3" s="1"/>
  <c r="I19" i="3"/>
  <c r="S19" i="3" s="1"/>
  <c r="I32" i="3"/>
  <c r="S32" i="3" s="1"/>
  <c r="I35" i="3"/>
  <c r="S35" i="3" s="1"/>
  <c r="I37" i="3"/>
  <c r="S37" i="3" s="1"/>
  <c r="F59" i="3"/>
  <c r="R59" i="3" s="1"/>
  <c r="I9" i="3"/>
  <c r="S9" i="3" s="1"/>
  <c r="F61" i="3"/>
  <c r="R61" i="3" s="1"/>
  <c r="F40" i="3"/>
  <c r="R40" i="3" s="1"/>
  <c r="F5" i="3"/>
  <c r="R5" i="3" s="1"/>
  <c r="I17" i="3"/>
  <c r="S17" i="3" s="1"/>
  <c r="I28" i="3"/>
  <c r="S28" i="3" s="1"/>
  <c r="I56" i="3"/>
  <c r="S56" i="3" s="1"/>
  <c r="I5" i="3"/>
  <c r="S5" i="3" s="1"/>
  <c r="F4" i="3"/>
  <c r="R4" i="3" s="1"/>
  <c r="F43" i="3"/>
  <c r="R43" i="3" s="1"/>
  <c r="F54" i="3"/>
  <c r="R54" i="3" s="1"/>
  <c r="F22" i="3"/>
  <c r="R22" i="3" s="1"/>
  <c r="I41" i="3"/>
  <c r="S41" i="3" s="1"/>
  <c r="F39" i="3"/>
  <c r="R39" i="3" s="1"/>
  <c r="F8" i="3"/>
  <c r="R8" i="3" s="1"/>
  <c r="F47" i="3"/>
  <c r="R47" i="3" s="1"/>
  <c r="F53" i="3"/>
  <c r="R53" i="3" s="1"/>
  <c r="F18" i="3"/>
  <c r="R18" i="3" s="1"/>
  <c r="F15" i="3"/>
  <c r="R15" i="3" s="1"/>
  <c r="I53" i="3"/>
  <c r="S53" i="3" s="1"/>
  <c r="F58" i="3"/>
  <c r="R58" i="3" s="1"/>
  <c r="F32" i="3"/>
  <c r="R32" i="3" s="1"/>
  <c r="I18" i="3"/>
  <c r="S18" i="3" s="1"/>
  <c r="F34" i="3"/>
  <c r="R34" i="3" s="1"/>
  <c r="I7" i="3"/>
  <c r="S7" i="3" s="1"/>
  <c r="I55" i="3"/>
  <c r="S55" i="3" s="1"/>
  <c r="F52" i="3"/>
  <c r="R52" i="3" s="1"/>
  <c r="F30" i="3"/>
  <c r="R30" i="3" s="1"/>
  <c r="I16" i="3"/>
  <c r="S16" i="3" s="1"/>
  <c r="F11" i="3"/>
  <c r="R11" i="3" s="1"/>
  <c r="F36" i="3"/>
  <c r="I60" i="3"/>
  <c r="S60" i="3" s="1"/>
  <c r="I52" i="3"/>
  <c r="S52" i="3" s="1"/>
  <c r="I45" i="3"/>
  <c r="I10" i="3"/>
  <c r="S10" i="3" s="1"/>
  <c r="F19" i="3"/>
  <c r="R19" i="3" s="1"/>
  <c r="F17" i="3"/>
  <c r="R17" i="3" s="1"/>
  <c r="I40" i="3"/>
  <c r="S40" i="3" s="1"/>
  <c r="I14" i="3"/>
  <c r="S14" i="3" s="1"/>
  <c r="I54" i="3"/>
  <c r="S54" i="3" s="1"/>
  <c r="F28" i="3"/>
  <c r="R28" i="3" s="1"/>
  <c r="I46" i="3"/>
  <c r="S46" i="3" s="1"/>
  <c r="F46" i="3"/>
  <c r="R46" i="3" s="1"/>
  <c r="I39" i="3"/>
  <c r="S39" i="3" s="1"/>
  <c r="I11" i="3"/>
  <c r="S11" i="3" s="1"/>
  <c r="I13" i="3"/>
  <c r="S13" i="3" s="1"/>
  <c r="F62" i="3"/>
  <c r="R62" i="3" s="1"/>
  <c r="F14" i="3"/>
  <c r="R14" i="3" s="1"/>
  <c r="F57" i="3"/>
  <c r="R57" i="3" s="1"/>
  <c r="I58" i="3"/>
  <c r="S58" i="3" s="1"/>
  <c r="I4" i="3"/>
  <c r="S4" i="3" s="1"/>
  <c r="I44" i="3"/>
  <c r="S44" i="3" s="1"/>
  <c r="C45" i="3"/>
  <c r="I33" i="3"/>
  <c r="S33" i="3" s="1"/>
  <c r="F13" i="3"/>
  <c r="R13" i="3" s="1"/>
  <c r="F35" i="3"/>
  <c r="R35" i="3" s="1"/>
  <c r="F20" i="3"/>
  <c r="R20" i="3" s="1"/>
  <c r="I61" i="3"/>
  <c r="S61" i="3" s="1"/>
  <c r="I15" i="3"/>
  <c r="S15" i="3" s="1"/>
  <c r="I47" i="3"/>
  <c r="S47" i="3" s="1"/>
  <c r="L7" i="3"/>
  <c r="T7" i="3" s="1"/>
  <c r="L38" i="3"/>
  <c r="I43" i="3"/>
  <c r="S43" i="3" s="1"/>
  <c r="R60" i="3"/>
  <c r="F7" i="3"/>
  <c r="R7" i="3" s="1"/>
  <c r="F69" i="3"/>
  <c r="I22" i="3"/>
  <c r="S22" i="3" s="1"/>
  <c r="L55" i="3"/>
  <c r="T55" i="3" s="1"/>
  <c r="O62" i="3"/>
  <c r="U62" i="3" s="1"/>
  <c r="L62" i="3"/>
  <c r="T62" i="3" s="1"/>
  <c r="L22" i="3"/>
  <c r="T22" i="3" s="1"/>
  <c r="L30" i="3"/>
  <c r="T30" i="3" s="1"/>
  <c r="L10" i="3"/>
  <c r="T10" i="3" s="1"/>
  <c r="L16" i="3"/>
  <c r="T16" i="3" s="1"/>
  <c r="O43" i="3"/>
  <c r="U43" i="3" s="1"/>
  <c r="O57" i="3"/>
  <c r="U57" i="3" s="1"/>
  <c r="O53" i="3"/>
  <c r="U53" i="3" s="1"/>
  <c r="O5" i="3"/>
  <c r="U5" i="3" s="1"/>
  <c r="O47" i="3"/>
  <c r="U47" i="3" s="1"/>
  <c r="O15" i="3"/>
  <c r="U15" i="3" s="1"/>
  <c r="O55" i="3"/>
  <c r="U55" i="3" s="1"/>
  <c r="O52" i="3"/>
  <c r="U52" i="3" s="1"/>
  <c r="O44" i="3"/>
  <c r="U44" i="3" s="1"/>
  <c r="O4" i="3"/>
  <c r="U4" i="3" s="1"/>
  <c r="O27" i="3"/>
  <c r="U27" i="3" s="1"/>
  <c r="O35" i="3"/>
  <c r="U35" i="3" s="1"/>
  <c r="O32" i="3"/>
  <c r="U32" i="3" s="1"/>
  <c r="O11" i="3"/>
  <c r="U11" i="3" s="1"/>
  <c r="L27" i="3"/>
  <c r="T27" i="3" s="1"/>
  <c r="L46" i="3"/>
  <c r="T46" i="3" s="1"/>
  <c r="L69" i="3"/>
  <c r="L49" i="3"/>
  <c r="T49" i="3" s="1"/>
  <c r="L33" i="3"/>
  <c r="T33" i="3" s="1"/>
  <c r="L17" i="3"/>
  <c r="T17" i="3" s="1"/>
  <c r="L53" i="3"/>
  <c r="T53" i="3" s="1"/>
  <c r="L39" i="3"/>
  <c r="T39" i="3" s="1"/>
  <c r="L9" i="3"/>
  <c r="T9" i="3" s="1"/>
  <c r="L11" i="3"/>
  <c r="T11" i="3" s="1"/>
  <c r="C28" i="3"/>
  <c r="Q28" i="3" s="1"/>
  <c r="C62" i="3"/>
  <c r="O37" i="3"/>
  <c r="U37" i="3" s="1"/>
  <c r="O56" i="3"/>
  <c r="U56" i="3" s="1"/>
  <c r="C44" i="3"/>
  <c r="Q44" i="3" s="1"/>
  <c r="O30" i="3"/>
  <c r="U30" i="3" s="1"/>
  <c r="O19" i="3"/>
  <c r="U19" i="3" s="1"/>
  <c r="O39" i="3"/>
  <c r="U39" i="3" s="1"/>
  <c r="O46" i="3"/>
  <c r="U46" i="3" s="1"/>
  <c r="O28" i="3"/>
  <c r="U28" i="3" s="1"/>
  <c r="O51" i="3"/>
  <c r="U51" i="3" s="1"/>
  <c r="Q46" i="3"/>
  <c r="O33" i="3"/>
  <c r="U33" i="3" s="1"/>
  <c r="O61" i="3"/>
  <c r="U61" i="3" s="1"/>
  <c r="O12" i="3"/>
  <c r="U12" i="3" s="1"/>
  <c r="O14" i="3"/>
  <c r="U14" i="3" s="1"/>
  <c r="O24" i="3"/>
  <c r="U24" i="3" s="1"/>
  <c r="O9" i="3"/>
  <c r="U9" i="3" s="1"/>
  <c r="O34" i="3"/>
  <c r="U34" i="3" s="1"/>
  <c r="O8" i="3"/>
  <c r="U8" i="3" s="1"/>
  <c r="O58" i="3"/>
  <c r="U58" i="3" s="1"/>
  <c r="O17" i="3"/>
  <c r="U17" i="3" s="1"/>
  <c r="O20" i="3"/>
  <c r="U20" i="3" s="1"/>
  <c r="O49" i="3"/>
  <c r="U49" i="3" s="1"/>
  <c r="O22" i="3"/>
  <c r="U22" i="3" s="1"/>
  <c r="O18" i="3"/>
  <c r="U18" i="3" s="1"/>
  <c r="O54" i="3"/>
  <c r="U54" i="3" s="1"/>
  <c r="O69" i="3"/>
  <c r="O40" i="3"/>
  <c r="U40" i="3" s="1"/>
  <c r="O59" i="3"/>
  <c r="U59" i="3" s="1"/>
  <c r="O29" i="3"/>
  <c r="U29" i="3" s="1"/>
  <c r="O7" i="3"/>
  <c r="U7" i="3" s="1"/>
  <c r="C4" i="3"/>
  <c r="Q4" i="3" s="1"/>
  <c r="O13" i="3"/>
  <c r="U13" i="3" s="1"/>
  <c r="O16" i="3"/>
  <c r="U16" i="3" s="1"/>
  <c r="O41" i="3"/>
  <c r="U41" i="3" s="1"/>
  <c r="O38" i="3"/>
  <c r="O60" i="3"/>
  <c r="U60" i="3" s="1"/>
  <c r="O10" i="3"/>
  <c r="U10" i="3" s="1"/>
  <c r="I38" i="3"/>
  <c r="S38" i="3" s="1"/>
  <c r="V38" i="3" s="1"/>
  <c r="F45" i="3"/>
  <c r="C11" i="3"/>
  <c r="Q11" i="3" s="1"/>
  <c r="C15" i="3"/>
  <c r="Q15" i="3" s="1"/>
  <c r="C18" i="3"/>
  <c r="Q18" i="3" s="1"/>
  <c r="C40" i="3"/>
  <c r="Q40" i="3" s="1"/>
  <c r="C60" i="3"/>
  <c r="Q60" i="3" s="1"/>
  <c r="C30" i="3"/>
  <c r="Q30" i="3" s="1"/>
  <c r="C35" i="3"/>
  <c r="Q35" i="3" s="1"/>
  <c r="C14" i="3"/>
  <c r="Q14" i="3" s="1"/>
  <c r="C59" i="3"/>
  <c r="Q59" i="3" s="1"/>
  <c r="C7" i="3"/>
  <c r="C51" i="3"/>
  <c r="Q51" i="3" s="1"/>
  <c r="C13" i="3"/>
  <c r="Q13" i="3" s="1"/>
  <c r="C20" i="3"/>
  <c r="Q20" i="3" s="1"/>
  <c r="C34" i="3"/>
  <c r="Q34" i="3" s="1"/>
  <c r="C36" i="3"/>
  <c r="O6" i="3"/>
  <c r="U6" i="3" s="1"/>
  <c r="L6" i="3"/>
  <c r="T6" i="3" s="1"/>
  <c r="C6" i="3"/>
  <c r="I6" i="3"/>
  <c r="S6" i="3" s="1"/>
  <c r="F6" i="3"/>
  <c r="R6" i="3" s="1"/>
  <c r="C43" i="3"/>
  <c r="Q43" i="3" s="1"/>
  <c r="C5" i="3"/>
  <c r="Q5" i="3" s="1"/>
  <c r="C49" i="3"/>
  <c r="Q49" i="3" s="1"/>
  <c r="C10" i="3"/>
  <c r="Q10" i="3" s="1"/>
  <c r="C8" i="3"/>
  <c r="Q8" i="3" s="1"/>
  <c r="C56" i="3"/>
  <c r="Q56" i="3" s="1"/>
  <c r="C17" i="3"/>
  <c r="Q17" i="3" s="1"/>
  <c r="C61" i="3"/>
  <c r="Q61" i="3" s="1"/>
  <c r="C58" i="3"/>
  <c r="Q58" i="3" s="1"/>
  <c r="C47" i="3"/>
  <c r="Q47" i="3" s="1"/>
  <c r="C29" i="3"/>
  <c r="Q29" i="3" s="1"/>
  <c r="C19" i="3"/>
  <c r="Q19" i="3" s="1"/>
  <c r="C57" i="3"/>
  <c r="Q57" i="3" s="1"/>
  <c r="C55" i="3"/>
  <c r="Q55" i="3" s="1"/>
  <c r="C33" i="3"/>
  <c r="Q33" i="3" s="1"/>
  <c r="C53" i="3"/>
  <c r="Q53" i="3" s="1"/>
  <c r="C27" i="3"/>
  <c r="Q27" i="3" s="1"/>
  <c r="C12" i="3"/>
  <c r="Q12" i="3" s="1"/>
  <c r="C69" i="3"/>
  <c r="C41" i="3"/>
  <c r="Q41" i="3" s="1"/>
  <c r="C38" i="3"/>
  <c r="C9" i="3"/>
  <c r="Q9" i="3" s="1"/>
  <c r="C16" i="3"/>
  <c r="Q16" i="3" s="1"/>
  <c r="C22" i="3"/>
  <c r="Q22" i="3" s="1"/>
  <c r="C52" i="3"/>
  <c r="Q52" i="3" s="1"/>
  <c r="C39" i="3"/>
  <c r="Q39" i="3" s="1"/>
  <c r="C24" i="3"/>
  <c r="Q24" i="3" s="1"/>
  <c r="O21" i="3"/>
  <c r="U21" i="3" s="1"/>
  <c r="C37" i="3"/>
  <c r="C32" i="3"/>
  <c r="Q32" i="3" s="1"/>
  <c r="I21" i="3"/>
  <c r="S21" i="3" s="1"/>
  <c r="F21" i="3"/>
  <c r="R21" i="3" s="1"/>
  <c r="L45" i="3"/>
  <c r="T45" i="3" s="1"/>
  <c r="V45" i="3" s="1"/>
  <c r="L21" i="3"/>
  <c r="T21" i="3" s="1"/>
  <c r="C54" i="3"/>
  <c r="Q54" i="3" s="1"/>
  <c r="C21" i="3"/>
  <c r="L41" i="3"/>
  <c r="L52" i="3"/>
  <c r="L40" i="3"/>
  <c r="L4" i="3"/>
  <c r="L58" i="3"/>
  <c r="L44" i="3"/>
  <c r="L29" i="3"/>
  <c r="L28" i="3"/>
  <c r="L5" i="3"/>
  <c r="L24" i="3"/>
  <c r="L34" i="3"/>
  <c r="L14" i="3"/>
  <c r="L12" i="3"/>
  <c r="L15" i="3"/>
  <c r="L56" i="3"/>
  <c r="L61" i="3"/>
  <c r="L32" i="3"/>
  <c r="L20" i="3"/>
  <c r="L59" i="3"/>
  <c r="L18" i="3"/>
  <c r="L35" i="3"/>
  <c r="L13" i="3"/>
  <c r="L19" i="3"/>
  <c r="L8" i="3"/>
  <c r="L43" i="3"/>
  <c r="L57" i="3"/>
  <c r="L54" i="3"/>
  <c r="L60" i="3"/>
  <c r="L47" i="3"/>
  <c r="AB23" i="3" l="1"/>
  <c r="AB42" i="3"/>
  <c r="AB48" i="3"/>
  <c r="AB63" i="3"/>
  <c r="AB31" i="3"/>
  <c r="AB64" i="3"/>
  <c r="AB25" i="3"/>
  <c r="AA23" i="3"/>
  <c r="AA25" i="3"/>
  <c r="AA31" i="3"/>
  <c r="AA42" i="3"/>
  <c r="AA63" i="3"/>
  <c r="AA64" i="3"/>
  <c r="AA48" i="3"/>
  <c r="X63" i="3"/>
  <c r="X42" i="3"/>
  <c r="X48" i="3"/>
  <c r="X25" i="3"/>
  <c r="X23" i="3"/>
  <c r="X31" i="3"/>
  <c r="X64" i="3"/>
  <c r="AB50" i="3"/>
  <c r="Z50" i="3"/>
  <c r="AA50" i="3"/>
  <c r="Y50" i="3"/>
  <c r="X50" i="3"/>
  <c r="T26" i="3"/>
  <c r="W26" i="3"/>
  <c r="V50" i="3"/>
  <c r="W36" i="3"/>
  <c r="W62" i="3"/>
  <c r="V22" i="3"/>
  <c r="W7" i="3"/>
  <c r="V10" i="3"/>
  <c r="W45" i="3"/>
  <c r="X45" i="3" s="1"/>
  <c r="V30" i="3"/>
  <c r="V55" i="3"/>
  <c r="W37" i="3"/>
  <c r="W30" i="3"/>
  <c r="X30" i="3" s="1"/>
  <c r="V49" i="3"/>
  <c r="V27" i="3"/>
  <c r="V51" i="3"/>
  <c r="V16" i="3"/>
  <c r="V46" i="3"/>
  <c r="V53" i="3"/>
  <c r="V9" i="3"/>
  <c r="W11" i="3"/>
  <c r="V11" i="3"/>
  <c r="Q62" i="3"/>
  <c r="V39" i="3"/>
  <c r="W39" i="3"/>
  <c r="X39" i="3" s="1"/>
  <c r="W55" i="3"/>
  <c r="X55" i="3" s="1"/>
  <c r="Q37" i="3"/>
  <c r="W46" i="3"/>
  <c r="X46" i="3" s="1"/>
  <c r="W51" i="3"/>
  <c r="W10" i="3"/>
  <c r="X10" i="3" s="1"/>
  <c r="V33" i="3"/>
  <c r="W33" i="3"/>
  <c r="W16" i="3"/>
  <c r="X16" i="3" s="1"/>
  <c r="V17" i="3"/>
  <c r="W27" i="3"/>
  <c r="X27" i="3" s="1"/>
  <c r="Q7" i="3"/>
  <c r="W53" i="3"/>
  <c r="W38" i="3"/>
  <c r="W22" i="3"/>
  <c r="X22" i="3" s="1"/>
  <c r="W17" i="3"/>
  <c r="W9" i="3"/>
  <c r="X9" i="3" s="1"/>
  <c r="W49" i="3"/>
  <c r="X49" i="3" s="1"/>
  <c r="W6" i="3"/>
  <c r="Q6" i="3"/>
  <c r="W21" i="3"/>
  <c r="Q21" i="3"/>
  <c r="T60" i="3"/>
  <c r="W60" i="3"/>
  <c r="T57" i="3"/>
  <c r="W57" i="3"/>
  <c r="T8" i="3"/>
  <c r="W8" i="3"/>
  <c r="X8" i="3" s="1"/>
  <c r="T13" i="3"/>
  <c r="W13" i="3"/>
  <c r="T18" i="3"/>
  <c r="W18" i="3"/>
  <c r="T20" i="3"/>
  <c r="W20" i="3"/>
  <c r="X20" i="3" s="1"/>
  <c r="T56" i="3"/>
  <c r="W56" i="3"/>
  <c r="X56" i="3" s="1"/>
  <c r="W12" i="3"/>
  <c r="T12" i="3"/>
  <c r="T5" i="3"/>
  <c r="W5" i="3"/>
  <c r="T29" i="3"/>
  <c r="W29" i="3"/>
  <c r="X29" i="3" s="1"/>
  <c r="T4" i="3"/>
  <c r="W4" i="3"/>
  <c r="T52" i="3"/>
  <c r="W52" i="3"/>
  <c r="X52" i="3" s="1"/>
  <c r="T47" i="3"/>
  <c r="W47" i="3"/>
  <c r="X47" i="3" s="1"/>
  <c r="T54" i="3"/>
  <c r="W54" i="3"/>
  <c r="X54" i="3" s="1"/>
  <c r="T43" i="3"/>
  <c r="W43" i="3"/>
  <c r="X43" i="3" s="1"/>
  <c r="T19" i="3"/>
  <c r="W19" i="3"/>
  <c r="X19" i="3" s="1"/>
  <c r="T35" i="3"/>
  <c r="W35" i="3"/>
  <c r="X35" i="3" s="1"/>
  <c r="T59" i="3"/>
  <c r="W59" i="3"/>
  <c r="X59" i="3" s="1"/>
  <c r="T32" i="3"/>
  <c r="W32" i="3"/>
  <c r="X32" i="3" s="1"/>
  <c r="T61" i="3"/>
  <c r="W61" i="3"/>
  <c r="T15" i="3"/>
  <c r="W15" i="3"/>
  <c r="T14" i="3"/>
  <c r="W14" i="3"/>
  <c r="W34" i="3"/>
  <c r="X34" i="3" s="1"/>
  <c r="T34" i="3"/>
  <c r="T24" i="3"/>
  <c r="W24" i="3"/>
  <c r="T28" i="3"/>
  <c r="W28" i="3"/>
  <c r="X28" i="3" s="1"/>
  <c r="T44" i="3"/>
  <c r="W44" i="3"/>
  <c r="X44" i="3" s="1"/>
  <c r="T58" i="3"/>
  <c r="W58" i="3"/>
  <c r="T40" i="3"/>
  <c r="W40" i="3"/>
  <c r="T41" i="3"/>
  <c r="W41" i="3"/>
  <c r="X41" i="3" s="1"/>
  <c r="X21" i="3" l="1"/>
  <c r="AB15" i="3"/>
  <c r="AA15" i="3"/>
  <c r="Z15" i="3"/>
  <c r="Y15" i="3"/>
  <c r="AB5" i="3"/>
  <c r="AA5" i="3"/>
  <c r="Y5" i="3"/>
  <c r="Z5" i="3"/>
  <c r="AB60" i="3"/>
  <c r="AA60" i="3"/>
  <c r="Z60" i="3"/>
  <c r="Y60" i="3"/>
  <c r="AB24" i="3"/>
  <c r="AA24" i="3"/>
  <c r="Z24" i="3"/>
  <c r="Y24" i="3"/>
  <c r="AB19" i="3"/>
  <c r="AA19" i="3"/>
  <c r="Z19" i="3"/>
  <c r="Y19" i="3"/>
  <c r="AA13" i="3"/>
  <c r="AB13" i="3"/>
  <c r="Y13" i="3"/>
  <c r="Z13" i="3"/>
  <c r="AB10" i="3"/>
  <c r="Z10" i="3"/>
  <c r="AA10" i="3"/>
  <c r="Y10" i="3"/>
  <c r="X5" i="3"/>
  <c r="AB12" i="3"/>
  <c r="AA12" i="3"/>
  <c r="Z12" i="3"/>
  <c r="Y12" i="3"/>
  <c r="AA21" i="3"/>
  <c r="AB21" i="3"/>
  <c r="Y21" i="3"/>
  <c r="Z21" i="3"/>
  <c r="Z53" i="3"/>
  <c r="AB53" i="3"/>
  <c r="AA53" i="3"/>
  <c r="Y53" i="3"/>
  <c r="Z51" i="3"/>
  <c r="AA51" i="3"/>
  <c r="AB51" i="3"/>
  <c r="Y51" i="3"/>
  <c r="AB11" i="3"/>
  <c r="AA11" i="3"/>
  <c r="Z11" i="3"/>
  <c r="Y11" i="3"/>
  <c r="AB30" i="3"/>
  <c r="Z30" i="3"/>
  <c r="AA30" i="3"/>
  <c r="Y30" i="3"/>
  <c r="AB62" i="3"/>
  <c r="Z62" i="3"/>
  <c r="AA62" i="3"/>
  <c r="Y62" i="3"/>
  <c r="X11" i="3"/>
  <c r="AB58" i="3"/>
  <c r="Z58" i="3"/>
  <c r="AA58" i="3"/>
  <c r="Y58" i="3"/>
  <c r="AB32" i="3"/>
  <c r="AA32" i="3"/>
  <c r="Z32" i="3"/>
  <c r="Y32" i="3"/>
  <c r="AA43" i="3"/>
  <c r="AB43" i="3"/>
  <c r="Z43" i="3"/>
  <c r="Y43" i="3"/>
  <c r="AB4" i="3"/>
  <c r="AA4" i="3"/>
  <c r="Z4" i="3"/>
  <c r="Y4" i="3"/>
  <c r="AB56" i="3"/>
  <c r="AA56" i="3"/>
  <c r="Z56" i="3"/>
  <c r="Y56" i="3"/>
  <c r="AB8" i="3"/>
  <c r="AA8" i="3"/>
  <c r="Z8" i="3"/>
  <c r="Y8" i="3"/>
  <c r="X6" i="3"/>
  <c r="X7" i="3"/>
  <c r="AB46" i="3"/>
  <c r="Z46" i="3"/>
  <c r="AA46" i="3"/>
  <c r="Y46" i="3"/>
  <c r="AA37" i="3"/>
  <c r="AB37" i="3"/>
  <c r="Z37" i="3"/>
  <c r="Y37" i="3"/>
  <c r="AB36" i="3"/>
  <c r="X36" i="3"/>
  <c r="AA36" i="3"/>
  <c r="Z36" i="3"/>
  <c r="Y36" i="3"/>
  <c r="X12" i="3"/>
  <c r="X51" i="3"/>
  <c r="AB28" i="3"/>
  <c r="AA28" i="3"/>
  <c r="Z28" i="3"/>
  <c r="Y28" i="3"/>
  <c r="Z47" i="3"/>
  <c r="AB47" i="3"/>
  <c r="AA47" i="3"/>
  <c r="Y47" i="3"/>
  <c r="AA17" i="3"/>
  <c r="AB17" i="3"/>
  <c r="Z17" i="3"/>
  <c r="Y17" i="3"/>
  <c r="V62" i="3"/>
  <c r="X62" i="3"/>
  <c r="AB6" i="3"/>
  <c r="Z6" i="3"/>
  <c r="AA6" i="3"/>
  <c r="Y6" i="3"/>
  <c r="AB44" i="3"/>
  <c r="AA44" i="3"/>
  <c r="Z44" i="3"/>
  <c r="Y44" i="3"/>
  <c r="Z41" i="3"/>
  <c r="AB41" i="3"/>
  <c r="AA41" i="3"/>
  <c r="Y41" i="3"/>
  <c r="Z35" i="3"/>
  <c r="AB35" i="3"/>
  <c r="AA35" i="3"/>
  <c r="Y35" i="3"/>
  <c r="AB18" i="3"/>
  <c r="Z18" i="3"/>
  <c r="AA18" i="3"/>
  <c r="Y18" i="3"/>
  <c r="AA33" i="3"/>
  <c r="AB33" i="3"/>
  <c r="Z33" i="3"/>
  <c r="Y33" i="3"/>
  <c r="AB22" i="3"/>
  <c r="Z22" i="3"/>
  <c r="AA22" i="3"/>
  <c r="Y22" i="3"/>
  <c r="AA7" i="3"/>
  <c r="AB7" i="3"/>
  <c r="Z7" i="3"/>
  <c r="Y7" i="3"/>
  <c r="AB40" i="3"/>
  <c r="AA40" i="3"/>
  <c r="Z40" i="3"/>
  <c r="Y40" i="3"/>
  <c r="AA61" i="3"/>
  <c r="Z61" i="3"/>
  <c r="AB61" i="3"/>
  <c r="Y61" i="3"/>
  <c r="AB52" i="3"/>
  <c r="AA52" i="3"/>
  <c r="Z52" i="3"/>
  <c r="Y52" i="3"/>
  <c r="AB38" i="3"/>
  <c r="Z38" i="3"/>
  <c r="AA38" i="3"/>
  <c r="Y38" i="3"/>
  <c r="X38" i="3"/>
  <c r="X24" i="3"/>
  <c r="X18" i="3"/>
  <c r="AB34" i="3"/>
  <c r="Z34" i="3"/>
  <c r="AA34" i="3"/>
  <c r="Y34" i="3"/>
  <c r="AA27" i="3"/>
  <c r="AB27" i="3"/>
  <c r="Z27" i="3"/>
  <c r="Y27" i="3"/>
  <c r="V37" i="3"/>
  <c r="X37" i="3"/>
  <c r="X33" i="3"/>
  <c r="X61" i="3"/>
  <c r="AB14" i="3"/>
  <c r="Z14" i="3"/>
  <c r="AA14" i="3"/>
  <c r="Y14" i="3"/>
  <c r="AA59" i="3"/>
  <c r="AB59" i="3"/>
  <c r="Z59" i="3"/>
  <c r="Y59" i="3"/>
  <c r="AB54" i="3"/>
  <c r="Z54" i="3"/>
  <c r="AA54" i="3"/>
  <c r="Y54" i="3"/>
  <c r="Z29" i="3"/>
  <c r="AB29" i="3"/>
  <c r="AA29" i="3"/>
  <c r="Y29" i="3"/>
  <c r="AB20" i="3"/>
  <c r="AA20" i="3"/>
  <c r="Z20" i="3"/>
  <c r="Y20" i="3"/>
  <c r="Z57" i="3"/>
  <c r="AB57" i="3"/>
  <c r="AA57" i="3"/>
  <c r="Y57" i="3"/>
  <c r="AA49" i="3"/>
  <c r="AB49" i="3"/>
  <c r="Z49" i="3"/>
  <c r="Y49" i="3"/>
  <c r="AA55" i="3"/>
  <c r="AB55" i="3"/>
  <c r="Z55" i="3"/>
  <c r="Y55" i="3"/>
  <c r="AB26" i="3"/>
  <c r="Z26" i="3"/>
  <c r="AA26" i="3"/>
  <c r="Y26" i="3"/>
  <c r="X26" i="3"/>
  <c r="X4" i="3"/>
  <c r="X13" i="3"/>
  <c r="X17" i="3"/>
  <c r="X57" i="3"/>
  <c r="X60" i="3"/>
  <c r="AB9" i="3"/>
  <c r="AA9" i="3"/>
  <c r="Z9" i="3"/>
  <c r="Y9" i="3"/>
  <c r="AB16" i="3"/>
  <c r="AA16" i="3"/>
  <c r="Z16" i="3"/>
  <c r="Y16" i="3"/>
  <c r="Z39" i="3"/>
  <c r="AA39" i="3"/>
  <c r="AB39" i="3"/>
  <c r="Y39" i="3"/>
  <c r="Z45" i="3"/>
  <c r="AA45" i="3"/>
  <c r="AB45" i="3"/>
  <c r="Y45" i="3"/>
  <c r="X14" i="3"/>
  <c r="X53" i="3"/>
  <c r="X40" i="3"/>
  <c r="X15" i="3"/>
  <c r="X58" i="3"/>
  <c r="V26" i="3"/>
  <c r="V7" i="3"/>
  <c r="V6" i="3"/>
  <c r="V21" i="3"/>
  <c r="V34" i="3"/>
  <c r="V52" i="3"/>
  <c r="V4" i="3"/>
  <c r="V29" i="3"/>
  <c r="V5" i="3"/>
  <c r="V56" i="3"/>
  <c r="V20" i="3"/>
  <c r="V18" i="3"/>
  <c r="V13" i="3"/>
  <c r="V8" i="3"/>
  <c r="V57" i="3"/>
  <c r="V60" i="3"/>
  <c r="V41" i="3"/>
  <c r="V40" i="3"/>
  <c r="V58" i="3"/>
  <c r="V44" i="3"/>
  <c r="V28" i="3"/>
  <c r="V24" i="3"/>
  <c r="V14" i="3"/>
  <c r="V15" i="3"/>
  <c r="V61" i="3"/>
  <c r="V32" i="3"/>
  <c r="V59" i="3"/>
  <c r="V35" i="3"/>
  <c r="V19" i="3"/>
  <c r="V43" i="3"/>
  <c r="V54" i="3"/>
  <c r="V47" i="3"/>
  <c r="V12" i="3"/>
</calcChain>
</file>

<file path=xl/sharedStrings.xml><?xml version="1.0" encoding="utf-8"?>
<sst xmlns="http://schemas.openxmlformats.org/spreadsheetml/2006/main" count="105" uniqueCount="89">
  <si>
    <t>CONSULTANT</t>
  </si>
  <si>
    <t>Ammann &amp; Whitney</t>
  </si>
  <si>
    <t>BEM Systems, Inc.</t>
  </si>
  <si>
    <t>Buchart-Horn, Inc.</t>
  </si>
  <si>
    <t>Gannett Fleming, Inc.</t>
  </si>
  <si>
    <t>HNTB Corporation</t>
  </si>
  <si>
    <t>Parsons Transportation Group</t>
  </si>
  <si>
    <t>Urban Engineers, Inc.</t>
  </si>
  <si>
    <t>French &amp; Parrello, Inc.</t>
  </si>
  <si>
    <t>Discipline Rating Average</t>
  </si>
  <si>
    <t>AmerCom Corporation</t>
  </si>
  <si>
    <t>Dresdner Robin Environmental</t>
  </si>
  <si>
    <t>URS Corporation</t>
  </si>
  <si>
    <t>DESIGN</t>
  </si>
  <si>
    <t>STRUCTURAL EVALUATION</t>
  </si>
  <si>
    <t>PLANNING</t>
  </si>
  <si>
    <t>CONSTRUCTION INSPECTION</t>
  </si>
  <si>
    <t>design</t>
  </si>
  <si>
    <t>construction inspection</t>
  </si>
  <si>
    <t>structural      inspection</t>
  </si>
  <si>
    <t>planning</t>
  </si>
  <si>
    <t>total</t>
  </si>
  <si>
    <t>Pickering Corts &amp; Summerson, Inc.</t>
  </si>
  <si>
    <t>Rating Discipline</t>
  </si>
  <si>
    <t xml:space="preserve">CES Discipline Averages </t>
  </si>
  <si>
    <t>Discipline Rating Factor</t>
  </si>
  <si>
    <t>Design</t>
  </si>
  <si>
    <t>Construction Inspection</t>
  </si>
  <si>
    <t>Structural Evaluation</t>
  </si>
  <si>
    <t>Planning</t>
  </si>
  <si>
    <t>Technical Proposal Rating Points</t>
  </si>
  <si>
    <t>ATC Associates, Inc.</t>
  </si>
  <si>
    <t>Greenman-Pedersen, Inc.</t>
  </si>
  <si>
    <t>Hatch Mott McDonald, Inc.</t>
  </si>
  <si>
    <t>Louis Berger Group, Inc.</t>
  </si>
  <si>
    <t>RBA Group</t>
  </si>
  <si>
    <t xml:space="preserve">Technical Proposal                Rating Points Average  </t>
  </si>
  <si>
    <t>Hardesty &amp; Hanover</t>
  </si>
  <si>
    <t>Arora &amp; Associates</t>
  </si>
  <si>
    <t>Cherry Weber &amp; Associates</t>
  </si>
  <si>
    <t>KS Engineers</t>
  </si>
  <si>
    <t>Amy S. Greene Environmental</t>
  </si>
  <si>
    <t>Churchill Consulting</t>
  </si>
  <si>
    <t>HAKS Engineers</t>
  </si>
  <si>
    <t>BAE Systems</t>
  </si>
  <si>
    <t>environmental</t>
  </si>
  <si>
    <t>ENVIRONMENTAL</t>
  </si>
  <si>
    <t>Environmental</t>
  </si>
  <si>
    <t>Ammann &amp; Whitney/ Maitra Joint Venture</t>
  </si>
  <si>
    <t>firms per discipline</t>
  </si>
  <si>
    <t>Advantage Engineering</t>
  </si>
  <si>
    <t>McCormick Taylor, Inc.</t>
  </si>
  <si>
    <t>Stantec Consulting, Inc.</t>
  </si>
  <si>
    <t>IH Engineers</t>
  </si>
  <si>
    <t>S &amp; R Engineers, PC</t>
  </si>
  <si>
    <t>T &amp; M Associates</t>
  </si>
  <si>
    <t>LS Engineering</t>
  </si>
  <si>
    <t>Naik Consulting</t>
  </si>
  <si>
    <t>SJH Engineering</t>
  </si>
  <si>
    <t>TranSystem</t>
  </si>
  <si>
    <t>Jacobs Engineering</t>
  </si>
  <si>
    <t>Boswell Engineering</t>
  </si>
  <si>
    <t>Malick &amp; Scherer</t>
  </si>
  <si>
    <t>Robinson Aerial</t>
  </si>
  <si>
    <t>Lardner Klein Landscape</t>
  </si>
  <si>
    <t>Advanced Infrastructure Design (AID)</t>
  </si>
  <si>
    <t>Equivalent Technical Proposal                                                                                 Rating Points to be applied up to the industry average, not to exceed Industry Average</t>
  </si>
  <si>
    <t>T.Y. Lin (Medina Consultants)</t>
  </si>
  <si>
    <t>KMA Consulting Engineers</t>
  </si>
  <si>
    <t>MP Engineering PC</t>
  </si>
  <si>
    <t>Taylor Wiseman &amp; Taylor</t>
  </si>
  <si>
    <t>Environmental Connections</t>
  </si>
  <si>
    <t>U &amp; S Engineering</t>
  </si>
  <si>
    <t xml:space="preserve">CONSTRUCTION INSPECTION* </t>
  </si>
  <si>
    <t>Gibson Assoc</t>
  </si>
  <si>
    <t>QBS International</t>
  </si>
  <si>
    <t>AECOM</t>
  </si>
  <si>
    <t>Dewberry</t>
  </si>
  <si>
    <t>Maser</t>
  </si>
  <si>
    <t>*Construction Inspection is an average of cycles 25, 24, 23</t>
  </si>
  <si>
    <t>Parsons Brinckerhoff</t>
  </si>
  <si>
    <t>Gahagan &amp; Bryant</t>
  </si>
  <si>
    <t>GEOD</t>
  </si>
  <si>
    <t>HDR</t>
  </si>
  <si>
    <t>Johnson Mirmiran &amp; Thompson</t>
  </si>
  <si>
    <t>TRC Engineers</t>
  </si>
  <si>
    <r>
      <t xml:space="preserve">RATING FACTOR
 </t>
    </r>
    <r>
      <rPr>
        <sz val="10"/>
        <color indexed="12"/>
        <rFont val="Book Antiqua"/>
        <family val="1"/>
      </rPr>
      <t>A</t>
    </r>
    <r>
      <rPr>
        <i/>
        <sz val="10"/>
        <color indexed="12"/>
        <rFont val="Book Antiqua"/>
        <family val="1"/>
      </rPr>
      <t>LL DISCIPLINES</t>
    </r>
  </si>
  <si>
    <t>Michael Baker International</t>
  </si>
  <si>
    <t>WSP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</si>
</sst>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15" x14ac:knownFonts="1">
    <font>
      <sz val="10"/>
      <name val="Arial"/>
    </font>
    <font>
      <sz val="11"/>
      <name val="Book Antiqua"/>
      <family val="1"/>
    </font>
    <font>
      <sz val="10"/>
      <name val="Book Antiqua"/>
      <family val="1"/>
    </font>
    <font>
      <sz val="11"/>
      <color indexed="12"/>
      <name val="Book Antiqua"/>
      <family val="1"/>
    </font>
    <font>
      <sz val="10"/>
      <color indexed="12"/>
      <name val="Book Antiqua"/>
      <family val="1"/>
    </font>
    <font>
      <i/>
      <sz val="10"/>
      <color indexed="12"/>
      <name val="Book Antiqua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b/>
      <sz val="10"/>
      <color indexed="12"/>
      <name val="Book Antiqua"/>
      <family val="1"/>
    </font>
    <font>
      <sz val="10"/>
      <color indexed="16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1"/>
      <color indexed="16"/>
      <name val="Book Antiqua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1" fontId="0" fillId="3" borderId="0" xfId="0" applyNumberForma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 vertical="center"/>
    </xf>
    <xf numFmtId="2" fontId="1" fillId="5" borderId="5" xfId="0" applyNumberFormat="1" applyFont="1" applyFill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/>
    <xf numFmtId="1" fontId="9" fillId="4" borderId="7" xfId="0" applyNumberFormat="1" applyFont="1" applyFill="1" applyBorder="1" applyAlignment="1">
      <alignment horizontal="center" vertical="center" textRotation="90" wrapText="1"/>
    </xf>
    <xf numFmtId="0" fontId="10" fillId="0" borderId="0" xfId="0" applyFont="1"/>
    <xf numFmtId="1" fontId="2" fillId="0" borderId="8" xfId="0" applyNumberFormat="1" applyFont="1" applyFill="1" applyBorder="1" applyAlignment="1">
      <alignment vertical="center" wrapText="1"/>
    </xf>
    <xf numFmtId="1" fontId="2" fillId="0" borderId="8" xfId="0" applyNumberFormat="1" applyFont="1" applyFill="1" applyBorder="1" applyAlignment="1">
      <alignment horizontal="left" vertical="center" wrapText="1"/>
    </xf>
    <xf numFmtId="2" fontId="1" fillId="5" borderId="9" xfId="0" applyNumberFormat="1" applyFont="1" applyFill="1" applyBorder="1" applyAlignment="1">
      <alignment horizontal="center" vertical="center"/>
    </xf>
    <xf numFmtId="1" fontId="1" fillId="5" borderId="10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 textRotation="90" wrapText="1"/>
    </xf>
    <xf numFmtId="1" fontId="7" fillId="0" borderId="14" xfId="0" applyNumberFormat="1" applyFont="1" applyFill="1" applyBorder="1" applyAlignment="1">
      <alignment horizontal="center" vertical="center" textRotation="90" wrapText="1"/>
    </xf>
    <xf numFmtId="1" fontId="7" fillId="0" borderId="15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1" fontId="9" fillId="0" borderId="18" xfId="0" applyNumberFormat="1" applyFont="1" applyFill="1" applyBorder="1" applyAlignment="1">
      <alignment horizontal="center" vertical="center" textRotation="90" wrapText="1"/>
    </xf>
    <xf numFmtId="1" fontId="0" fillId="0" borderId="19" xfId="0" applyNumberFormat="1" applyBorder="1" applyAlignment="1">
      <alignment horizontal="center" vertical="center"/>
    </xf>
    <xf numFmtId="0" fontId="0" fillId="0" borderId="12" xfId="0" applyBorder="1"/>
    <xf numFmtId="2" fontId="3" fillId="0" borderId="20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0" fontId="0" fillId="0" borderId="22" xfId="0" applyBorder="1"/>
    <xf numFmtId="0" fontId="10" fillId="0" borderId="22" xfId="0" applyFont="1" applyBorder="1"/>
    <xf numFmtId="2" fontId="12" fillId="6" borderId="23" xfId="0" applyNumberFormat="1" applyFont="1" applyFill="1" applyBorder="1" applyAlignment="1">
      <alignment horizontal="center" vertical="center"/>
    </xf>
    <xf numFmtId="2" fontId="12" fillId="6" borderId="4" xfId="0" applyNumberFormat="1" applyFont="1" applyFill="1" applyBorder="1" applyAlignment="1">
      <alignment horizontal="center" vertical="center"/>
    </xf>
    <xf numFmtId="2" fontId="12" fillId="6" borderId="24" xfId="0" applyNumberFormat="1" applyFont="1" applyFill="1" applyBorder="1" applyAlignment="1">
      <alignment horizontal="center" vertical="center"/>
    </xf>
    <xf numFmtId="2" fontId="12" fillId="6" borderId="25" xfId="0" applyNumberFormat="1" applyFont="1" applyFill="1" applyBorder="1" applyAlignment="1">
      <alignment horizontal="center" vertical="center"/>
    </xf>
    <xf numFmtId="1" fontId="13" fillId="7" borderId="26" xfId="0" applyNumberFormat="1" applyFont="1" applyFill="1" applyBorder="1" applyAlignment="1">
      <alignment horizontal="center" vertical="center"/>
    </xf>
    <xf numFmtId="1" fontId="13" fillId="7" borderId="27" xfId="0" applyNumberFormat="1" applyFont="1" applyFill="1" applyBorder="1" applyAlignment="1">
      <alignment horizontal="center" vertical="center"/>
    </xf>
    <xf numFmtId="1" fontId="13" fillId="7" borderId="28" xfId="0" applyNumberFormat="1" applyFont="1" applyFill="1" applyBorder="1" applyAlignment="1">
      <alignment horizontal="center" vertical="center"/>
    </xf>
    <xf numFmtId="1" fontId="13" fillId="7" borderId="29" xfId="0" applyNumberFormat="1" applyFont="1" applyFill="1" applyBorder="1" applyAlignment="1">
      <alignment horizontal="center" vertical="center"/>
    </xf>
    <xf numFmtId="1" fontId="14" fillId="7" borderId="30" xfId="0" applyNumberFormat="1" applyFont="1" applyFill="1" applyBorder="1" applyAlignment="1">
      <alignment horizontal="center" vertical="center" wrapText="1"/>
    </xf>
    <xf numFmtId="1" fontId="14" fillId="7" borderId="31" xfId="0" applyNumberFormat="1" applyFont="1" applyFill="1" applyBorder="1" applyAlignment="1">
      <alignment horizontal="center" vertical="center" wrapText="1"/>
    </xf>
    <xf numFmtId="1" fontId="2" fillId="2" borderId="32" xfId="0" applyNumberFormat="1" applyFont="1" applyFill="1" applyBorder="1" applyAlignment="1">
      <alignment vertical="center"/>
    </xf>
    <xf numFmtId="1" fontId="6" fillId="5" borderId="33" xfId="0" applyNumberFormat="1" applyFont="1" applyFill="1" applyBorder="1" applyAlignment="1">
      <alignment horizontal="center" vertical="center" wrapText="1"/>
    </xf>
    <xf numFmtId="1" fontId="6" fillId="5" borderId="34" xfId="0" applyNumberFormat="1" applyFont="1" applyFill="1" applyBorder="1" applyAlignment="1">
      <alignment horizontal="center" vertical="center" wrapText="1"/>
    </xf>
    <xf numFmtId="1" fontId="6" fillId="5" borderId="3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textRotation="90" wrapText="1"/>
    </xf>
    <xf numFmtId="164" fontId="1" fillId="2" borderId="37" xfId="0" applyNumberFormat="1" applyFont="1" applyFill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0" fontId="0" fillId="0" borderId="0" xfId="0" applyBorder="1"/>
    <xf numFmtId="1" fontId="13" fillId="7" borderId="39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right" vertical="center" wrapText="1"/>
    </xf>
    <xf numFmtId="1" fontId="14" fillId="7" borderId="4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" fontId="1" fillId="4" borderId="42" xfId="0" applyNumberFormat="1" applyFont="1" applyFill="1" applyBorder="1" applyAlignment="1">
      <alignment horizontal="center" vertical="center"/>
    </xf>
    <xf numFmtId="1" fontId="1" fillId="4" borderId="43" xfId="0" applyNumberFormat="1" applyFont="1" applyFill="1" applyBorder="1" applyAlignment="1">
      <alignment horizontal="center" vertical="center"/>
    </xf>
    <xf numFmtId="1" fontId="1" fillId="4" borderId="44" xfId="0" applyNumberFormat="1" applyFont="1" applyFill="1" applyBorder="1" applyAlignment="1">
      <alignment horizontal="center" vertical="center"/>
    </xf>
    <xf numFmtId="1" fontId="1" fillId="4" borderId="45" xfId="0" applyNumberFormat="1" applyFont="1" applyFill="1" applyBorder="1" applyAlignment="1">
      <alignment horizontal="center" vertical="center"/>
    </xf>
    <xf numFmtId="1" fontId="1" fillId="4" borderId="46" xfId="0" applyNumberFormat="1" applyFont="1" applyFill="1" applyBorder="1" applyAlignment="1">
      <alignment horizontal="center" vertical="center"/>
    </xf>
    <xf numFmtId="1" fontId="13" fillId="7" borderId="26" xfId="0" applyNumberFormat="1" applyFont="1" applyFill="1" applyBorder="1" applyAlignment="1">
      <alignment horizontal="center" vertical="center" wrapText="1"/>
    </xf>
    <xf numFmtId="2" fontId="1" fillId="8" borderId="5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 textRotation="90" wrapText="1"/>
    </xf>
    <xf numFmtId="165" fontId="1" fillId="0" borderId="0" xfId="0" applyNumberFormat="1" applyFont="1" applyFill="1" applyBorder="1" applyAlignment="1"/>
    <xf numFmtId="2" fontId="12" fillId="6" borderId="11" xfId="0" applyNumberFormat="1" applyFont="1" applyFill="1" applyBorder="1" applyAlignment="1">
      <alignment horizontal="center" vertical="center"/>
    </xf>
    <xf numFmtId="1" fontId="8" fillId="0" borderId="49" xfId="0" applyNumberFormat="1" applyFont="1" applyFill="1" applyBorder="1" applyAlignment="1">
      <alignment horizontal="center" vertical="center" textRotation="90" wrapText="1"/>
    </xf>
    <xf numFmtId="1" fontId="8" fillId="0" borderId="50" xfId="0" applyNumberFormat="1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7" fillId="9" borderId="52" xfId="0" applyFont="1" applyFill="1" applyBorder="1" applyAlignment="1">
      <alignment horizontal="center" vertical="center" wrapText="1"/>
    </xf>
    <xf numFmtId="0" fontId="0" fillId="9" borderId="53" xfId="0" applyFill="1" applyBorder="1" applyAlignment="1">
      <alignment horizontal="center" vertical="center" wrapText="1"/>
    </xf>
    <xf numFmtId="0" fontId="0" fillId="9" borderId="54" xfId="0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1" fontId="6" fillId="0" borderId="55" xfId="0" applyNumberFormat="1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6" fillId="9" borderId="47" xfId="0" applyFont="1" applyFill="1" applyBorder="1" applyAlignment="1">
      <alignment horizontal="center" vertical="center" wrapText="1"/>
    </xf>
    <xf numFmtId="0" fontId="6" fillId="9" borderId="48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1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16"/>
      </font>
      <fill>
        <patternFill patternType="lightUp">
          <fgColor indexed="26"/>
          <bgColor indexed="42"/>
        </patternFill>
      </fill>
    </dxf>
    <dxf>
      <fill>
        <patternFill>
          <bgColor indexed="9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fgColor indexed="26"/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16"/>
      </font>
      <fill>
        <patternFill patternType="lightUp">
          <fgColor indexed="26"/>
          <bgColor indexed="42"/>
        </patternFill>
      </fill>
    </dxf>
    <dxf>
      <fill>
        <patternFill>
          <bgColor indexed="9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fgColor indexed="26"/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16"/>
      </font>
      <fill>
        <patternFill patternType="lightUp">
          <fgColor indexed="26"/>
          <bgColor indexed="42"/>
        </patternFill>
      </fill>
    </dxf>
    <dxf>
      <fill>
        <patternFill>
          <bgColor indexed="9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fgColor indexed="26"/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16"/>
      </font>
      <fill>
        <patternFill patternType="lightUp">
          <fgColor indexed="26"/>
          <bgColor indexed="42"/>
        </patternFill>
      </fill>
    </dxf>
    <dxf>
      <fill>
        <patternFill>
          <bgColor indexed="9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fgColor indexed="26"/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16"/>
      </font>
      <fill>
        <patternFill patternType="lightUp">
          <fgColor indexed="26"/>
          <bgColor indexed="42"/>
        </patternFill>
      </fill>
    </dxf>
    <dxf>
      <fill>
        <patternFill>
          <bgColor indexed="9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fgColor indexed="26"/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16"/>
      </font>
      <fill>
        <patternFill patternType="lightUp">
          <fgColor indexed="26"/>
          <bgColor indexed="42"/>
        </patternFill>
      </fill>
    </dxf>
    <dxf>
      <fill>
        <patternFill>
          <bgColor indexed="9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fgColor indexed="26"/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16"/>
      </font>
      <fill>
        <patternFill patternType="lightUp">
          <fgColor indexed="26"/>
          <bgColor indexed="42"/>
        </patternFill>
      </fill>
    </dxf>
    <dxf>
      <fill>
        <patternFill>
          <bgColor indexed="9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fgColor indexed="26"/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16"/>
      </font>
      <fill>
        <patternFill patternType="lightUp">
          <fgColor indexed="26"/>
          <bgColor indexed="42"/>
        </patternFill>
      </fill>
    </dxf>
    <dxf>
      <fill>
        <patternFill>
          <bgColor indexed="9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fgColor indexed="26"/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16"/>
      </font>
      <fill>
        <patternFill patternType="lightUp">
          <fgColor indexed="26"/>
          <bgColor indexed="42"/>
        </patternFill>
      </fill>
    </dxf>
    <dxf>
      <fill>
        <patternFill>
          <bgColor indexed="9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fgColor indexed="26"/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16"/>
      </font>
      <fill>
        <patternFill patternType="lightUp">
          <fgColor indexed="26"/>
          <bgColor indexed="42"/>
        </patternFill>
      </fill>
    </dxf>
    <dxf>
      <fill>
        <patternFill>
          <bgColor indexed="9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fgColor indexed="26"/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16"/>
      </font>
      <fill>
        <patternFill patternType="lightUp">
          <fgColor indexed="26"/>
          <bgColor indexed="42"/>
        </patternFill>
      </fill>
    </dxf>
    <dxf>
      <fill>
        <patternFill>
          <bgColor indexed="9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fgColor indexed="26"/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16"/>
      </font>
      <fill>
        <patternFill patternType="lightUp">
          <fgColor indexed="26"/>
          <bgColor indexed="42"/>
        </patternFill>
      </fill>
    </dxf>
    <dxf>
      <fill>
        <patternFill>
          <bgColor indexed="9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fgColor indexed="26"/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16"/>
      </font>
      <fill>
        <patternFill patternType="lightUp">
          <fgColor indexed="26"/>
          <bgColor indexed="42"/>
        </patternFill>
      </fill>
    </dxf>
    <dxf>
      <fill>
        <patternFill>
          <bgColor indexed="9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fgColor indexed="26"/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16"/>
      </font>
      <fill>
        <patternFill patternType="lightUp">
          <fgColor indexed="26"/>
          <bgColor indexed="42"/>
        </patternFill>
      </fill>
    </dxf>
    <dxf>
      <fill>
        <patternFill>
          <bgColor indexed="9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fgColor indexed="26"/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16"/>
      </font>
      <fill>
        <patternFill patternType="lightUp">
          <fgColor indexed="26"/>
          <bgColor indexed="42"/>
        </patternFill>
      </fill>
    </dxf>
    <dxf>
      <fill>
        <patternFill>
          <bgColor indexed="9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fgColor indexed="26"/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16"/>
      </font>
      <fill>
        <patternFill patternType="lightUp">
          <fgColor indexed="26"/>
          <bgColor indexed="42"/>
        </patternFill>
      </fill>
    </dxf>
    <dxf>
      <fill>
        <patternFill>
          <bgColor indexed="9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fgColor indexed="26"/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16"/>
      </font>
      <fill>
        <patternFill patternType="lightUp">
          <fgColor indexed="26"/>
          <bgColor indexed="42"/>
        </patternFill>
      </fill>
    </dxf>
    <dxf>
      <fill>
        <patternFill>
          <bgColor indexed="9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fgColor indexed="26"/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16"/>
      </font>
      <fill>
        <patternFill patternType="lightUp">
          <fgColor indexed="26"/>
          <bgColor indexed="42"/>
        </patternFill>
      </fill>
    </dxf>
    <dxf>
      <fill>
        <patternFill>
          <bgColor indexed="9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fgColor indexed="26"/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 val="0"/>
        <i val="0"/>
        <strike val="0"/>
        <condense val="0"/>
        <extend val="0"/>
        <color indexed="16"/>
      </font>
      <fill>
        <patternFill patternType="lightUp">
          <fgColor indexed="26"/>
          <bgColor indexed="42"/>
        </patternFill>
      </fill>
    </dxf>
    <dxf>
      <fill>
        <patternFill>
          <bgColor indexed="9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fgColor indexed="26"/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687"/>
  <sheetViews>
    <sheetView tabSelected="1" topLeftCell="A58" zoomScale="70" zoomScaleNormal="70" zoomScalePageLayoutView="70" workbookViewId="0">
      <selection activeCell="L69" sqref="L69"/>
    </sheetView>
  </sheetViews>
  <sheetFormatPr defaultColWidth="9.109375" defaultRowHeight="14.4" x14ac:dyDescent="0.3"/>
  <cols>
    <col min="1" max="1" width="33.33203125" style="16" customWidth="1"/>
    <col min="2" max="2" width="7.6640625" style="2" customWidth="1"/>
    <col min="3" max="3" width="7.77734375" style="2" bestFit="1" customWidth="1"/>
    <col min="4" max="5" width="7.6640625" style="2" customWidth="1"/>
    <col min="6" max="6" width="7.77734375" style="2" bestFit="1" customWidth="1"/>
    <col min="7" max="7" width="8.5546875" style="2" customWidth="1"/>
    <col min="8" max="9" width="7.6640625" style="2" customWidth="1"/>
    <col min="10" max="10" width="7.88671875" style="2" customWidth="1"/>
    <col min="11" max="16" width="7.6640625" style="2" customWidth="1"/>
    <col min="17" max="22" width="5.6640625" style="12" hidden="1" customWidth="1"/>
    <col min="23" max="23" width="9.5546875" style="1" customWidth="1"/>
    <col min="24" max="28" width="9.6640625" style="1" customWidth="1"/>
    <col min="29" max="106" width="8.88671875" customWidth="1"/>
    <col min="107" max="16384" width="9.109375" style="1"/>
  </cols>
  <sheetData>
    <row r="1" spans="1:28" ht="20.25" customHeight="1" thickBot="1" x14ac:dyDescent="0.35">
      <c r="A1" s="76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65.25" customHeight="1" thickBot="1" x14ac:dyDescent="0.35">
      <c r="A2" s="78" t="s">
        <v>0</v>
      </c>
      <c r="B2" s="80" t="s">
        <v>13</v>
      </c>
      <c r="C2" s="80"/>
      <c r="D2" s="81"/>
      <c r="E2" s="80" t="s">
        <v>73</v>
      </c>
      <c r="F2" s="80"/>
      <c r="G2" s="81"/>
      <c r="H2" s="80" t="s">
        <v>46</v>
      </c>
      <c r="I2" s="80"/>
      <c r="J2" s="81"/>
      <c r="K2" s="80" t="s">
        <v>14</v>
      </c>
      <c r="L2" s="80"/>
      <c r="M2" s="81"/>
      <c r="N2" s="80" t="s">
        <v>15</v>
      </c>
      <c r="O2" s="80"/>
      <c r="P2" s="81"/>
      <c r="Q2" s="9"/>
      <c r="R2" s="9"/>
      <c r="S2" s="9"/>
      <c r="T2" s="9"/>
      <c r="U2" s="9"/>
      <c r="V2" s="9"/>
      <c r="W2" s="68" t="s">
        <v>86</v>
      </c>
      <c r="X2" s="70" t="s">
        <v>66</v>
      </c>
      <c r="Y2" s="71"/>
      <c r="Z2" s="71"/>
      <c r="AA2" s="71"/>
      <c r="AB2" s="72"/>
    </row>
    <row r="3" spans="1:28" ht="96.75" customHeight="1" x14ac:dyDescent="0.3">
      <c r="A3" s="79"/>
      <c r="B3" s="50" t="s">
        <v>9</v>
      </c>
      <c r="C3" s="28" t="s">
        <v>25</v>
      </c>
      <c r="D3" s="29" t="s">
        <v>30</v>
      </c>
      <c r="E3" s="27" t="s">
        <v>9</v>
      </c>
      <c r="F3" s="28" t="s">
        <v>25</v>
      </c>
      <c r="G3" s="29" t="s">
        <v>30</v>
      </c>
      <c r="H3" s="27" t="s">
        <v>9</v>
      </c>
      <c r="I3" s="28" t="s">
        <v>25</v>
      </c>
      <c r="J3" s="29" t="s">
        <v>30</v>
      </c>
      <c r="K3" s="27" t="s">
        <v>9</v>
      </c>
      <c r="L3" s="28" t="s">
        <v>25</v>
      </c>
      <c r="M3" s="29" t="s">
        <v>30</v>
      </c>
      <c r="N3" s="27" t="s">
        <v>9</v>
      </c>
      <c r="O3" s="28" t="s">
        <v>25</v>
      </c>
      <c r="P3" s="29" t="s">
        <v>30</v>
      </c>
      <c r="Q3" s="17" t="s">
        <v>17</v>
      </c>
      <c r="R3" s="17" t="s">
        <v>18</v>
      </c>
      <c r="S3" s="17" t="s">
        <v>45</v>
      </c>
      <c r="T3" s="17" t="s">
        <v>19</v>
      </c>
      <c r="U3" s="17" t="s">
        <v>20</v>
      </c>
      <c r="V3" s="24" t="s">
        <v>21</v>
      </c>
      <c r="W3" s="69"/>
      <c r="X3" s="65" t="s">
        <v>26</v>
      </c>
      <c r="Y3" s="25" t="s">
        <v>27</v>
      </c>
      <c r="Z3" s="25" t="s">
        <v>47</v>
      </c>
      <c r="AA3" s="25" t="s">
        <v>28</v>
      </c>
      <c r="AB3" s="26" t="s">
        <v>29</v>
      </c>
    </row>
    <row r="4" spans="1:28" ht="29.1" customHeight="1" x14ac:dyDescent="0.3">
      <c r="A4" s="19" t="s">
        <v>65</v>
      </c>
      <c r="B4" s="14">
        <v>4.4800000000000004</v>
      </c>
      <c r="C4" s="15">
        <f t="shared" ref="C4:C47" si="0">IF(B4/$C$68=0,"NR",B4/$C$68)</f>
        <v>0.98585350518704795</v>
      </c>
      <c r="D4" s="22">
        <f t="shared" ref="D4:D20" si="1">(B4/5)*140</f>
        <v>125.44000000000001</v>
      </c>
      <c r="E4" s="14"/>
      <c r="F4" s="15" t="str">
        <f t="shared" ref="F4:F47" si="2">IF(E4/$F$68=0,"NR",E4/$F$68)</f>
        <v>NR</v>
      </c>
      <c r="G4" s="22">
        <f t="shared" ref="G4:G20" si="3">(E4/5)*140</f>
        <v>0</v>
      </c>
      <c r="H4" s="21"/>
      <c r="I4" s="15" t="str">
        <f t="shared" ref="I4:I47" si="4">IF(H4/$F$68=0,"NR",H4/$F$68)</f>
        <v>NR</v>
      </c>
      <c r="J4" s="22">
        <f t="shared" ref="J4:J20" si="5">(H4/5)*140</f>
        <v>0</v>
      </c>
      <c r="K4" s="14"/>
      <c r="L4" s="15" t="str">
        <f t="shared" ref="L4:L47" si="6">IF(K4/$L$68=0,"NR",K4/$L$68)</f>
        <v>NR</v>
      </c>
      <c r="M4" s="22">
        <f t="shared" ref="M4:M20" si="7">(K4/5)*140</f>
        <v>0</v>
      </c>
      <c r="N4" s="14"/>
      <c r="O4" s="15" t="str">
        <f t="shared" ref="O4:O47" si="8">IF(N4/$O$68=0,"NR",N4/$O$68)</f>
        <v>NR</v>
      </c>
      <c r="P4" s="22">
        <f t="shared" ref="P4:P20" si="9">(N4/5)*140</f>
        <v>0</v>
      </c>
      <c r="Q4" s="13">
        <f t="shared" ref="Q4:Q20" si="10">IF(C4="NR",1,0)</f>
        <v>0</v>
      </c>
      <c r="R4" s="13">
        <f t="shared" ref="R4:R20" si="11">IF(F4="NR",1,0)</f>
        <v>1</v>
      </c>
      <c r="S4" s="13">
        <f t="shared" ref="S4:S20" si="12">IF(I4="NR",1,0)</f>
        <v>1</v>
      </c>
      <c r="T4" s="13">
        <f t="shared" ref="T4:T20" si="13">IF(L4="NR",1,0)</f>
        <v>1</v>
      </c>
      <c r="U4" s="13">
        <f t="shared" ref="U4:U20" si="14">IF(O4="NR",1,0)</f>
        <v>1</v>
      </c>
      <c r="V4" s="23">
        <f t="shared" ref="V4:V20" si="15">SUM(Q4:U4)</f>
        <v>4</v>
      </c>
      <c r="W4" s="32">
        <f t="shared" ref="W4:W20" si="16">ROUND(AVERAGE(C4,F4,I4,L4,O4),2)</f>
        <v>0.99</v>
      </c>
      <c r="X4" s="56">
        <f>IF(Q4*$W4*$C$69&gt;$C$69,$C$69,Q4*$W4*$C$69)</f>
        <v>0</v>
      </c>
      <c r="Y4" s="44">
        <f>IF(R4*$W4*$F$69&gt;$F$69,$F$69,R4*$W4*$F$69)</f>
        <v>119.22517894736841</v>
      </c>
      <c r="Z4" s="44">
        <f>IF(S4*$W4*$I$69&gt;$I$69,$I$69,S4*$W4*$I$69)</f>
        <v>120.55680000000002</v>
      </c>
      <c r="AA4" s="44">
        <f>IF(T4*$W4*$L$69&gt;$L$69,$L$69,T4*$W4*$L$69)</f>
        <v>131.02689600000002</v>
      </c>
      <c r="AB4" s="45">
        <f>IF(U4*$W4*$O$69&gt;$O$69,$O$69,U4*$W4*$O$69)</f>
        <v>120.54735000000001</v>
      </c>
    </row>
    <row r="5" spans="1:28" ht="29.1" customHeight="1" x14ac:dyDescent="0.3">
      <c r="A5" s="19" t="s">
        <v>50</v>
      </c>
      <c r="B5" s="14">
        <v>4.8099999999999996</v>
      </c>
      <c r="C5" s="15">
        <f t="shared" si="0"/>
        <v>1.0584721785602009</v>
      </c>
      <c r="D5" s="22">
        <f t="shared" si="1"/>
        <v>134.68</v>
      </c>
      <c r="E5" s="14"/>
      <c r="F5" s="15" t="str">
        <f t="shared" si="2"/>
        <v>NR</v>
      </c>
      <c r="G5" s="22">
        <f t="shared" si="3"/>
        <v>0</v>
      </c>
      <c r="H5" s="21"/>
      <c r="I5" s="15" t="str">
        <f t="shared" si="4"/>
        <v>NR</v>
      </c>
      <c r="J5" s="22">
        <f t="shared" si="5"/>
        <v>0</v>
      </c>
      <c r="K5" s="14">
        <v>4.7</v>
      </c>
      <c r="L5" s="15">
        <f t="shared" si="6"/>
        <v>0.99433020225099422</v>
      </c>
      <c r="M5" s="22">
        <f t="shared" si="7"/>
        <v>131.6</v>
      </c>
      <c r="N5" s="14">
        <v>4.1399999999999997</v>
      </c>
      <c r="O5" s="15">
        <f t="shared" si="8"/>
        <v>0.95199770048864596</v>
      </c>
      <c r="P5" s="22">
        <f t="shared" si="9"/>
        <v>115.91999999999999</v>
      </c>
      <c r="Q5" s="13">
        <f t="shared" si="10"/>
        <v>0</v>
      </c>
      <c r="R5" s="13">
        <f t="shared" si="11"/>
        <v>1</v>
      </c>
      <c r="S5" s="13">
        <f t="shared" si="12"/>
        <v>1</v>
      </c>
      <c r="T5" s="13">
        <f t="shared" si="13"/>
        <v>0</v>
      </c>
      <c r="U5" s="13">
        <f t="shared" si="14"/>
        <v>0</v>
      </c>
      <c r="V5" s="23">
        <f t="shared" si="15"/>
        <v>2</v>
      </c>
      <c r="W5" s="32">
        <f t="shared" si="16"/>
        <v>1</v>
      </c>
      <c r="X5" s="56">
        <f t="shared" ref="X5:X64" si="17">IF(Q5*$W5*$C$69&gt;$C$69,$C$69,Q5*$W5*$C$69)</f>
        <v>0</v>
      </c>
      <c r="Y5" s="44">
        <f t="shared" ref="Y5:Y64" si="18">IF(R5*$W5*$F$69&gt;$F$69,$F$69,R5*$W5*$F$69)</f>
        <v>120.42947368421051</v>
      </c>
      <c r="Z5" s="44">
        <f t="shared" ref="Z5:Z64" si="19">IF(S5*$W5*$I$69&gt;$I$69,$I$69,S5*$W5*$I$69)</f>
        <v>121.77454545454547</v>
      </c>
      <c r="AA5" s="44">
        <f t="shared" ref="AA5:AA64" si="20">IF(T5*$W5*$L$69&gt;$L$69,$L$69,T5*$W5*$L$69)</f>
        <v>0</v>
      </c>
      <c r="AB5" s="45">
        <f t="shared" ref="AB5:AB64" si="21">IF(U5*$W5*$O$69&gt;$O$69,$O$69,U5*$W5*$O$69)</f>
        <v>0</v>
      </c>
    </row>
    <row r="6" spans="1:28" ht="29.1" customHeight="1" x14ac:dyDescent="0.3">
      <c r="A6" s="19" t="s">
        <v>76</v>
      </c>
      <c r="B6" s="14">
        <v>4.67</v>
      </c>
      <c r="C6" s="15">
        <f t="shared" si="0"/>
        <v>1.0276642565231058</v>
      </c>
      <c r="D6" s="22">
        <f t="shared" ref="D6" si="22">(B6/5)*140</f>
        <v>130.76</v>
      </c>
      <c r="E6" s="14">
        <v>4.38</v>
      </c>
      <c r="F6" s="15">
        <f t="shared" si="2"/>
        <v>1.0183553597650514</v>
      </c>
      <c r="G6" s="22">
        <f t="shared" ref="G6" si="23">(E6/5)*140</f>
        <v>122.64</v>
      </c>
      <c r="H6" s="21">
        <v>4.25</v>
      </c>
      <c r="I6" s="15">
        <f t="shared" si="4"/>
        <v>0.98813020068526691</v>
      </c>
      <c r="J6" s="22">
        <f t="shared" ref="J6" si="24">(H6/5)*140</f>
        <v>119</v>
      </c>
      <c r="K6" s="14"/>
      <c r="L6" s="15" t="str">
        <f t="shared" si="6"/>
        <v>NR</v>
      </c>
      <c r="M6" s="22">
        <f t="shared" ref="M6" si="25">(K6/5)*140</f>
        <v>0</v>
      </c>
      <c r="N6" s="14">
        <v>4.17</v>
      </c>
      <c r="O6" s="15">
        <f t="shared" si="8"/>
        <v>0.95889623455015793</v>
      </c>
      <c r="P6" s="22">
        <f t="shared" ref="P6" si="26">(N6/5)*140</f>
        <v>116.75999999999999</v>
      </c>
      <c r="Q6" s="13">
        <f t="shared" ref="Q6" si="27">IF(C6="NR",1,0)</f>
        <v>0</v>
      </c>
      <c r="R6" s="13">
        <f t="shared" ref="R6" si="28">IF(F6="NR",1,0)</f>
        <v>0</v>
      </c>
      <c r="S6" s="13">
        <f t="shared" ref="S6" si="29">IF(I6="NR",1,0)</f>
        <v>0</v>
      </c>
      <c r="T6" s="13">
        <f t="shared" ref="T6" si="30">IF(L6="NR",1,0)</f>
        <v>1</v>
      </c>
      <c r="U6" s="13">
        <f t="shared" ref="U6" si="31">IF(O6="NR",1,0)</f>
        <v>0</v>
      </c>
      <c r="V6" s="23">
        <f t="shared" ref="V6" si="32">SUM(Q6:U6)</f>
        <v>1</v>
      </c>
      <c r="W6" s="32">
        <f t="shared" ref="W6" si="33">ROUND(AVERAGE(C6,F6,I6,L6,O6),2)</f>
        <v>1</v>
      </c>
      <c r="X6" s="56">
        <f t="shared" si="17"/>
        <v>0</v>
      </c>
      <c r="Y6" s="44">
        <f t="shared" si="18"/>
        <v>0</v>
      </c>
      <c r="Z6" s="44">
        <f t="shared" si="19"/>
        <v>0</v>
      </c>
      <c r="AA6" s="44">
        <f t="shared" si="20"/>
        <v>132.35040000000004</v>
      </c>
      <c r="AB6" s="45">
        <f t="shared" si="21"/>
        <v>0</v>
      </c>
    </row>
    <row r="7" spans="1:28" ht="29.1" customHeight="1" x14ac:dyDescent="0.3">
      <c r="A7" s="19" t="s">
        <v>10</v>
      </c>
      <c r="B7" s="14">
        <v>4.54</v>
      </c>
      <c r="C7" s="15">
        <f t="shared" si="0"/>
        <v>0.99905690034580297</v>
      </c>
      <c r="D7" s="22">
        <f t="shared" si="1"/>
        <v>127.12</v>
      </c>
      <c r="E7" s="14">
        <v>4.46</v>
      </c>
      <c r="F7" s="15">
        <f t="shared" si="2"/>
        <v>1.0369554576603035</v>
      </c>
      <c r="G7" s="22">
        <f t="shared" si="3"/>
        <v>124.88</v>
      </c>
      <c r="H7" s="21"/>
      <c r="I7" s="15" t="str">
        <f t="shared" si="4"/>
        <v>NR</v>
      </c>
      <c r="J7" s="22">
        <f t="shared" si="5"/>
        <v>0</v>
      </c>
      <c r="K7" s="14"/>
      <c r="L7" s="15" t="str">
        <f t="shared" si="6"/>
        <v>NR</v>
      </c>
      <c r="M7" s="22">
        <f t="shared" si="7"/>
        <v>0</v>
      </c>
      <c r="N7" s="14">
        <v>4.2300000000000004</v>
      </c>
      <c r="O7" s="15">
        <f t="shared" si="8"/>
        <v>0.97269330267318188</v>
      </c>
      <c r="P7" s="22">
        <f t="shared" si="9"/>
        <v>118.44000000000001</v>
      </c>
      <c r="Q7" s="13">
        <f t="shared" si="10"/>
        <v>0</v>
      </c>
      <c r="R7" s="13">
        <f t="shared" si="11"/>
        <v>0</v>
      </c>
      <c r="S7" s="13">
        <f t="shared" si="12"/>
        <v>1</v>
      </c>
      <c r="T7" s="13">
        <f t="shared" si="13"/>
        <v>1</v>
      </c>
      <c r="U7" s="13">
        <f t="shared" si="14"/>
        <v>0</v>
      </c>
      <c r="V7" s="23">
        <f t="shared" si="15"/>
        <v>2</v>
      </c>
      <c r="W7" s="32">
        <f t="shared" si="16"/>
        <v>1</v>
      </c>
      <c r="X7" s="56">
        <f t="shared" si="17"/>
        <v>0</v>
      </c>
      <c r="Y7" s="44">
        <f t="shared" si="18"/>
        <v>0</v>
      </c>
      <c r="Z7" s="44">
        <f t="shared" si="19"/>
        <v>121.77454545454547</v>
      </c>
      <c r="AA7" s="44">
        <f t="shared" si="20"/>
        <v>132.35040000000004</v>
      </c>
      <c r="AB7" s="45">
        <f t="shared" si="21"/>
        <v>0</v>
      </c>
    </row>
    <row r="8" spans="1:28" ht="29.1" customHeight="1" x14ac:dyDescent="0.3">
      <c r="A8" s="19" t="s">
        <v>1</v>
      </c>
      <c r="B8" s="14"/>
      <c r="C8" s="15" t="str">
        <f t="shared" si="0"/>
        <v>NR</v>
      </c>
      <c r="D8" s="22">
        <f t="shared" si="1"/>
        <v>0</v>
      </c>
      <c r="E8" s="14">
        <v>4.51</v>
      </c>
      <c r="F8" s="15">
        <f t="shared" si="2"/>
        <v>1.0485805188448361</v>
      </c>
      <c r="G8" s="22">
        <f t="shared" si="3"/>
        <v>126.27999999999999</v>
      </c>
      <c r="H8" s="21"/>
      <c r="I8" s="15" t="str">
        <f t="shared" si="4"/>
        <v>NR</v>
      </c>
      <c r="J8" s="22">
        <f t="shared" si="5"/>
        <v>0</v>
      </c>
      <c r="K8" s="14"/>
      <c r="L8" s="15" t="str">
        <f t="shared" si="6"/>
        <v>NR</v>
      </c>
      <c r="M8" s="22">
        <f t="shared" si="7"/>
        <v>0</v>
      </c>
      <c r="N8" s="14"/>
      <c r="O8" s="15" t="str">
        <f t="shared" si="8"/>
        <v>NR</v>
      </c>
      <c r="P8" s="22">
        <f t="shared" si="9"/>
        <v>0</v>
      </c>
      <c r="Q8" s="13">
        <f t="shared" si="10"/>
        <v>1</v>
      </c>
      <c r="R8" s="13">
        <f t="shared" si="11"/>
        <v>0</v>
      </c>
      <c r="S8" s="13">
        <f t="shared" si="12"/>
        <v>1</v>
      </c>
      <c r="T8" s="13">
        <f t="shared" si="13"/>
        <v>1</v>
      </c>
      <c r="U8" s="13">
        <f t="shared" si="14"/>
        <v>1</v>
      </c>
      <c r="V8" s="23">
        <f t="shared" si="15"/>
        <v>4</v>
      </c>
      <c r="W8" s="32">
        <f t="shared" si="16"/>
        <v>1.05</v>
      </c>
      <c r="X8" s="56">
        <f t="shared" si="17"/>
        <v>127.24000000000002</v>
      </c>
      <c r="Y8" s="44">
        <f t="shared" si="18"/>
        <v>0</v>
      </c>
      <c r="Z8" s="44">
        <f t="shared" si="19"/>
        <v>121.77454545454547</v>
      </c>
      <c r="AA8" s="44">
        <f t="shared" si="20"/>
        <v>132.35040000000004</v>
      </c>
      <c r="AB8" s="45">
        <f t="shared" si="21"/>
        <v>121.76500000000001</v>
      </c>
    </row>
    <row r="9" spans="1:28" ht="29.1" customHeight="1" x14ac:dyDescent="0.3">
      <c r="A9" s="19" t="s">
        <v>48</v>
      </c>
      <c r="B9" s="14"/>
      <c r="C9" s="15" t="str">
        <f t="shared" si="0"/>
        <v>NR</v>
      </c>
      <c r="D9" s="22">
        <f t="shared" si="1"/>
        <v>0</v>
      </c>
      <c r="E9" s="14">
        <v>4.13</v>
      </c>
      <c r="F9" s="15">
        <f t="shared" si="2"/>
        <v>0.9602300538423888</v>
      </c>
      <c r="G9" s="22">
        <f t="shared" si="3"/>
        <v>115.64</v>
      </c>
      <c r="H9" s="21"/>
      <c r="I9" s="15" t="str">
        <f t="shared" si="4"/>
        <v>NR</v>
      </c>
      <c r="J9" s="22">
        <f t="shared" si="5"/>
        <v>0</v>
      </c>
      <c r="K9" s="14"/>
      <c r="L9" s="15" t="str">
        <f t="shared" si="6"/>
        <v>NR</v>
      </c>
      <c r="M9" s="22">
        <f t="shared" si="7"/>
        <v>0</v>
      </c>
      <c r="N9" s="14"/>
      <c r="O9" s="15" t="str">
        <f t="shared" si="8"/>
        <v>NR</v>
      </c>
      <c r="P9" s="22">
        <f t="shared" si="9"/>
        <v>0</v>
      </c>
      <c r="Q9" s="13">
        <f t="shared" si="10"/>
        <v>1</v>
      </c>
      <c r="R9" s="13">
        <f t="shared" si="11"/>
        <v>0</v>
      </c>
      <c r="S9" s="13">
        <f t="shared" si="12"/>
        <v>1</v>
      </c>
      <c r="T9" s="13">
        <f t="shared" si="13"/>
        <v>1</v>
      </c>
      <c r="U9" s="13">
        <f t="shared" si="14"/>
        <v>1</v>
      </c>
      <c r="V9" s="23">
        <f t="shared" si="15"/>
        <v>4</v>
      </c>
      <c r="W9" s="32">
        <f t="shared" si="16"/>
        <v>0.96</v>
      </c>
      <c r="X9" s="56">
        <f t="shared" si="17"/>
        <v>122.15040000000002</v>
      </c>
      <c r="Y9" s="44">
        <f t="shared" si="18"/>
        <v>0</v>
      </c>
      <c r="Z9" s="44">
        <f t="shared" si="19"/>
        <v>116.90356363636366</v>
      </c>
      <c r="AA9" s="44">
        <f t="shared" si="20"/>
        <v>127.05638400000004</v>
      </c>
      <c r="AB9" s="45">
        <f t="shared" si="21"/>
        <v>116.8944</v>
      </c>
    </row>
    <row r="10" spans="1:28" ht="29.1" customHeight="1" x14ac:dyDescent="0.3">
      <c r="A10" s="20" t="s">
        <v>41</v>
      </c>
      <c r="B10" s="14"/>
      <c r="C10" s="15" t="str">
        <f t="shared" si="0"/>
        <v>NR</v>
      </c>
      <c r="D10" s="22">
        <f t="shared" si="1"/>
        <v>0</v>
      </c>
      <c r="E10" s="14"/>
      <c r="F10" s="15" t="str">
        <f t="shared" si="2"/>
        <v>NR</v>
      </c>
      <c r="G10" s="22">
        <f t="shared" si="3"/>
        <v>0</v>
      </c>
      <c r="H10" s="21">
        <v>4.29</v>
      </c>
      <c r="I10" s="15">
        <f t="shared" si="4"/>
        <v>0.99743024963289295</v>
      </c>
      <c r="J10" s="22">
        <f t="shared" si="5"/>
        <v>120.12</v>
      </c>
      <c r="K10" s="14"/>
      <c r="L10" s="15" t="str">
        <f t="shared" si="6"/>
        <v>NR</v>
      </c>
      <c r="M10" s="22">
        <f t="shared" si="7"/>
        <v>0</v>
      </c>
      <c r="N10" s="14"/>
      <c r="O10" s="15" t="str">
        <f t="shared" si="8"/>
        <v>NR</v>
      </c>
      <c r="P10" s="22">
        <f t="shared" si="9"/>
        <v>0</v>
      </c>
      <c r="Q10" s="13">
        <f t="shared" si="10"/>
        <v>1</v>
      </c>
      <c r="R10" s="13">
        <f t="shared" si="11"/>
        <v>1</v>
      </c>
      <c r="S10" s="13">
        <f t="shared" si="12"/>
        <v>0</v>
      </c>
      <c r="T10" s="13">
        <f t="shared" si="13"/>
        <v>1</v>
      </c>
      <c r="U10" s="13">
        <f t="shared" si="14"/>
        <v>1</v>
      </c>
      <c r="V10" s="23">
        <f t="shared" si="15"/>
        <v>4</v>
      </c>
      <c r="W10" s="32">
        <f t="shared" si="16"/>
        <v>1</v>
      </c>
      <c r="X10" s="56">
        <f t="shared" si="17"/>
        <v>127.24000000000002</v>
      </c>
      <c r="Y10" s="44">
        <f t="shared" si="18"/>
        <v>120.42947368421051</v>
      </c>
      <c r="Z10" s="44">
        <f t="shared" si="19"/>
        <v>0</v>
      </c>
      <c r="AA10" s="44">
        <f t="shared" si="20"/>
        <v>132.35040000000004</v>
      </c>
      <c r="AB10" s="45">
        <f t="shared" si="21"/>
        <v>121.76500000000001</v>
      </c>
    </row>
    <row r="11" spans="1:28" ht="29.1" customHeight="1" x14ac:dyDescent="0.3">
      <c r="A11" s="19" t="s">
        <v>38</v>
      </c>
      <c r="B11" s="14">
        <v>4.6100000000000003</v>
      </c>
      <c r="C11" s="15">
        <f t="shared" si="0"/>
        <v>1.0144608613643507</v>
      </c>
      <c r="D11" s="22">
        <f t="shared" si="1"/>
        <v>129.08000000000001</v>
      </c>
      <c r="E11" s="14">
        <v>4.49</v>
      </c>
      <c r="F11" s="15">
        <f t="shared" si="2"/>
        <v>1.0439304943710233</v>
      </c>
      <c r="G11" s="22">
        <f t="shared" si="3"/>
        <v>125.72</v>
      </c>
      <c r="H11" s="21"/>
      <c r="I11" s="15" t="str">
        <f t="shared" si="4"/>
        <v>NR</v>
      </c>
      <c r="J11" s="22">
        <f t="shared" si="5"/>
        <v>0</v>
      </c>
      <c r="K11" s="14">
        <v>4.8899999999999997</v>
      </c>
      <c r="L11" s="15">
        <f t="shared" si="6"/>
        <v>1.0345265295760342</v>
      </c>
      <c r="M11" s="22">
        <f t="shared" si="7"/>
        <v>136.91999999999999</v>
      </c>
      <c r="N11" s="14">
        <v>4.16</v>
      </c>
      <c r="O11" s="15">
        <f t="shared" si="8"/>
        <v>0.95659672319632061</v>
      </c>
      <c r="P11" s="22">
        <f t="shared" si="9"/>
        <v>116.48</v>
      </c>
      <c r="Q11" s="13">
        <f t="shared" si="10"/>
        <v>0</v>
      </c>
      <c r="R11" s="13">
        <f t="shared" si="11"/>
        <v>0</v>
      </c>
      <c r="S11" s="13">
        <f t="shared" si="12"/>
        <v>1</v>
      </c>
      <c r="T11" s="13">
        <f t="shared" si="13"/>
        <v>0</v>
      </c>
      <c r="U11" s="13">
        <f t="shared" si="14"/>
        <v>0</v>
      </c>
      <c r="V11" s="23">
        <f t="shared" si="15"/>
        <v>1</v>
      </c>
      <c r="W11" s="32">
        <f t="shared" si="16"/>
        <v>1.01</v>
      </c>
      <c r="X11" s="56">
        <f t="shared" si="17"/>
        <v>0</v>
      </c>
      <c r="Y11" s="44">
        <f t="shared" si="18"/>
        <v>0</v>
      </c>
      <c r="Z11" s="44">
        <f t="shared" si="19"/>
        <v>121.77454545454547</v>
      </c>
      <c r="AA11" s="44">
        <f t="shared" si="20"/>
        <v>0</v>
      </c>
      <c r="AB11" s="45">
        <f t="shared" si="21"/>
        <v>0</v>
      </c>
    </row>
    <row r="12" spans="1:28" ht="29.1" customHeight="1" x14ac:dyDescent="0.3">
      <c r="A12" s="19" t="s">
        <v>31</v>
      </c>
      <c r="B12" s="14"/>
      <c r="C12" s="15" t="str">
        <f t="shared" si="0"/>
        <v>NR</v>
      </c>
      <c r="D12" s="22">
        <f t="shared" si="1"/>
        <v>0</v>
      </c>
      <c r="E12" s="14"/>
      <c r="F12" s="15" t="str">
        <f t="shared" si="2"/>
        <v>NR</v>
      </c>
      <c r="G12" s="22">
        <f t="shared" si="3"/>
        <v>0</v>
      </c>
      <c r="H12" s="21">
        <v>4.87</v>
      </c>
      <c r="I12" s="15">
        <f t="shared" si="4"/>
        <v>1.1322809593734706</v>
      </c>
      <c r="J12" s="22">
        <f t="shared" si="5"/>
        <v>136.35999999999999</v>
      </c>
      <c r="K12" s="14"/>
      <c r="L12" s="15" t="str">
        <f t="shared" si="6"/>
        <v>NR</v>
      </c>
      <c r="M12" s="22">
        <f t="shared" si="7"/>
        <v>0</v>
      </c>
      <c r="N12" s="14"/>
      <c r="O12" s="15" t="str">
        <f t="shared" si="8"/>
        <v>NR</v>
      </c>
      <c r="P12" s="22">
        <f t="shared" si="9"/>
        <v>0</v>
      </c>
      <c r="Q12" s="13">
        <f t="shared" si="10"/>
        <v>1</v>
      </c>
      <c r="R12" s="13">
        <f t="shared" si="11"/>
        <v>1</v>
      </c>
      <c r="S12" s="13">
        <f t="shared" si="12"/>
        <v>0</v>
      </c>
      <c r="T12" s="13">
        <f t="shared" si="13"/>
        <v>1</v>
      </c>
      <c r="U12" s="13">
        <f t="shared" si="14"/>
        <v>1</v>
      </c>
      <c r="V12" s="23">
        <f t="shared" si="15"/>
        <v>4</v>
      </c>
      <c r="W12" s="32">
        <f t="shared" si="16"/>
        <v>1.1299999999999999</v>
      </c>
      <c r="X12" s="56">
        <f t="shared" si="17"/>
        <v>127.24000000000002</v>
      </c>
      <c r="Y12" s="44">
        <f t="shared" si="18"/>
        <v>120.42947368421051</v>
      </c>
      <c r="Z12" s="44">
        <f t="shared" si="19"/>
        <v>0</v>
      </c>
      <c r="AA12" s="44">
        <f t="shared" si="20"/>
        <v>132.35040000000004</v>
      </c>
      <c r="AB12" s="45">
        <f t="shared" si="21"/>
        <v>121.76500000000001</v>
      </c>
    </row>
    <row r="13" spans="1:28" ht="29.1" customHeight="1" x14ac:dyDescent="0.3">
      <c r="A13" s="19" t="s">
        <v>44</v>
      </c>
      <c r="B13" s="14">
        <v>4.5999999999999996</v>
      </c>
      <c r="C13" s="15">
        <f t="shared" si="0"/>
        <v>1.0122602955045581</v>
      </c>
      <c r="D13" s="22">
        <f t="shared" si="1"/>
        <v>128.79999999999998</v>
      </c>
      <c r="E13" s="14"/>
      <c r="F13" s="15" t="str">
        <f t="shared" si="2"/>
        <v>NR</v>
      </c>
      <c r="G13" s="22">
        <f t="shared" si="3"/>
        <v>0</v>
      </c>
      <c r="H13" s="21"/>
      <c r="I13" s="15" t="str">
        <f t="shared" si="4"/>
        <v>NR</v>
      </c>
      <c r="J13" s="22">
        <f t="shared" si="5"/>
        <v>0</v>
      </c>
      <c r="K13" s="14"/>
      <c r="L13" s="15" t="str">
        <f t="shared" si="6"/>
        <v>NR</v>
      </c>
      <c r="M13" s="22">
        <f t="shared" si="7"/>
        <v>0</v>
      </c>
      <c r="N13" s="14"/>
      <c r="O13" s="15" t="str">
        <f t="shared" si="8"/>
        <v>NR</v>
      </c>
      <c r="P13" s="22">
        <f t="shared" si="9"/>
        <v>0</v>
      </c>
      <c r="Q13" s="13">
        <f t="shared" si="10"/>
        <v>0</v>
      </c>
      <c r="R13" s="13">
        <f t="shared" si="11"/>
        <v>1</v>
      </c>
      <c r="S13" s="13">
        <f t="shared" si="12"/>
        <v>1</v>
      </c>
      <c r="T13" s="13">
        <f t="shared" si="13"/>
        <v>1</v>
      </c>
      <c r="U13" s="13">
        <f t="shared" si="14"/>
        <v>1</v>
      </c>
      <c r="V13" s="23">
        <f t="shared" si="15"/>
        <v>4</v>
      </c>
      <c r="W13" s="32">
        <f t="shared" si="16"/>
        <v>1.01</v>
      </c>
      <c r="X13" s="56">
        <f t="shared" si="17"/>
        <v>0</v>
      </c>
      <c r="Y13" s="44">
        <f t="shared" si="18"/>
        <v>120.42947368421051</v>
      </c>
      <c r="Z13" s="44">
        <f t="shared" si="19"/>
        <v>121.77454545454547</v>
      </c>
      <c r="AA13" s="44">
        <f t="shared" si="20"/>
        <v>132.35040000000004</v>
      </c>
      <c r="AB13" s="45">
        <f t="shared" si="21"/>
        <v>121.76500000000001</v>
      </c>
    </row>
    <row r="14" spans="1:28" ht="29.1" customHeight="1" x14ac:dyDescent="0.3">
      <c r="A14" s="19" t="s">
        <v>2</v>
      </c>
      <c r="B14" s="14"/>
      <c r="C14" s="15" t="str">
        <f t="shared" si="0"/>
        <v>NR</v>
      </c>
      <c r="D14" s="22">
        <f t="shared" si="1"/>
        <v>0</v>
      </c>
      <c r="E14" s="14"/>
      <c r="F14" s="15" t="str">
        <f t="shared" si="2"/>
        <v>NR</v>
      </c>
      <c r="G14" s="22">
        <f t="shared" si="3"/>
        <v>0</v>
      </c>
      <c r="H14" s="21">
        <v>4.67</v>
      </c>
      <c r="I14" s="15">
        <f t="shared" si="4"/>
        <v>1.0857807146353402</v>
      </c>
      <c r="J14" s="22">
        <f t="shared" si="5"/>
        <v>130.76</v>
      </c>
      <c r="K14" s="14"/>
      <c r="L14" s="15" t="str">
        <f t="shared" si="6"/>
        <v>NR</v>
      </c>
      <c r="M14" s="22">
        <f t="shared" si="7"/>
        <v>0</v>
      </c>
      <c r="N14" s="14"/>
      <c r="O14" s="15" t="str">
        <f t="shared" si="8"/>
        <v>NR</v>
      </c>
      <c r="P14" s="22">
        <f t="shared" si="9"/>
        <v>0</v>
      </c>
      <c r="Q14" s="13">
        <f t="shared" si="10"/>
        <v>1</v>
      </c>
      <c r="R14" s="13">
        <f t="shared" si="11"/>
        <v>1</v>
      </c>
      <c r="S14" s="13">
        <f t="shared" si="12"/>
        <v>0</v>
      </c>
      <c r="T14" s="13">
        <f t="shared" si="13"/>
        <v>1</v>
      </c>
      <c r="U14" s="13">
        <f t="shared" si="14"/>
        <v>1</v>
      </c>
      <c r="V14" s="23">
        <f t="shared" si="15"/>
        <v>4</v>
      </c>
      <c r="W14" s="32">
        <f t="shared" si="16"/>
        <v>1.0900000000000001</v>
      </c>
      <c r="X14" s="56">
        <f t="shared" si="17"/>
        <v>127.24000000000002</v>
      </c>
      <c r="Y14" s="44">
        <f t="shared" si="18"/>
        <v>120.42947368421051</v>
      </c>
      <c r="Z14" s="44">
        <f t="shared" si="19"/>
        <v>0</v>
      </c>
      <c r="AA14" s="44">
        <f t="shared" si="20"/>
        <v>132.35040000000004</v>
      </c>
      <c r="AB14" s="45">
        <f t="shared" si="21"/>
        <v>121.76500000000001</v>
      </c>
    </row>
    <row r="15" spans="1:28" ht="29.1" customHeight="1" x14ac:dyDescent="0.3">
      <c r="A15" s="19" t="s">
        <v>61</v>
      </c>
      <c r="B15" s="14">
        <v>3.88</v>
      </c>
      <c r="C15" s="15">
        <f t="shared" si="0"/>
        <v>0.85381955359949679</v>
      </c>
      <c r="D15" s="22">
        <f>(B15/5)*140</f>
        <v>108.64</v>
      </c>
      <c r="E15" s="14"/>
      <c r="F15" s="15" t="str">
        <f t="shared" si="2"/>
        <v>NR</v>
      </c>
      <c r="G15" s="22">
        <f>(E15/5)*140</f>
        <v>0</v>
      </c>
      <c r="H15" s="21"/>
      <c r="I15" s="15" t="str">
        <f t="shared" si="4"/>
        <v>NR</v>
      </c>
      <c r="J15" s="22">
        <f>(H15/5)*140</f>
        <v>0</v>
      </c>
      <c r="K15" s="14"/>
      <c r="L15" s="15" t="str">
        <f t="shared" si="6"/>
        <v>NR</v>
      </c>
      <c r="M15" s="22">
        <f>(K15/5)*140</f>
        <v>0</v>
      </c>
      <c r="N15" s="14"/>
      <c r="O15" s="15" t="str">
        <f t="shared" si="8"/>
        <v>NR</v>
      </c>
      <c r="P15" s="22">
        <f>(N15/5)*140</f>
        <v>0</v>
      </c>
      <c r="Q15" s="13">
        <f>IF(C15="NR",1,0)</f>
        <v>0</v>
      </c>
      <c r="R15" s="13">
        <f>IF(F15="NR",1,0)</f>
        <v>1</v>
      </c>
      <c r="S15" s="13">
        <f>IF(I15="NR",1,0)</f>
        <v>1</v>
      </c>
      <c r="T15" s="13">
        <f>IF(L15="NR",1,0)</f>
        <v>1</v>
      </c>
      <c r="U15" s="13">
        <f>IF(O15="NR",1,0)</f>
        <v>1</v>
      </c>
      <c r="V15" s="23">
        <f>SUM(Q15:U15)</f>
        <v>4</v>
      </c>
      <c r="W15" s="32">
        <f t="shared" si="16"/>
        <v>0.85</v>
      </c>
      <c r="X15" s="56">
        <f t="shared" si="17"/>
        <v>0</v>
      </c>
      <c r="Y15" s="44">
        <f t="shared" si="18"/>
        <v>102.36505263157893</v>
      </c>
      <c r="Z15" s="44">
        <f t="shared" si="19"/>
        <v>103.50836363636365</v>
      </c>
      <c r="AA15" s="44">
        <f t="shared" si="20"/>
        <v>112.49784000000002</v>
      </c>
      <c r="AB15" s="45">
        <f t="shared" si="21"/>
        <v>103.50025000000001</v>
      </c>
    </row>
    <row r="16" spans="1:28" ht="29.1" customHeight="1" x14ac:dyDescent="0.3">
      <c r="A16" s="19" t="s">
        <v>3</v>
      </c>
      <c r="B16" s="14">
        <v>4.63</v>
      </c>
      <c r="C16" s="15">
        <f t="shared" si="0"/>
        <v>1.0188619930839355</v>
      </c>
      <c r="D16" s="22">
        <f t="shared" si="1"/>
        <v>129.63999999999999</v>
      </c>
      <c r="E16" s="14"/>
      <c r="F16" s="15" t="str">
        <f t="shared" si="2"/>
        <v>NR</v>
      </c>
      <c r="G16" s="22">
        <f t="shared" si="3"/>
        <v>0</v>
      </c>
      <c r="H16" s="21">
        <v>3.85</v>
      </c>
      <c r="I16" s="15">
        <f t="shared" si="4"/>
        <v>0.89512971120900653</v>
      </c>
      <c r="J16" s="22">
        <f t="shared" si="5"/>
        <v>107.8</v>
      </c>
      <c r="K16" s="14">
        <v>4.93</v>
      </c>
      <c r="L16" s="15">
        <f t="shared" si="6"/>
        <v>1.0429889142760427</v>
      </c>
      <c r="M16" s="22">
        <f t="shared" si="7"/>
        <v>138.04</v>
      </c>
      <c r="N16" s="14"/>
      <c r="O16" s="15" t="str">
        <f t="shared" si="8"/>
        <v>NR</v>
      </c>
      <c r="P16" s="22">
        <f t="shared" si="9"/>
        <v>0</v>
      </c>
      <c r="Q16" s="58">
        <f t="shared" si="10"/>
        <v>0</v>
      </c>
      <c r="R16" s="58">
        <f t="shared" si="11"/>
        <v>1</v>
      </c>
      <c r="S16" s="58">
        <f t="shared" si="12"/>
        <v>0</v>
      </c>
      <c r="T16" s="58">
        <f t="shared" si="13"/>
        <v>0</v>
      </c>
      <c r="U16" s="58">
        <f t="shared" si="14"/>
        <v>1</v>
      </c>
      <c r="V16" s="59">
        <f t="shared" si="15"/>
        <v>2</v>
      </c>
      <c r="W16" s="32">
        <f t="shared" si="16"/>
        <v>0.99</v>
      </c>
      <c r="X16" s="56">
        <f t="shared" si="17"/>
        <v>0</v>
      </c>
      <c r="Y16" s="44">
        <f t="shared" si="18"/>
        <v>119.22517894736841</v>
      </c>
      <c r="Z16" s="44">
        <f t="shared" si="19"/>
        <v>0</v>
      </c>
      <c r="AA16" s="44">
        <f t="shared" si="20"/>
        <v>0</v>
      </c>
      <c r="AB16" s="45">
        <f t="shared" si="21"/>
        <v>120.54735000000001</v>
      </c>
    </row>
    <row r="17" spans="1:28" ht="29.1" customHeight="1" x14ac:dyDescent="0.3">
      <c r="A17" s="19" t="s">
        <v>39</v>
      </c>
      <c r="B17" s="14"/>
      <c r="C17" s="15" t="str">
        <f t="shared" si="0"/>
        <v>NR</v>
      </c>
      <c r="D17" s="22">
        <f t="shared" si="1"/>
        <v>0</v>
      </c>
      <c r="E17" s="14">
        <v>4.46</v>
      </c>
      <c r="F17" s="15">
        <f t="shared" si="2"/>
        <v>1.0369554576603035</v>
      </c>
      <c r="G17" s="22">
        <f t="shared" si="3"/>
        <v>124.88</v>
      </c>
      <c r="H17" s="21"/>
      <c r="I17" s="15" t="str">
        <f t="shared" si="4"/>
        <v>NR</v>
      </c>
      <c r="J17" s="22">
        <f t="shared" si="5"/>
        <v>0</v>
      </c>
      <c r="K17" s="14">
        <v>5</v>
      </c>
      <c r="L17" s="15">
        <f t="shared" si="6"/>
        <v>1.0577980875010575</v>
      </c>
      <c r="M17" s="22">
        <f t="shared" si="7"/>
        <v>140</v>
      </c>
      <c r="N17" s="14"/>
      <c r="O17" s="15" t="str">
        <f t="shared" si="8"/>
        <v>NR</v>
      </c>
      <c r="P17" s="22">
        <f t="shared" si="9"/>
        <v>0</v>
      </c>
      <c r="Q17" s="13">
        <f t="shared" si="10"/>
        <v>1</v>
      </c>
      <c r="R17" s="13">
        <f t="shared" si="11"/>
        <v>0</v>
      </c>
      <c r="S17" s="13">
        <f t="shared" si="12"/>
        <v>1</v>
      </c>
      <c r="T17" s="13">
        <f t="shared" si="13"/>
        <v>0</v>
      </c>
      <c r="U17" s="13">
        <f t="shared" si="14"/>
        <v>1</v>
      </c>
      <c r="V17" s="23">
        <f t="shared" si="15"/>
        <v>3</v>
      </c>
      <c r="W17" s="32">
        <f t="shared" si="16"/>
        <v>1.05</v>
      </c>
      <c r="X17" s="56">
        <f t="shared" si="17"/>
        <v>127.24000000000002</v>
      </c>
      <c r="Y17" s="44">
        <f t="shared" si="18"/>
        <v>0</v>
      </c>
      <c r="Z17" s="44">
        <f t="shared" si="19"/>
        <v>121.77454545454547</v>
      </c>
      <c r="AA17" s="44">
        <f t="shared" si="20"/>
        <v>0</v>
      </c>
      <c r="AB17" s="45">
        <f t="shared" si="21"/>
        <v>121.76500000000001</v>
      </c>
    </row>
    <row r="18" spans="1:28" ht="28.5" customHeight="1" x14ac:dyDescent="0.3">
      <c r="A18" s="19" t="s">
        <v>42</v>
      </c>
      <c r="B18" s="14"/>
      <c r="C18" s="15" t="str">
        <f t="shared" si="0"/>
        <v>NR</v>
      </c>
      <c r="D18" s="22">
        <f t="shared" si="1"/>
        <v>0</v>
      </c>
      <c r="E18" s="14"/>
      <c r="F18" s="15" t="str">
        <f t="shared" si="2"/>
        <v>NR</v>
      </c>
      <c r="G18" s="22">
        <f t="shared" si="3"/>
        <v>0</v>
      </c>
      <c r="H18" s="21"/>
      <c r="I18" s="15" t="str">
        <f t="shared" si="4"/>
        <v>NR</v>
      </c>
      <c r="J18" s="22">
        <f t="shared" si="5"/>
        <v>0</v>
      </c>
      <c r="K18" s="14">
        <v>4.82</v>
      </c>
      <c r="L18" s="15">
        <f t="shared" si="6"/>
        <v>1.0197173563510196</v>
      </c>
      <c r="M18" s="22">
        <f t="shared" si="7"/>
        <v>134.96</v>
      </c>
      <c r="N18" s="14"/>
      <c r="O18" s="15" t="str">
        <f t="shared" si="8"/>
        <v>NR</v>
      </c>
      <c r="P18" s="22">
        <f t="shared" si="9"/>
        <v>0</v>
      </c>
      <c r="Q18" s="13">
        <f t="shared" si="10"/>
        <v>1</v>
      </c>
      <c r="R18" s="13">
        <f t="shared" si="11"/>
        <v>1</v>
      </c>
      <c r="S18" s="13">
        <f t="shared" si="12"/>
        <v>1</v>
      </c>
      <c r="T18" s="13">
        <f t="shared" si="13"/>
        <v>0</v>
      </c>
      <c r="U18" s="13">
        <f t="shared" si="14"/>
        <v>1</v>
      </c>
      <c r="V18" s="23">
        <f t="shared" si="15"/>
        <v>4</v>
      </c>
      <c r="W18" s="32">
        <f t="shared" si="16"/>
        <v>1.02</v>
      </c>
      <c r="X18" s="56">
        <f t="shared" si="17"/>
        <v>127.24000000000002</v>
      </c>
      <c r="Y18" s="44">
        <f t="shared" si="18"/>
        <v>120.42947368421051</v>
      </c>
      <c r="Z18" s="44">
        <f t="shared" si="19"/>
        <v>121.77454545454547</v>
      </c>
      <c r="AA18" s="44">
        <f t="shared" si="20"/>
        <v>0</v>
      </c>
      <c r="AB18" s="45">
        <f t="shared" si="21"/>
        <v>121.76500000000001</v>
      </c>
    </row>
    <row r="19" spans="1:28" ht="29.1" customHeight="1" x14ac:dyDescent="0.3">
      <c r="A19" s="19" t="s">
        <v>77</v>
      </c>
      <c r="B19" s="14">
        <v>4.66</v>
      </c>
      <c r="C19" s="15">
        <f t="shared" si="0"/>
        <v>1.0254636906633132</v>
      </c>
      <c r="D19" s="22">
        <f t="shared" si="1"/>
        <v>130.48000000000002</v>
      </c>
      <c r="E19" s="14">
        <v>4.5599999999999996</v>
      </c>
      <c r="F19" s="15">
        <f t="shared" si="2"/>
        <v>1.0602055800293686</v>
      </c>
      <c r="G19" s="22">
        <f t="shared" si="3"/>
        <v>127.67999999999999</v>
      </c>
      <c r="H19" s="21">
        <v>4.18</v>
      </c>
      <c r="I19" s="15">
        <f t="shared" si="4"/>
        <v>0.97185511502692123</v>
      </c>
      <c r="J19" s="22">
        <f t="shared" si="5"/>
        <v>117.03999999999999</v>
      </c>
      <c r="K19" s="14"/>
      <c r="L19" s="15" t="str">
        <f t="shared" si="6"/>
        <v>NR</v>
      </c>
      <c r="M19" s="22">
        <f t="shared" si="7"/>
        <v>0</v>
      </c>
      <c r="N19" s="14">
        <v>4.6399999999999997</v>
      </c>
      <c r="O19" s="15">
        <f t="shared" si="8"/>
        <v>1.0669732681805113</v>
      </c>
      <c r="P19" s="22">
        <f t="shared" si="9"/>
        <v>129.91999999999999</v>
      </c>
      <c r="Q19" s="13">
        <f t="shared" si="10"/>
        <v>0</v>
      </c>
      <c r="R19" s="13">
        <f t="shared" si="11"/>
        <v>0</v>
      </c>
      <c r="S19" s="13">
        <f t="shared" si="12"/>
        <v>0</v>
      </c>
      <c r="T19" s="13">
        <f t="shared" si="13"/>
        <v>1</v>
      </c>
      <c r="U19" s="13">
        <f t="shared" si="14"/>
        <v>0</v>
      </c>
      <c r="V19" s="23">
        <f t="shared" si="15"/>
        <v>1</v>
      </c>
      <c r="W19" s="32">
        <f t="shared" si="16"/>
        <v>1.03</v>
      </c>
      <c r="X19" s="56">
        <f t="shared" si="17"/>
        <v>0</v>
      </c>
      <c r="Y19" s="44">
        <f t="shared" si="18"/>
        <v>0</v>
      </c>
      <c r="Z19" s="44">
        <f t="shared" si="19"/>
        <v>0</v>
      </c>
      <c r="AA19" s="44">
        <f t="shared" si="20"/>
        <v>132.35040000000004</v>
      </c>
      <c r="AB19" s="45">
        <f t="shared" si="21"/>
        <v>0</v>
      </c>
    </row>
    <row r="20" spans="1:28" ht="29.1" customHeight="1" x14ac:dyDescent="0.3">
      <c r="A20" s="19" t="s">
        <v>11</v>
      </c>
      <c r="B20" s="14"/>
      <c r="C20" s="15" t="str">
        <f t="shared" si="0"/>
        <v>NR</v>
      </c>
      <c r="D20" s="22">
        <f t="shared" si="1"/>
        <v>0</v>
      </c>
      <c r="E20" s="14"/>
      <c r="F20" s="15" t="str">
        <f t="shared" si="2"/>
        <v>NR</v>
      </c>
      <c r="G20" s="22">
        <f t="shared" si="3"/>
        <v>0</v>
      </c>
      <c r="H20" s="21">
        <v>4.53</v>
      </c>
      <c r="I20" s="15">
        <f t="shared" si="4"/>
        <v>1.0532305433186493</v>
      </c>
      <c r="J20" s="22">
        <f t="shared" si="5"/>
        <v>126.84</v>
      </c>
      <c r="K20" s="14"/>
      <c r="L20" s="15" t="str">
        <f t="shared" si="6"/>
        <v>NR</v>
      </c>
      <c r="M20" s="22">
        <f t="shared" si="7"/>
        <v>0</v>
      </c>
      <c r="N20" s="14"/>
      <c r="O20" s="15" t="str">
        <f t="shared" si="8"/>
        <v>NR</v>
      </c>
      <c r="P20" s="22">
        <f t="shared" si="9"/>
        <v>0</v>
      </c>
      <c r="Q20" s="13">
        <f t="shared" si="10"/>
        <v>1</v>
      </c>
      <c r="R20" s="13">
        <f t="shared" si="11"/>
        <v>1</v>
      </c>
      <c r="S20" s="13">
        <f t="shared" si="12"/>
        <v>0</v>
      </c>
      <c r="T20" s="13">
        <f t="shared" si="13"/>
        <v>1</v>
      </c>
      <c r="U20" s="13">
        <f t="shared" si="14"/>
        <v>1</v>
      </c>
      <c r="V20" s="23">
        <f t="shared" si="15"/>
        <v>4</v>
      </c>
      <c r="W20" s="32">
        <f t="shared" si="16"/>
        <v>1.05</v>
      </c>
      <c r="X20" s="56">
        <f t="shared" si="17"/>
        <v>127.24000000000002</v>
      </c>
      <c r="Y20" s="44">
        <f t="shared" si="18"/>
        <v>120.42947368421051</v>
      </c>
      <c r="Z20" s="44">
        <f t="shared" si="19"/>
        <v>0</v>
      </c>
      <c r="AA20" s="44">
        <f t="shared" si="20"/>
        <v>132.35040000000004</v>
      </c>
      <c r="AB20" s="45">
        <f t="shared" si="21"/>
        <v>121.76500000000001</v>
      </c>
    </row>
    <row r="21" spans="1:28" ht="29.1" customHeight="1" x14ac:dyDescent="0.3">
      <c r="A21" s="19" t="s">
        <v>71</v>
      </c>
      <c r="B21" s="14"/>
      <c r="C21" s="15" t="str">
        <f t="shared" si="0"/>
        <v>NR</v>
      </c>
      <c r="D21" s="22">
        <f t="shared" ref="D21" si="34">(B21/5)*140</f>
        <v>0</v>
      </c>
      <c r="E21" s="14"/>
      <c r="F21" s="15" t="str">
        <f t="shared" si="2"/>
        <v>NR</v>
      </c>
      <c r="G21" s="22">
        <f t="shared" ref="G21" si="35">(E21/5)*140</f>
        <v>0</v>
      </c>
      <c r="H21" s="21">
        <v>4.79</v>
      </c>
      <c r="I21" s="15">
        <f t="shared" si="4"/>
        <v>1.1136808614782185</v>
      </c>
      <c r="J21" s="22">
        <f t="shared" ref="J21" si="36">(H21/5)*140</f>
        <v>134.12</v>
      </c>
      <c r="K21" s="14"/>
      <c r="L21" s="15" t="str">
        <f t="shared" si="6"/>
        <v>NR</v>
      </c>
      <c r="M21" s="22">
        <f t="shared" ref="M21" si="37">(K21/5)*140</f>
        <v>0</v>
      </c>
      <c r="N21" s="14"/>
      <c r="O21" s="15" t="str">
        <f t="shared" si="8"/>
        <v>NR</v>
      </c>
      <c r="P21" s="22">
        <f t="shared" ref="P21" si="38">(N21/5)*140</f>
        <v>0</v>
      </c>
      <c r="Q21" s="13">
        <f t="shared" ref="Q21" si="39">IF(C21="NR",1,0)</f>
        <v>1</v>
      </c>
      <c r="R21" s="13">
        <f t="shared" ref="R21" si="40">IF(F21="NR",1,0)</f>
        <v>1</v>
      </c>
      <c r="S21" s="13">
        <f t="shared" ref="S21" si="41">IF(I21="NR",1,0)</f>
        <v>0</v>
      </c>
      <c r="T21" s="13">
        <f t="shared" ref="T21" si="42">IF(L21="NR",1,0)</f>
        <v>1</v>
      </c>
      <c r="U21" s="13">
        <f t="shared" ref="U21" si="43">IF(O21="NR",1,0)</f>
        <v>1</v>
      </c>
      <c r="V21" s="23">
        <f t="shared" ref="V21" si="44">SUM(Q21:U21)</f>
        <v>4</v>
      </c>
      <c r="W21" s="32">
        <f t="shared" ref="W21" si="45">ROUND(AVERAGE(C21,F21,I21,L21,O21),2)</f>
        <v>1.1100000000000001</v>
      </c>
      <c r="X21" s="56">
        <f t="shared" si="17"/>
        <v>127.24000000000002</v>
      </c>
      <c r="Y21" s="44">
        <f t="shared" si="18"/>
        <v>120.42947368421051</v>
      </c>
      <c r="Z21" s="44">
        <f t="shared" si="19"/>
        <v>0</v>
      </c>
      <c r="AA21" s="44">
        <f t="shared" si="20"/>
        <v>132.35040000000004</v>
      </c>
      <c r="AB21" s="45">
        <f t="shared" si="21"/>
        <v>121.76500000000001</v>
      </c>
    </row>
    <row r="22" spans="1:28" ht="29.1" customHeight="1" x14ac:dyDescent="0.3">
      <c r="A22" s="19" t="s">
        <v>8</v>
      </c>
      <c r="B22" s="14">
        <v>4.29</v>
      </c>
      <c r="C22" s="15">
        <f t="shared" si="0"/>
        <v>0.94404275385099001</v>
      </c>
      <c r="D22" s="22">
        <f t="shared" ref="D22:D51" si="46">(B22/5)*140</f>
        <v>120.12</v>
      </c>
      <c r="E22" s="14"/>
      <c r="F22" s="15" t="str">
        <f t="shared" si="2"/>
        <v>NR</v>
      </c>
      <c r="G22" s="22">
        <f t="shared" ref="G22:G51" si="47">(E22/5)*140</f>
        <v>0</v>
      </c>
      <c r="H22" s="21"/>
      <c r="I22" s="15" t="str">
        <f t="shared" si="4"/>
        <v>NR</v>
      </c>
      <c r="J22" s="22">
        <f t="shared" ref="J22:J51" si="48">(H22/5)*140</f>
        <v>0</v>
      </c>
      <c r="K22" s="14"/>
      <c r="L22" s="15" t="str">
        <f t="shared" si="6"/>
        <v>NR</v>
      </c>
      <c r="M22" s="22">
        <f t="shared" ref="M22:M50" si="49">(K22/5)*140</f>
        <v>0</v>
      </c>
      <c r="N22" s="14"/>
      <c r="O22" s="15" t="str">
        <f t="shared" si="8"/>
        <v>NR</v>
      </c>
      <c r="P22" s="22">
        <f t="shared" ref="P22:P51" si="50">(N22/5)*140</f>
        <v>0</v>
      </c>
      <c r="Q22" s="13">
        <f t="shared" ref="Q22:Q51" si="51">IF(C22="NR",1,0)</f>
        <v>0</v>
      </c>
      <c r="R22" s="13">
        <f t="shared" ref="R22:R51" si="52">IF(F22="NR",1,0)</f>
        <v>1</v>
      </c>
      <c r="S22" s="13">
        <f t="shared" ref="S22:S51" si="53">IF(I22="NR",1,0)</f>
        <v>1</v>
      </c>
      <c r="T22" s="13">
        <f t="shared" ref="T22:T49" si="54">IF(L22="NR",1,0)</f>
        <v>1</v>
      </c>
      <c r="U22" s="13">
        <f t="shared" ref="U22:U51" si="55">IF(O22="NR",1,0)</f>
        <v>1</v>
      </c>
      <c r="V22" s="23">
        <f t="shared" ref="V22:V49" si="56">SUM(Q22:U22)</f>
        <v>4</v>
      </c>
      <c r="W22" s="32">
        <f t="shared" ref="W22:W53" si="57">ROUND(AVERAGE(C22,F22,I22,L22,O22),2)</f>
        <v>0.94</v>
      </c>
      <c r="X22" s="56">
        <f t="shared" si="17"/>
        <v>0</v>
      </c>
      <c r="Y22" s="44">
        <f t="shared" si="18"/>
        <v>113.20370526315787</v>
      </c>
      <c r="Z22" s="44">
        <f t="shared" si="19"/>
        <v>114.46807272727274</v>
      </c>
      <c r="AA22" s="44">
        <f t="shared" si="20"/>
        <v>124.40937600000002</v>
      </c>
      <c r="AB22" s="45">
        <f t="shared" si="21"/>
        <v>114.45910000000001</v>
      </c>
    </row>
    <row r="23" spans="1:28" ht="29.1" customHeight="1" x14ac:dyDescent="0.3">
      <c r="A23" s="19" t="s">
        <v>81</v>
      </c>
      <c r="B23" s="14">
        <v>4.49</v>
      </c>
      <c r="C23" s="15">
        <f t="shared" si="0"/>
        <v>0.9880540710468404</v>
      </c>
      <c r="D23" s="22">
        <f t="shared" ref="D23" si="58">(B23/5)*140</f>
        <v>125.72</v>
      </c>
      <c r="E23" s="14"/>
      <c r="F23" s="15" t="str">
        <f t="shared" si="2"/>
        <v>NR</v>
      </c>
      <c r="G23" s="22">
        <f t="shared" ref="G23" si="59">(E23/5)*140</f>
        <v>0</v>
      </c>
      <c r="H23" s="21"/>
      <c r="I23" s="15" t="str">
        <f t="shared" si="4"/>
        <v>NR</v>
      </c>
      <c r="J23" s="22">
        <f t="shared" ref="J23" si="60">(H23/5)*140</f>
        <v>0</v>
      </c>
      <c r="K23" s="14"/>
      <c r="L23" s="15" t="str">
        <f t="shared" si="6"/>
        <v>NR</v>
      </c>
      <c r="M23" s="22">
        <f t="shared" ref="M23" si="61">(K23/5)*140</f>
        <v>0</v>
      </c>
      <c r="N23" s="14"/>
      <c r="O23" s="15" t="str">
        <f t="shared" si="8"/>
        <v>NR</v>
      </c>
      <c r="P23" s="22">
        <f t="shared" ref="P23" si="62">(N23/5)*140</f>
        <v>0</v>
      </c>
      <c r="Q23" s="13">
        <f t="shared" ref="Q23" si="63">IF(C23="NR",1,0)</f>
        <v>0</v>
      </c>
      <c r="R23" s="13">
        <f t="shared" ref="R23" si="64">IF(F23="NR",1,0)</f>
        <v>1</v>
      </c>
      <c r="S23" s="13">
        <f t="shared" ref="S23" si="65">IF(I23="NR",1,0)</f>
        <v>1</v>
      </c>
      <c r="T23" s="13">
        <f t="shared" ref="T23" si="66">IF(L23="NR",1,0)</f>
        <v>1</v>
      </c>
      <c r="U23" s="13">
        <f t="shared" ref="U23" si="67">IF(O23="NR",1,0)</f>
        <v>1</v>
      </c>
      <c r="V23" s="23">
        <f t="shared" ref="V23" si="68">SUM(Q23:U23)</f>
        <v>4</v>
      </c>
      <c r="W23" s="32">
        <f t="shared" ref="W23" si="69">ROUND(AVERAGE(C23,F23,I23,L23,O23),2)</f>
        <v>0.99</v>
      </c>
      <c r="X23" s="56">
        <f t="shared" si="17"/>
        <v>0</v>
      </c>
      <c r="Y23" s="44">
        <f t="shared" si="18"/>
        <v>119.22517894736841</v>
      </c>
      <c r="Z23" s="44">
        <f t="shared" si="19"/>
        <v>120.55680000000002</v>
      </c>
      <c r="AA23" s="44">
        <f t="shared" si="20"/>
        <v>131.02689600000002</v>
      </c>
      <c r="AB23" s="45">
        <f t="shared" si="21"/>
        <v>120.54735000000001</v>
      </c>
    </row>
    <row r="24" spans="1:28" ht="29.1" customHeight="1" x14ac:dyDescent="0.3">
      <c r="A24" s="19" t="s">
        <v>4</v>
      </c>
      <c r="B24" s="14">
        <v>4.6399999999999997</v>
      </c>
      <c r="C24" s="15">
        <f t="shared" si="0"/>
        <v>1.0210625589437281</v>
      </c>
      <c r="D24" s="22">
        <f t="shared" si="46"/>
        <v>129.91999999999999</v>
      </c>
      <c r="E24" s="14">
        <v>4.33</v>
      </c>
      <c r="F24" s="15">
        <f t="shared" si="2"/>
        <v>1.0067302985805191</v>
      </c>
      <c r="G24" s="22">
        <f t="shared" si="47"/>
        <v>121.24</v>
      </c>
      <c r="H24" s="21"/>
      <c r="I24" s="15" t="str">
        <f t="shared" si="4"/>
        <v>NR</v>
      </c>
      <c r="J24" s="22">
        <f t="shared" si="48"/>
        <v>0</v>
      </c>
      <c r="K24" s="14"/>
      <c r="L24" s="15" t="str">
        <f t="shared" si="6"/>
        <v>NR</v>
      </c>
      <c r="M24" s="22">
        <f t="shared" si="49"/>
        <v>0</v>
      </c>
      <c r="N24" s="14">
        <v>4.38</v>
      </c>
      <c r="O24" s="15">
        <f t="shared" si="8"/>
        <v>1.0071859729807413</v>
      </c>
      <c r="P24" s="22">
        <f t="shared" si="50"/>
        <v>122.64</v>
      </c>
      <c r="Q24" s="13">
        <f t="shared" si="51"/>
        <v>0</v>
      </c>
      <c r="R24" s="13">
        <f t="shared" si="52"/>
        <v>0</v>
      </c>
      <c r="S24" s="13">
        <f t="shared" si="53"/>
        <v>1</v>
      </c>
      <c r="T24" s="13">
        <f t="shared" si="54"/>
        <v>1</v>
      </c>
      <c r="U24" s="13">
        <f t="shared" si="55"/>
        <v>0</v>
      </c>
      <c r="V24" s="23">
        <f t="shared" si="56"/>
        <v>2</v>
      </c>
      <c r="W24" s="32">
        <f t="shared" si="57"/>
        <v>1.01</v>
      </c>
      <c r="X24" s="56">
        <f t="shared" si="17"/>
        <v>0</v>
      </c>
      <c r="Y24" s="44">
        <f t="shared" si="18"/>
        <v>0</v>
      </c>
      <c r="Z24" s="44">
        <f t="shared" si="19"/>
        <v>121.77454545454547</v>
      </c>
      <c r="AA24" s="44">
        <f t="shared" si="20"/>
        <v>132.35040000000004</v>
      </c>
      <c r="AB24" s="45">
        <f t="shared" si="21"/>
        <v>0</v>
      </c>
    </row>
    <row r="25" spans="1:28" ht="29.1" customHeight="1" x14ac:dyDescent="0.3">
      <c r="A25" s="19" t="s">
        <v>82</v>
      </c>
      <c r="B25" s="14">
        <v>4.63</v>
      </c>
      <c r="C25" s="15">
        <f t="shared" si="0"/>
        <v>1.0188619930839355</v>
      </c>
      <c r="D25" s="22">
        <f t="shared" si="46"/>
        <v>129.63999999999999</v>
      </c>
      <c r="E25" s="14"/>
      <c r="F25" s="15" t="str">
        <f t="shared" si="2"/>
        <v>NR</v>
      </c>
      <c r="G25" s="22"/>
      <c r="H25" s="21"/>
      <c r="I25" s="15" t="str">
        <f t="shared" si="4"/>
        <v>NR</v>
      </c>
      <c r="J25" s="22"/>
      <c r="K25" s="14"/>
      <c r="L25" s="15" t="str">
        <f t="shared" si="6"/>
        <v>NR</v>
      </c>
      <c r="M25" s="22"/>
      <c r="N25" s="14"/>
      <c r="O25" s="15" t="str">
        <f t="shared" si="8"/>
        <v>NR</v>
      </c>
      <c r="P25" s="22"/>
      <c r="Q25" s="13">
        <f t="shared" ref="Q25" si="70">IF(C25="NR",1,0)</f>
        <v>0</v>
      </c>
      <c r="R25" s="13">
        <f t="shared" ref="R25" si="71">IF(F25="NR",1,0)</f>
        <v>1</v>
      </c>
      <c r="S25" s="13">
        <f t="shared" ref="S25" si="72">IF(I25="NR",1,0)</f>
        <v>1</v>
      </c>
      <c r="T25" s="13">
        <f t="shared" ref="T25" si="73">IF(L25="NR",1,0)</f>
        <v>1</v>
      </c>
      <c r="U25" s="13">
        <f t="shared" ref="U25" si="74">IF(O25="NR",1,0)</f>
        <v>1</v>
      </c>
      <c r="V25" s="23">
        <f t="shared" ref="V25" si="75">SUM(Q25:U25)</f>
        <v>4</v>
      </c>
      <c r="W25" s="32">
        <f t="shared" si="57"/>
        <v>1.02</v>
      </c>
      <c r="X25" s="56">
        <f t="shared" si="17"/>
        <v>0</v>
      </c>
      <c r="Y25" s="44">
        <f t="shared" si="18"/>
        <v>120.42947368421051</v>
      </c>
      <c r="Z25" s="44">
        <f t="shared" si="19"/>
        <v>121.77454545454547</v>
      </c>
      <c r="AA25" s="44">
        <f t="shared" si="20"/>
        <v>132.35040000000004</v>
      </c>
      <c r="AB25" s="45">
        <f t="shared" si="21"/>
        <v>121.76500000000001</v>
      </c>
    </row>
    <row r="26" spans="1:28" ht="29.1" customHeight="1" x14ac:dyDescent="0.3">
      <c r="A26" s="19" t="s">
        <v>74</v>
      </c>
      <c r="B26" s="14"/>
      <c r="C26" s="15" t="str">
        <f t="shared" si="0"/>
        <v>NR</v>
      </c>
      <c r="D26" s="22">
        <f t="shared" si="46"/>
        <v>0</v>
      </c>
      <c r="E26" s="14"/>
      <c r="F26" s="15" t="str">
        <f t="shared" si="2"/>
        <v>NR</v>
      </c>
      <c r="G26" s="22">
        <f t="shared" ref="G26" si="76">(E26/5)*140</f>
        <v>0</v>
      </c>
      <c r="H26" s="21"/>
      <c r="I26" s="15" t="str">
        <f t="shared" si="4"/>
        <v>NR</v>
      </c>
      <c r="J26" s="22">
        <f t="shared" ref="J26" si="77">(H26/5)*140</f>
        <v>0</v>
      </c>
      <c r="K26" s="14">
        <v>4.9000000000000004</v>
      </c>
      <c r="L26" s="15">
        <f t="shared" si="6"/>
        <v>1.0366421257510365</v>
      </c>
      <c r="M26" s="22">
        <f t="shared" ref="M26" si="78">(K26/5)*140</f>
        <v>137.20000000000002</v>
      </c>
      <c r="N26" s="14"/>
      <c r="O26" s="15" t="str">
        <f t="shared" si="8"/>
        <v>NR</v>
      </c>
      <c r="P26" s="22">
        <f t="shared" ref="P26" si="79">(N26/5)*140</f>
        <v>0</v>
      </c>
      <c r="Q26" s="13">
        <f t="shared" ref="Q26" si="80">IF(C26="NR",1,0)</f>
        <v>1</v>
      </c>
      <c r="R26" s="13">
        <f t="shared" ref="R26" si="81">IF(F26="NR",1,0)</f>
        <v>1</v>
      </c>
      <c r="S26" s="13">
        <f t="shared" ref="S26" si="82">IF(I26="NR",1,0)</f>
        <v>1</v>
      </c>
      <c r="T26" s="13">
        <f t="shared" ref="T26" si="83">IF(L26="NR",1,0)</f>
        <v>0</v>
      </c>
      <c r="U26" s="13">
        <f t="shared" ref="U26" si="84">IF(O26="NR",1,0)</f>
        <v>1</v>
      </c>
      <c r="V26" s="23">
        <f t="shared" ref="V26" si="85">SUM(Q26:U26)</f>
        <v>4</v>
      </c>
      <c r="W26" s="32">
        <f t="shared" ref="W26" si="86">ROUND(AVERAGE(C26,F26,I26,L26,O26),2)</f>
        <v>1.04</v>
      </c>
      <c r="X26" s="56">
        <f t="shared" si="17"/>
        <v>127.24000000000002</v>
      </c>
      <c r="Y26" s="44">
        <f t="shared" si="18"/>
        <v>120.42947368421051</v>
      </c>
      <c r="Z26" s="44">
        <f t="shared" si="19"/>
        <v>121.77454545454547</v>
      </c>
      <c r="AA26" s="44">
        <f t="shared" si="20"/>
        <v>0</v>
      </c>
      <c r="AB26" s="45">
        <f t="shared" si="21"/>
        <v>121.76500000000001</v>
      </c>
    </row>
    <row r="27" spans="1:28" ht="29.1" customHeight="1" x14ac:dyDescent="0.3">
      <c r="A27" s="19" t="s">
        <v>32</v>
      </c>
      <c r="B27" s="14">
        <v>4.7</v>
      </c>
      <c r="C27" s="15">
        <f t="shared" si="0"/>
        <v>1.0342659541024832</v>
      </c>
      <c r="D27" s="22">
        <f t="shared" si="46"/>
        <v>131.6</v>
      </c>
      <c r="E27" s="14">
        <v>4.38</v>
      </c>
      <c r="F27" s="15">
        <f t="shared" si="2"/>
        <v>1.0183553597650514</v>
      </c>
      <c r="G27" s="22">
        <f t="shared" si="47"/>
        <v>122.64</v>
      </c>
      <c r="H27" s="21"/>
      <c r="I27" s="15" t="str">
        <f t="shared" si="4"/>
        <v>NR</v>
      </c>
      <c r="J27" s="22">
        <f t="shared" si="48"/>
        <v>0</v>
      </c>
      <c r="K27" s="14"/>
      <c r="L27" s="15" t="str">
        <f t="shared" si="6"/>
        <v>NR</v>
      </c>
      <c r="M27" s="22">
        <f t="shared" si="49"/>
        <v>0</v>
      </c>
      <c r="N27" s="14">
        <v>4.5</v>
      </c>
      <c r="O27" s="15">
        <f t="shared" si="8"/>
        <v>1.0347801092267892</v>
      </c>
      <c r="P27" s="22">
        <f t="shared" si="50"/>
        <v>126</v>
      </c>
      <c r="Q27" s="13">
        <f t="shared" si="51"/>
        <v>0</v>
      </c>
      <c r="R27" s="13">
        <f t="shared" si="52"/>
        <v>0</v>
      </c>
      <c r="S27" s="13">
        <f t="shared" si="53"/>
        <v>1</v>
      </c>
      <c r="T27" s="13">
        <f t="shared" si="54"/>
        <v>1</v>
      </c>
      <c r="U27" s="13">
        <f t="shared" si="55"/>
        <v>0</v>
      </c>
      <c r="V27" s="23">
        <f t="shared" si="56"/>
        <v>2</v>
      </c>
      <c r="W27" s="32">
        <f t="shared" si="57"/>
        <v>1.03</v>
      </c>
      <c r="X27" s="56">
        <f t="shared" si="17"/>
        <v>0</v>
      </c>
      <c r="Y27" s="44">
        <f t="shared" si="18"/>
        <v>0</v>
      </c>
      <c r="Z27" s="44">
        <f t="shared" si="19"/>
        <v>121.77454545454547</v>
      </c>
      <c r="AA27" s="44">
        <f t="shared" si="20"/>
        <v>132.35040000000004</v>
      </c>
      <c r="AB27" s="45">
        <f t="shared" si="21"/>
        <v>0</v>
      </c>
    </row>
    <row r="28" spans="1:28" ht="29.1" customHeight="1" x14ac:dyDescent="0.3">
      <c r="A28" s="19" t="s">
        <v>43</v>
      </c>
      <c r="B28" s="14"/>
      <c r="C28" s="15" t="str">
        <f t="shared" si="0"/>
        <v>NR</v>
      </c>
      <c r="D28" s="22">
        <f t="shared" si="46"/>
        <v>0</v>
      </c>
      <c r="E28" s="14">
        <v>4.38</v>
      </c>
      <c r="F28" s="15">
        <f t="shared" si="2"/>
        <v>1.0183553597650514</v>
      </c>
      <c r="G28" s="22">
        <f t="shared" si="47"/>
        <v>122.64</v>
      </c>
      <c r="H28" s="21"/>
      <c r="I28" s="15" t="str">
        <f t="shared" si="4"/>
        <v>NR</v>
      </c>
      <c r="J28" s="22">
        <f t="shared" si="48"/>
        <v>0</v>
      </c>
      <c r="K28" s="14">
        <v>4.93</v>
      </c>
      <c r="L28" s="15">
        <f t="shared" si="6"/>
        <v>1.0429889142760427</v>
      </c>
      <c r="M28" s="22">
        <f t="shared" si="49"/>
        <v>138.04</v>
      </c>
      <c r="N28" s="14"/>
      <c r="O28" s="15" t="str">
        <f t="shared" si="8"/>
        <v>NR</v>
      </c>
      <c r="P28" s="22">
        <f t="shared" si="50"/>
        <v>0</v>
      </c>
      <c r="Q28" s="13">
        <f t="shared" si="51"/>
        <v>1</v>
      </c>
      <c r="R28" s="13">
        <f t="shared" si="52"/>
        <v>0</v>
      </c>
      <c r="S28" s="13">
        <f t="shared" si="53"/>
        <v>1</v>
      </c>
      <c r="T28" s="13">
        <f t="shared" si="54"/>
        <v>0</v>
      </c>
      <c r="U28" s="13">
        <f t="shared" si="55"/>
        <v>1</v>
      </c>
      <c r="V28" s="23">
        <f t="shared" si="56"/>
        <v>3</v>
      </c>
      <c r="W28" s="32">
        <f t="shared" si="57"/>
        <v>1.03</v>
      </c>
      <c r="X28" s="56">
        <f t="shared" si="17"/>
        <v>127.24000000000002</v>
      </c>
      <c r="Y28" s="44">
        <f t="shared" si="18"/>
        <v>0</v>
      </c>
      <c r="Z28" s="44">
        <f t="shared" si="19"/>
        <v>121.77454545454547</v>
      </c>
      <c r="AA28" s="44">
        <f t="shared" si="20"/>
        <v>0</v>
      </c>
      <c r="AB28" s="45">
        <f t="shared" si="21"/>
        <v>121.76500000000001</v>
      </c>
    </row>
    <row r="29" spans="1:28" ht="29.1" customHeight="1" x14ac:dyDescent="0.3">
      <c r="A29" s="19" t="s">
        <v>37</v>
      </c>
      <c r="B29" s="14">
        <v>4.8</v>
      </c>
      <c r="C29" s="15">
        <f t="shared" si="0"/>
        <v>1.0562716127004084</v>
      </c>
      <c r="D29" s="22">
        <f t="shared" si="46"/>
        <v>134.4</v>
      </c>
      <c r="E29" s="14"/>
      <c r="F29" s="15" t="str">
        <f t="shared" si="2"/>
        <v>NR</v>
      </c>
      <c r="G29" s="22">
        <f t="shared" si="47"/>
        <v>0</v>
      </c>
      <c r="H29" s="21"/>
      <c r="I29" s="15" t="str">
        <f t="shared" si="4"/>
        <v>NR</v>
      </c>
      <c r="J29" s="22">
        <f t="shared" si="48"/>
        <v>0</v>
      </c>
      <c r="K29" s="14"/>
      <c r="L29" s="15" t="str">
        <f t="shared" si="6"/>
        <v>NR</v>
      </c>
      <c r="M29" s="22">
        <f t="shared" si="49"/>
        <v>0</v>
      </c>
      <c r="N29" s="14"/>
      <c r="O29" s="15" t="str">
        <f t="shared" si="8"/>
        <v>NR</v>
      </c>
      <c r="P29" s="22">
        <f t="shared" si="50"/>
        <v>0</v>
      </c>
      <c r="Q29" s="13">
        <f t="shared" si="51"/>
        <v>0</v>
      </c>
      <c r="R29" s="13">
        <f t="shared" si="52"/>
        <v>1</v>
      </c>
      <c r="S29" s="13">
        <f t="shared" si="53"/>
        <v>1</v>
      </c>
      <c r="T29" s="13">
        <f t="shared" si="54"/>
        <v>1</v>
      </c>
      <c r="U29" s="13">
        <f t="shared" si="55"/>
        <v>1</v>
      </c>
      <c r="V29" s="23">
        <f t="shared" si="56"/>
        <v>4</v>
      </c>
      <c r="W29" s="32">
        <f t="shared" si="57"/>
        <v>1.06</v>
      </c>
      <c r="X29" s="56">
        <f t="shared" si="17"/>
        <v>0</v>
      </c>
      <c r="Y29" s="44">
        <f t="shared" si="18"/>
        <v>120.42947368421051</v>
      </c>
      <c r="Z29" s="44">
        <f t="shared" si="19"/>
        <v>121.77454545454547</v>
      </c>
      <c r="AA29" s="44">
        <f t="shared" si="20"/>
        <v>132.35040000000004</v>
      </c>
      <c r="AB29" s="45">
        <f t="shared" si="21"/>
        <v>121.76500000000001</v>
      </c>
    </row>
    <row r="30" spans="1:28" ht="29.1" customHeight="1" x14ac:dyDescent="0.3">
      <c r="A30" s="19" t="s">
        <v>33</v>
      </c>
      <c r="B30" s="14">
        <v>4.68</v>
      </c>
      <c r="C30" s="15">
        <f t="shared" si="0"/>
        <v>1.0298648223828981</v>
      </c>
      <c r="D30" s="22">
        <f t="shared" si="46"/>
        <v>131.04</v>
      </c>
      <c r="E30" s="14"/>
      <c r="F30" s="15" t="str">
        <f t="shared" si="2"/>
        <v>NR</v>
      </c>
      <c r="G30" s="22">
        <f t="shared" si="47"/>
        <v>0</v>
      </c>
      <c r="H30" s="21"/>
      <c r="I30" s="15" t="str">
        <f t="shared" si="4"/>
        <v>NR</v>
      </c>
      <c r="J30" s="22">
        <f t="shared" si="48"/>
        <v>0</v>
      </c>
      <c r="K30" s="14"/>
      <c r="L30" s="15" t="str">
        <f t="shared" si="6"/>
        <v>NR</v>
      </c>
      <c r="M30" s="22">
        <f t="shared" si="49"/>
        <v>0</v>
      </c>
      <c r="N30" s="14"/>
      <c r="O30" s="15" t="str">
        <f t="shared" si="8"/>
        <v>NR</v>
      </c>
      <c r="P30" s="22">
        <f t="shared" si="50"/>
        <v>0</v>
      </c>
      <c r="Q30" s="58">
        <f t="shared" si="51"/>
        <v>0</v>
      </c>
      <c r="R30" s="58">
        <f t="shared" si="52"/>
        <v>1</v>
      </c>
      <c r="S30" s="58">
        <f t="shared" si="53"/>
        <v>1</v>
      </c>
      <c r="T30" s="58">
        <f t="shared" si="54"/>
        <v>1</v>
      </c>
      <c r="U30" s="58">
        <f t="shared" si="55"/>
        <v>1</v>
      </c>
      <c r="V30" s="59">
        <f t="shared" si="56"/>
        <v>4</v>
      </c>
      <c r="W30" s="32">
        <f t="shared" si="57"/>
        <v>1.03</v>
      </c>
      <c r="X30" s="56">
        <f t="shared" si="17"/>
        <v>0</v>
      </c>
      <c r="Y30" s="44">
        <f t="shared" si="18"/>
        <v>120.42947368421051</v>
      </c>
      <c r="Z30" s="44">
        <f t="shared" si="19"/>
        <v>121.77454545454547</v>
      </c>
      <c r="AA30" s="44">
        <f t="shared" si="20"/>
        <v>132.35040000000004</v>
      </c>
      <c r="AB30" s="45">
        <f t="shared" si="21"/>
        <v>121.76500000000001</v>
      </c>
    </row>
    <row r="31" spans="1:28" ht="29.1" customHeight="1" thickBot="1" x14ac:dyDescent="0.35">
      <c r="A31" s="19" t="s">
        <v>83</v>
      </c>
      <c r="B31" s="14">
        <v>4.25</v>
      </c>
      <c r="C31" s="15">
        <f t="shared" si="0"/>
        <v>0.93524049041182</v>
      </c>
      <c r="D31" s="22">
        <f t="shared" si="46"/>
        <v>119</v>
      </c>
      <c r="E31" s="14"/>
      <c r="F31" s="15" t="str">
        <f t="shared" si="2"/>
        <v>NR</v>
      </c>
      <c r="G31" s="22">
        <f t="shared" ref="G31" si="87">(E31/5)*140</f>
        <v>0</v>
      </c>
      <c r="H31" s="21"/>
      <c r="I31" s="15" t="str">
        <f t="shared" si="4"/>
        <v>NR</v>
      </c>
      <c r="J31" s="22">
        <f t="shared" ref="J31" si="88">(H31/5)*140</f>
        <v>0</v>
      </c>
      <c r="K31" s="14"/>
      <c r="L31" s="15" t="str">
        <f t="shared" si="6"/>
        <v>NR</v>
      </c>
      <c r="M31" s="22">
        <f t="shared" ref="M31" si="89">(K31/5)*140</f>
        <v>0</v>
      </c>
      <c r="N31" s="14"/>
      <c r="O31" s="15" t="str">
        <f t="shared" si="8"/>
        <v>NR</v>
      </c>
      <c r="P31" s="22">
        <f t="shared" ref="P31" si="90">(N31/5)*140</f>
        <v>0</v>
      </c>
      <c r="Q31" s="58">
        <f t="shared" ref="Q31" si="91">IF(C31="NR",1,0)</f>
        <v>0</v>
      </c>
      <c r="R31" s="58">
        <f t="shared" ref="R31" si="92">IF(F31="NR",1,0)</f>
        <v>1</v>
      </c>
      <c r="S31" s="58">
        <f t="shared" ref="S31" si="93">IF(I31="NR",1,0)</f>
        <v>1</v>
      </c>
      <c r="T31" s="58">
        <f t="shared" ref="T31" si="94">IF(L31="NR",1,0)</f>
        <v>1</v>
      </c>
      <c r="U31" s="58">
        <f t="shared" ref="U31" si="95">IF(O31="NR",1,0)</f>
        <v>1</v>
      </c>
      <c r="V31" s="59">
        <f t="shared" ref="V31" si="96">SUM(Q31:U31)</f>
        <v>4</v>
      </c>
      <c r="W31" s="32">
        <f t="shared" si="57"/>
        <v>0.94</v>
      </c>
      <c r="X31" s="56">
        <f t="shared" si="17"/>
        <v>0</v>
      </c>
      <c r="Y31" s="44">
        <f t="shared" si="18"/>
        <v>113.20370526315787</v>
      </c>
      <c r="Z31" s="44">
        <f t="shared" si="19"/>
        <v>114.46807272727274</v>
      </c>
      <c r="AA31" s="44">
        <f t="shared" si="20"/>
        <v>124.40937600000002</v>
      </c>
      <c r="AB31" s="45">
        <f t="shared" si="21"/>
        <v>114.45910000000001</v>
      </c>
    </row>
    <row r="32" spans="1:28" ht="29.1" customHeight="1" thickTop="1" x14ac:dyDescent="0.3">
      <c r="A32" s="19" t="s">
        <v>5</v>
      </c>
      <c r="B32" s="14">
        <v>4.59</v>
      </c>
      <c r="C32" s="15">
        <f t="shared" si="0"/>
        <v>1.0100597296447655</v>
      </c>
      <c r="D32" s="22">
        <f t="shared" si="46"/>
        <v>128.51999999999998</v>
      </c>
      <c r="E32" s="14">
        <v>4.59</v>
      </c>
      <c r="F32" s="15">
        <f t="shared" si="2"/>
        <v>1.0671806167400881</v>
      </c>
      <c r="G32" s="22">
        <f t="shared" si="47"/>
        <v>128.51999999999998</v>
      </c>
      <c r="H32" s="21"/>
      <c r="I32" s="15" t="str">
        <f t="shared" si="4"/>
        <v>NR</v>
      </c>
      <c r="J32" s="22">
        <f t="shared" si="48"/>
        <v>0</v>
      </c>
      <c r="K32" s="14">
        <v>4.6500000000000004</v>
      </c>
      <c r="L32" s="15">
        <f t="shared" si="6"/>
        <v>0.98375222137598362</v>
      </c>
      <c r="M32" s="22">
        <f t="shared" si="49"/>
        <v>130.20000000000002</v>
      </c>
      <c r="N32" s="14">
        <v>4.5599999999999996</v>
      </c>
      <c r="O32" s="15">
        <f t="shared" si="8"/>
        <v>1.0485771773498129</v>
      </c>
      <c r="P32" s="22">
        <f t="shared" si="50"/>
        <v>127.67999999999999</v>
      </c>
      <c r="Q32" s="60">
        <f t="shared" si="51"/>
        <v>0</v>
      </c>
      <c r="R32" s="61">
        <f t="shared" si="52"/>
        <v>0</v>
      </c>
      <c r="S32" s="61">
        <f t="shared" si="53"/>
        <v>1</v>
      </c>
      <c r="T32" s="61">
        <f t="shared" si="54"/>
        <v>0</v>
      </c>
      <c r="U32" s="61">
        <f t="shared" si="55"/>
        <v>0</v>
      </c>
      <c r="V32" s="62">
        <f t="shared" si="56"/>
        <v>1</v>
      </c>
      <c r="W32" s="32">
        <f t="shared" si="57"/>
        <v>1.03</v>
      </c>
      <c r="X32" s="56">
        <f t="shared" si="17"/>
        <v>0</v>
      </c>
      <c r="Y32" s="44">
        <f t="shared" si="18"/>
        <v>0</v>
      </c>
      <c r="Z32" s="44">
        <f t="shared" si="19"/>
        <v>121.77454545454547</v>
      </c>
      <c r="AA32" s="44">
        <f t="shared" si="20"/>
        <v>0</v>
      </c>
      <c r="AB32" s="45">
        <f t="shared" si="21"/>
        <v>0</v>
      </c>
    </row>
    <row r="33" spans="1:28" ht="29.1" customHeight="1" x14ac:dyDescent="0.3">
      <c r="A33" s="19" t="s">
        <v>53</v>
      </c>
      <c r="B33" s="14">
        <v>4.7300000000000004</v>
      </c>
      <c r="C33" s="15">
        <f t="shared" si="0"/>
        <v>1.0408676516818609</v>
      </c>
      <c r="D33" s="22">
        <f t="shared" si="46"/>
        <v>132.44</v>
      </c>
      <c r="E33" s="14">
        <v>4.5</v>
      </c>
      <c r="F33" s="15">
        <f t="shared" si="2"/>
        <v>1.0462555066079298</v>
      </c>
      <c r="G33" s="22">
        <f t="shared" si="47"/>
        <v>126</v>
      </c>
      <c r="H33" s="21"/>
      <c r="I33" s="15" t="str">
        <f t="shared" si="4"/>
        <v>NR</v>
      </c>
      <c r="J33" s="22">
        <f t="shared" si="48"/>
        <v>0</v>
      </c>
      <c r="K33" s="14">
        <v>4.93</v>
      </c>
      <c r="L33" s="15">
        <f t="shared" si="6"/>
        <v>1.0429889142760427</v>
      </c>
      <c r="M33" s="22">
        <f t="shared" si="49"/>
        <v>138.04</v>
      </c>
      <c r="N33" s="14">
        <v>4.12</v>
      </c>
      <c r="O33" s="15">
        <f t="shared" si="8"/>
        <v>0.94739867778097142</v>
      </c>
      <c r="P33" s="22">
        <f t="shared" si="50"/>
        <v>115.36000000000001</v>
      </c>
      <c r="Q33" s="13">
        <f t="shared" si="51"/>
        <v>0</v>
      </c>
      <c r="R33" s="13">
        <f t="shared" si="52"/>
        <v>0</v>
      </c>
      <c r="S33" s="13">
        <f t="shared" si="53"/>
        <v>1</v>
      </c>
      <c r="T33" s="13">
        <f t="shared" si="54"/>
        <v>0</v>
      </c>
      <c r="U33" s="13">
        <f t="shared" si="55"/>
        <v>0</v>
      </c>
      <c r="V33" s="23">
        <f t="shared" si="56"/>
        <v>1</v>
      </c>
      <c r="W33" s="32">
        <f t="shared" si="57"/>
        <v>1.02</v>
      </c>
      <c r="X33" s="56">
        <f t="shared" si="17"/>
        <v>0</v>
      </c>
      <c r="Y33" s="44">
        <f t="shared" si="18"/>
        <v>0</v>
      </c>
      <c r="Z33" s="44">
        <f t="shared" si="19"/>
        <v>121.77454545454547</v>
      </c>
      <c r="AA33" s="44">
        <f t="shared" si="20"/>
        <v>0</v>
      </c>
      <c r="AB33" s="45">
        <f t="shared" si="21"/>
        <v>0</v>
      </c>
    </row>
    <row r="34" spans="1:28" ht="29.1" customHeight="1" x14ac:dyDescent="0.3">
      <c r="A34" s="19" t="s">
        <v>60</v>
      </c>
      <c r="B34" s="14">
        <v>4.46</v>
      </c>
      <c r="C34" s="15">
        <f t="shared" si="0"/>
        <v>0.98145237346746284</v>
      </c>
      <c r="D34" s="22">
        <f t="shared" si="46"/>
        <v>124.88</v>
      </c>
      <c r="E34" s="14">
        <v>4.76</v>
      </c>
      <c r="F34" s="15">
        <f t="shared" si="2"/>
        <v>1.1067058247674988</v>
      </c>
      <c r="G34" s="22">
        <f t="shared" si="47"/>
        <v>133.28</v>
      </c>
      <c r="H34" s="21"/>
      <c r="I34" s="15" t="str">
        <f t="shared" si="4"/>
        <v>NR</v>
      </c>
      <c r="J34" s="22">
        <f t="shared" si="48"/>
        <v>0</v>
      </c>
      <c r="K34" s="14"/>
      <c r="L34" s="15" t="str">
        <f t="shared" si="6"/>
        <v>NR</v>
      </c>
      <c r="M34" s="22">
        <f t="shared" si="49"/>
        <v>0</v>
      </c>
      <c r="N34" s="14">
        <v>4.21</v>
      </c>
      <c r="O34" s="15">
        <f t="shared" si="8"/>
        <v>0.96809427996550712</v>
      </c>
      <c r="P34" s="22">
        <f t="shared" si="50"/>
        <v>117.88</v>
      </c>
      <c r="Q34" s="13">
        <f t="shared" si="51"/>
        <v>0</v>
      </c>
      <c r="R34" s="13">
        <f t="shared" si="52"/>
        <v>0</v>
      </c>
      <c r="S34" s="13">
        <f t="shared" si="53"/>
        <v>1</v>
      </c>
      <c r="T34" s="13">
        <f t="shared" si="54"/>
        <v>1</v>
      </c>
      <c r="U34" s="13">
        <f t="shared" si="55"/>
        <v>0</v>
      </c>
      <c r="V34" s="23">
        <f t="shared" si="56"/>
        <v>2</v>
      </c>
      <c r="W34" s="32">
        <f t="shared" si="57"/>
        <v>1.02</v>
      </c>
      <c r="X34" s="56">
        <f t="shared" si="17"/>
        <v>0</v>
      </c>
      <c r="Y34" s="44">
        <f t="shared" si="18"/>
        <v>0</v>
      </c>
      <c r="Z34" s="44">
        <f t="shared" si="19"/>
        <v>121.77454545454547</v>
      </c>
      <c r="AA34" s="44">
        <f t="shared" si="20"/>
        <v>132.35040000000004</v>
      </c>
      <c r="AB34" s="45">
        <f t="shared" si="21"/>
        <v>0</v>
      </c>
    </row>
    <row r="35" spans="1:28" ht="29.1" customHeight="1" x14ac:dyDescent="0.3">
      <c r="A35" s="19" t="s">
        <v>84</v>
      </c>
      <c r="B35" s="14">
        <v>4.59</v>
      </c>
      <c r="C35" s="15">
        <f t="shared" si="0"/>
        <v>1.0100597296447655</v>
      </c>
      <c r="D35" s="22">
        <f>(B35/5)*140</f>
        <v>128.51999999999998</v>
      </c>
      <c r="E35" s="14">
        <v>4.4000000000000004</v>
      </c>
      <c r="F35" s="15">
        <f t="shared" si="2"/>
        <v>1.0230053842388647</v>
      </c>
      <c r="G35" s="22">
        <f>(E35/5)*140</f>
        <v>123.20000000000002</v>
      </c>
      <c r="H35" s="21"/>
      <c r="I35" s="15" t="str">
        <f t="shared" si="4"/>
        <v>NR</v>
      </c>
      <c r="J35" s="22">
        <f>(H35/5)*140</f>
        <v>0</v>
      </c>
      <c r="K35" s="14">
        <v>4.97</v>
      </c>
      <c r="L35" s="15">
        <f t="shared" si="6"/>
        <v>1.0514512989760512</v>
      </c>
      <c r="M35" s="22">
        <f>(K35/5)*140</f>
        <v>139.16</v>
      </c>
      <c r="N35" s="14"/>
      <c r="O35" s="15" t="str">
        <f t="shared" si="8"/>
        <v>NR</v>
      </c>
      <c r="P35" s="22">
        <f>(N35/5)*140</f>
        <v>0</v>
      </c>
      <c r="Q35" s="13">
        <f>IF(C35="NR",1,0)</f>
        <v>0</v>
      </c>
      <c r="R35" s="13">
        <f>IF(F35="NR",1,0)</f>
        <v>0</v>
      </c>
      <c r="S35" s="13">
        <f>IF(I35="NR",1,0)</f>
        <v>1</v>
      </c>
      <c r="T35" s="13">
        <f>IF(L35="NR",1,0)</f>
        <v>0</v>
      </c>
      <c r="U35" s="13">
        <f>IF(O35="NR",1,0)</f>
        <v>1</v>
      </c>
      <c r="V35" s="23">
        <f>SUM(Q35:U35)</f>
        <v>2</v>
      </c>
      <c r="W35" s="32">
        <f>ROUND(AVERAGE(C35,F35,I35,L35,O35),2)</f>
        <v>1.03</v>
      </c>
      <c r="X35" s="56">
        <f t="shared" si="17"/>
        <v>0</v>
      </c>
      <c r="Y35" s="44">
        <f t="shared" si="18"/>
        <v>0</v>
      </c>
      <c r="Z35" s="44">
        <f t="shared" si="19"/>
        <v>121.77454545454547</v>
      </c>
      <c r="AA35" s="44">
        <f t="shared" si="20"/>
        <v>0</v>
      </c>
      <c r="AB35" s="45">
        <f t="shared" si="21"/>
        <v>121.76500000000001</v>
      </c>
    </row>
    <row r="36" spans="1:28" ht="29.1" customHeight="1" x14ac:dyDescent="0.3">
      <c r="A36" s="19" t="s">
        <v>68</v>
      </c>
      <c r="B36" s="14">
        <v>4.54</v>
      </c>
      <c r="C36" s="15">
        <f t="shared" si="0"/>
        <v>0.99905690034580297</v>
      </c>
      <c r="D36" s="22">
        <f>(B36/5)*140</f>
        <v>127.12</v>
      </c>
      <c r="E36" s="14"/>
      <c r="F36" s="15" t="str">
        <f t="shared" si="2"/>
        <v>NR</v>
      </c>
      <c r="G36" s="22">
        <f>(E36/5)*140</f>
        <v>0</v>
      </c>
      <c r="H36" s="21"/>
      <c r="I36" s="15" t="str">
        <f t="shared" si="4"/>
        <v>NR</v>
      </c>
      <c r="J36" s="22">
        <f>(H36/5)*140</f>
        <v>0</v>
      </c>
      <c r="K36" s="14"/>
      <c r="L36" s="15" t="str">
        <f t="shared" si="6"/>
        <v>NR</v>
      </c>
      <c r="M36" s="22">
        <f t="shared" ref="M36" si="97">(K36/5)*140</f>
        <v>0</v>
      </c>
      <c r="N36" s="14">
        <v>4.7</v>
      </c>
      <c r="O36" s="15">
        <f t="shared" si="8"/>
        <v>1.0807703363035353</v>
      </c>
      <c r="P36" s="22">
        <f>(N36/5)*140</f>
        <v>131.6</v>
      </c>
      <c r="Q36" s="13">
        <v>0</v>
      </c>
      <c r="R36" s="13">
        <v>1</v>
      </c>
      <c r="S36" s="13">
        <v>1</v>
      </c>
      <c r="T36" s="13">
        <v>1</v>
      </c>
      <c r="U36" s="13">
        <v>1</v>
      </c>
      <c r="V36" s="23">
        <f t="shared" si="56"/>
        <v>4</v>
      </c>
      <c r="W36" s="32">
        <f t="shared" si="57"/>
        <v>1.04</v>
      </c>
      <c r="X36" s="56">
        <f t="shared" si="17"/>
        <v>0</v>
      </c>
      <c r="Y36" s="44">
        <f t="shared" si="18"/>
        <v>120.42947368421051</v>
      </c>
      <c r="Z36" s="44">
        <f t="shared" si="19"/>
        <v>121.77454545454547</v>
      </c>
      <c r="AA36" s="44">
        <f t="shared" si="20"/>
        <v>132.35040000000004</v>
      </c>
      <c r="AB36" s="45">
        <f t="shared" si="21"/>
        <v>121.76500000000001</v>
      </c>
    </row>
    <row r="37" spans="1:28" ht="29.1" customHeight="1" x14ac:dyDescent="0.3">
      <c r="A37" s="19" t="s">
        <v>40</v>
      </c>
      <c r="B37" s="14">
        <v>4.26</v>
      </c>
      <c r="C37" s="15">
        <f t="shared" si="0"/>
        <v>0.93744105627161245</v>
      </c>
      <c r="D37" s="22">
        <f t="shared" si="46"/>
        <v>119.28</v>
      </c>
      <c r="E37" s="14">
        <v>4.0199999999999996</v>
      </c>
      <c r="F37" s="15">
        <f t="shared" si="2"/>
        <v>0.93465491923641708</v>
      </c>
      <c r="G37" s="22">
        <f t="shared" si="47"/>
        <v>112.55999999999999</v>
      </c>
      <c r="H37" s="21"/>
      <c r="I37" s="15" t="str">
        <f t="shared" si="4"/>
        <v>NR</v>
      </c>
      <c r="J37" s="22">
        <f t="shared" si="48"/>
        <v>0</v>
      </c>
      <c r="K37" s="14">
        <v>5</v>
      </c>
      <c r="L37" s="15">
        <f t="shared" si="6"/>
        <v>1.0577980875010575</v>
      </c>
      <c r="M37" s="22">
        <f t="shared" si="49"/>
        <v>140</v>
      </c>
      <c r="N37" s="14">
        <v>4.07</v>
      </c>
      <c r="O37" s="15">
        <f t="shared" si="8"/>
        <v>0.93590112101178491</v>
      </c>
      <c r="P37" s="22">
        <f t="shared" si="50"/>
        <v>113.96000000000001</v>
      </c>
      <c r="Q37" s="13">
        <f t="shared" si="51"/>
        <v>0</v>
      </c>
      <c r="R37" s="13">
        <f t="shared" si="52"/>
        <v>0</v>
      </c>
      <c r="S37" s="13">
        <f t="shared" si="53"/>
        <v>1</v>
      </c>
      <c r="T37" s="13">
        <f t="shared" si="54"/>
        <v>0</v>
      </c>
      <c r="U37" s="13">
        <f t="shared" si="55"/>
        <v>0</v>
      </c>
      <c r="V37" s="23">
        <f t="shared" si="56"/>
        <v>1</v>
      </c>
      <c r="W37" s="32">
        <f t="shared" si="57"/>
        <v>0.97</v>
      </c>
      <c r="X37" s="56">
        <f t="shared" si="17"/>
        <v>0</v>
      </c>
      <c r="Y37" s="44">
        <f t="shared" si="18"/>
        <v>0</v>
      </c>
      <c r="Z37" s="44">
        <f t="shared" si="19"/>
        <v>118.12130909090911</v>
      </c>
      <c r="AA37" s="44">
        <f t="shared" si="20"/>
        <v>0</v>
      </c>
      <c r="AB37" s="45">
        <f t="shared" si="21"/>
        <v>0</v>
      </c>
    </row>
    <row r="38" spans="1:28" ht="29.1" customHeight="1" x14ac:dyDescent="0.3">
      <c r="A38" s="19" t="s">
        <v>64</v>
      </c>
      <c r="B38" s="14"/>
      <c r="C38" s="15" t="str">
        <f t="shared" si="0"/>
        <v>NR</v>
      </c>
      <c r="D38" s="22">
        <f>(B38/5)*140</f>
        <v>0</v>
      </c>
      <c r="E38" s="14"/>
      <c r="F38" s="15" t="str">
        <f t="shared" si="2"/>
        <v>NR</v>
      </c>
      <c r="G38" s="22">
        <f>(E38/5)*140</f>
        <v>0</v>
      </c>
      <c r="H38" s="21"/>
      <c r="I38" s="15" t="str">
        <f t="shared" si="4"/>
        <v>NR</v>
      </c>
      <c r="J38" s="22">
        <f t="shared" ref="J38" si="98">(H38/5)*140</f>
        <v>0</v>
      </c>
      <c r="K38" s="14"/>
      <c r="L38" s="15" t="str">
        <f t="shared" si="6"/>
        <v>NR</v>
      </c>
      <c r="M38" s="22"/>
      <c r="N38" s="14">
        <v>4.97</v>
      </c>
      <c r="O38" s="15">
        <f t="shared" si="8"/>
        <v>1.1428571428571426</v>
      </c>
      <c r="P38" s="22">
        <f>(N38/5)*140</f>
        <v>139.16</v>
      </c>
      <c r="Q38" s="13">
        <v>1</v>
      </c>
      <c r="R38" s="13">
        <v>1</v>
      </c>
      <c r="S38" s="13">
        <f t="shared" si="53"/>
        <v>1</v>
      </c>
      <c r="T38" s="13">
        <v>1</v>
      </c>
      <c r="U38" s="13">
        <v>0</v>
      </c>
      <c r="V38" s="23">
        <f t="shared" si="56"/>
        <v>4</v>
      </c>
      <c r="W38" s="32">
        <f t="shared" si="57"/>
        <v>1.1399999999999999</v>
      </c>
      <c r="X38" s="56">
        <f t="shared" si="17"/>
        <v>127.24000000000002</v>
      </c>
      <c r="Y38" s="44">
        <f t="shared" si="18"/>
        <v>120.42947368421051</v>
      </c>
      <c r="Z38" s="44">
        <f t="shared" si="19"/>
        <v>121.77454545454547</v>
      </c>
      <c r="AA38" s="44">
        <f t="shared" si="20"/>
        <v>132.35040000000004</v>
      </c>
      <c r="AB38" s="45">
        <f t="shared" si="21"/>
        <v>0</v>
      </c>
    </row>
    <row r="39" spans="1:28" ht="29.1" customHeight="1" x14ac:dyDescent="0.3">
      <c r="A39" s="19" t="s">
        <v>34</v>
      </c>
      <c r="B39" s="14">
        <v>4.7</v>
      </c>
      <c r="C39" s="15">
        <f t="shared" si="0"/>
        <v>1.0342659541024832</v>
      </c>
      <c r="D39" s="22">
        <f t="shared" si="46"/>
        <v>131.6</v>
      </c>
      <c r="E39" s="14"/>
      <c r="F39" s="15" t="str">
        <f t="shared" si="2"/>
        <v>NR</v>
      </c>
      <c r="G39" s="22">
        <f t="shared" si="47"/>
        <v>0</v>
      </c>
      <c r="H39" s="21">
        <v>4.16</v>
      </c>
      <c r="I39" s="15">
        <f t="shared" si="4"/>
        <v>0.96720509055310833</v>
      </c>
      <c r="J39" s="22">
        <f t="shared" si="48"/>
        <v>116.48</v>
      </c>
      <c r="K39" s="14"/>
      <c r="L39" s="15" t="str">
        <f t="shared" si="6"/>
        <v>NR</v>
      </c>
      <c r="M39" s="22">
        <f t="shared" si="49"/>
        <v>0</v>
      </c>
      <c r="N39" s="14">
        <v>4.38</v>
      </c>
      <c r="O39" s="15">
        <f t="shared" si="8"/>
        <v>1.0071859729807413</v>
      </c>
      <c r="P39" s="22">
        <f t="shared" si="50"/>
        <v>122.64</v>
      </c>
      <c r="Q39" s="13">
        <f t="shared" si="51"/>
        <v>0</v>
      </c>
      <c r="R39" s="13">
        <f t="shared" si="52"/>
        <v>1</v>
      </c>
      <c r="S39" s="13">
        <f t="shared" si="53"/>
        <v>0</v>
      </c>
      <c r="T39" s="13">
        <f t="shared" si="54"/>
        <v>1</v>
      </c>
      <c r="U39" s="13">
        <f t="shared" si="55"/>
        <v>0</v>
      </c>
      <c r="V39" s="23">
        <f t="shared" si="56"/>
        <v>2</v>
      </c>
      <c r="W39" s="32">
        <f t="shared" si="57"/>
        <v>1</v>
      </c>
      <c r="X39" s="56">
        <f t="shared" si="17"/>
        <v>0</v>
      </c>
      <c r="Y39" s="44">
        <f t="shared" si="18"/>
        <v>120.42947368421051</v>
      </c>
      <c r="Z39" s="44">
        <f t="shared" si="19"/>
        <v>0</v>
      </c>
      <c r="AA39" s="44">
        <f t="shared" si="20"/>
        <v>132.35040000000004</v>
      </c>
      <c r="AB39" s="45">
        <f t="shared" si="21"/>
        <v>0</v>
      </c>
    </row>
    <row r="40" spans="1:28" ht="29.1" customHeight="1" x14ac:dyDescent="0.3">
      <c r="A40" s="19" t="s">
        <v>56</v>
      </c>
      <c r="B40" s="14"/>
      <c r="C40" s="15" t="str">
        <f t="shared" si="0"/>
        <v>NR</v>
      </c>
      <c r="D40" s="22">
        <f>(B40/5)*140</f>
        <v>0</v>
      </c>
      <c r="E40" s="14"/>
      <c r="F40" s="15" t="str">
        <f t="shared" si="2"/>
        <v>NR</v>
      </c>
      <c r="G40" s="22">
        <f>(E40/5)*140</f>
        <v>0</v>
      </c>
      <c r="H40" s="21"/>
      <c r="I40" s="15" t="str">
        <f t="shared" si="4"/>
        <v>NR</v>
      </c>
      <c r="J40" s="22">
        <f>(H40/5)*140</f>
        <v>0</v>
      </c>
      <c r="K40" s="14">
        <v>4.88</v>
      </c>
      <c r="L40" s="15">
        <f t="shared" si="6"/>
        <v>1.0324109334010323</v>
      </c>
      <c r="M40" s="22">
        <f>(K40/5)*140</f>
        <v>136.63999999999999</v>
      </c>
      <c r="N40" s="14"/>
      <c r="O40" s="15" t="str">
        <f t="shared" si="8"/>
        <v>NR</v>
      </c>
      <c r="P40" s="22">
        <f>(N40/5)*140</f>
        <v>0</v>
      </c>
      <c r="Q40" s="13">
        <f>IF(C40="NR",1,0)</f>
        <v>1</v>
      </c>
      <c r="R40" s="13">
        <f>IF(F40="NR",1,0)</f>
        <v>1</v>
      </c>
      <c r="S40" s="13">
        <f>IF(I40="NR",1,0)</f>
        <v>1</v>
      </c>
      <c r="T40" s="13">
        <f>IF(L40="NR",1,0)</f>
        <v>0</v>
      </c>
      <c r="U40" s="13">
        <f>IF(O40="NR",1,0)</f>
        <v>1</v>
      </c>
      <c r="V40" s="23">
        <f>SUM(Q40:U40)</f>
        <v>4</v>
      </c>
      <c r="W40" s="32">
        <f>ROUND(AVERAGE(C40,F40,I40,L40,O40),2)</f>
        <v>1.03</v>
      </c>
      <c r="X40" s="56">
        <f t="shared" si="17"/>
        <v>127.24000000000002</v>
      </c>
      <c r="Y40" s="44">
        <f t="shared" si="18"/>
        <v>120.42947368421051</v>
      </c>
      <c r="Z40" s="44">
        <f t="shared" si="19"/>
        <v>121.77454545454547</v>
      </c>
      <c r="AA40" s="44">
        <f t="shared" si="20"/>
        <v>0</v>
      </c>
      <c r="AB40" s="45">
        <f t="shared" si="21"/>
        <v>121.76500000000001</v>
      </c>
    </row>
    <row r="41" spans="1:28" ht="29.1" customHeight="1" x14ac:dyDescent="0.3">
      <c r="A41" s="19" t="s">
        <v>62</v>
      </c>
      <c r="B41" s="14">
        <v>4.76</v>
      </c>
      <c r="C41" s="15">
        <f t="shared" si="0"/>
        <v>1.0474693492612384</v>
      </c>
      <c r="D41" s="22">
        <f>(B41/5)*140</f>
        <v>133.28</v>
      </c>
      <c r="E41" s="14"/>
      <c r="F41" s="15" t="str">
        <f t="shared" si="2"/>
        <v>NR</v>
      </c>
      <c r="G41" s="22">
        <f>(E41/5)*140</f>
        <v>0</v>
      </c>
      <c r="H41" s="21"/>
      <c r="I41" s="15" t="str">
        <f t="shared" si="4"/>
        <v>NR</v>
      </c>
      <c r="J41" s="22">
        <f>(H41/5)*140</f>
        <v>0</v>
      </c>
      <c r="K41" s="14"/>
      <c r="L41" s="15" t="str">
        <f t="shared" si="6"/>
        <v>NR</v>
      </c>
      <c r="M41" s="22">
        <f>(K41/5)*140</f>
        <v>0</v>
      </c>
      <c r="N41" s="14"/>
      <c r="O41" s="15" t="str">
        <f t="shared" si="8"/>
        <v>NR</v>
      </c>
      <c r="P41" s="22">
        <f>(N41/5)*140</f>
        <v>0</v>
      </c>
      <c r="Q41" s="13">
        <f>IF(C41="NR",1,0)</f>
        <v>0</v>
      </c>
      <c r="R41" s="13">
        <f>IF(F41="NR",1,0)</f>
        <v>1</v>
      </c>
      <c r="S41" s="13">
        <f>IF(I41="NR",1,0)</f>
        <v>1</v>
      </c>
      <c r="T41" s="13">
        <f>IF(L41="NR",1,0)</f>
        <v>1</v>
      </c>
      <c r="U41" s="13">
        <f>IF(O41="NR",1,0)</f>
        <v>1</v>
      </c>
      <c r="V41" s="23">
        <f>SUM(Q41:U41)</f>
        <v>4</v>
      </c>
      <c r="W41" s="32">
        <f>ROUND(AVERAGE(C41,F41,I41,L41,O41),2)</f>
        <v>1.05</v>
      </c>
      <c r="X41" s="56">
        <f t="shared" si="17"/>
        <v>0</v>
      </c>
      <c r="Y41" s="44">
        <f t="shared" si="18"/>
        <v>120.42947368421051</v>
      </c>
      <c r="Z41" s="44">
        <f t="shared" si="19"/>
        <v>121.77454545454547</v>
      </c>
      <c r="AA41" s="44">
        <f t="shared" si="20"/>
        <v>132.35040000000004</v>
      </c>
      <c r="AB41" s="45">
        <f t="shared" si="21"/>
        <v>121.76500000000001</v>
      </c>
    </row>
    <row r="42" spans="1:28" ht="29.1" customHeight="1" x14ac:dyDescent="0.3">
      <c r="A42" s="19" t="s">
        <v>78</v>
      </c>
      <c r="B42" s="14"/>
      <c r="C42" s="15" t="str">
        <f t="shared" si="0"/>
        <v>NR</v>
      </c>
      <c r="D42" s="22">
        <f>(B42/5)*140</f>
        <v>0</v>
      </c>
      <c r="E42" s="14">
        <v>3.94</v>
      </c>
      <c r="F42" s="15">
        <f t="shared" si="2"/>
        <v>0.91605482134116512</v>
      </c>
      <c r="G42" s="22">
        <f>(E42/5)*140</f>
        <v>110.32000000000001</v>
      </c>
      <c r="H42" s="21"/>
      <c r="I42" s="15" t="str">
        <f t="shared" si="4"/>
        <v>NR</v>
      </c>
      <c r="J42" s="22">
        <f>(H42/5)*140</f>
        <v>0</v>
      </c>
      <c r="K42" s="14"/>
      <c r="L42" s="15" t="str">
        <f t="shared" si="6"/>
        <v>NR</v>
      </c>
      <c r="M42" s="22">
        <f>(K42/5)*140</f>
        <v>0</v>
      </c>
      <c r="N42" s="14"/>
      <c r="O42" s="15" t="str">
        <f t="shared" si="8"/>
        <v>NR</v>
      </c>
      <c r="P42" s="22">
        <f>(N42/5)*140</f>
        <v>0</v>
      </c>
      <c r="Q42" s="13">
        <f>IF(C42="NR",1,0)</f>
        <v>1</v>
      </c>
      <c r="R42" s="13">
        <f>IF(F42="NR",1,0)</f>
        <v>0</v>
      </c>
      <c r="S42" s="13">
        <f>IF(I42="NR",1,0)</f>
        <v>1</v>
      </c>
      <c r="T42" s="13">
        <f>IF(L42="NR",1,0)</f>
        <v>1</v>
      </c>
      <c r="U42" s="13">
        <f>IF(O42="NR",1,0)</f>
        <v>1</v>
      </c>
      <c r="V42" s="23">
        <f>SUM(Q42:U42)</f>
        <v>4</v>
      </c>
      <c r="W42" s="32">
        <f>ROUND(AVERAGE(C42,F42,I42,L42,O42),2)</f>
        <v>0.92</v>
      </c>
      <c r="X42" s="56">
        <f t="shared" si="17"/>
        <v>117.06080000000003</v>
      </c>
      <c r="Y42" s="44">
        <f t="shared" si="18"/>
        <v>0</v>
      </c>
      <c r="Z42" s="44">
        <f t="shared" si="19"/>
        <v>112.03258181818184</v>
      </c>
      <c r="AA42" s="44">
        <f t="shared" si="20"/>
        <v>121.76236800000004</v>
      </c>
      <c r="AB42" s="45">
        <f t="shared" si="21"/>
        <v>112.02380000000002</v>
      </c>
    </row>
    <row r="43" spans="1:28" ht="29.1" customHeight="1" x14ac:dyDescent="0.3">
      <c r="A43" s="19" t="s">
        <v>51</v>
      </c>
      <c r="B43" s="14">
        <v>4.53</v>
      </c>
      <c r="C43" s="15">
        <f t="shared" si="0"/>
        <v>0.99685633448601052</v>
      </c>
      <c r="D43" s="22">
        <f t="shared" si="46"/>
        <v>126.84</v>
      </c>
      <c r="E43" s="14"/>
      <c r="F43" s="15" t="str">
        <f t="shared" si="2"/>
        <v>NR</v>
      </c>
      <c r="G43" s="22">
        <f t="shared" si="47"/>
        <v>0</v>
      </c>
      <c r="H43" s="21">
        <v>4.32</v>
      </c>
      <c r="I43" s="15">
        <f t="shared" si="4"/>
        <v>1.0044052863436126</v>
      </c>
      <c r="J43" s="22">
        <f t="shared" si="48"/>
        <v>120.96000000000001</v>
      </c>
      <c r="K43" s="14"/>
      <c r="L43" s="15" t="str">
        <f t="shared" si="6"/>
        <v>NR</v>
      </c>
      <c r="M43" s="22">
        <f t="shared" si="49"/>
        <v>0</v>
      </c>
      <c r="N43" s="14">
        <v>4.03</v>
      </c>
      <c r="O43" s="15">
        <f t="shared" si="8"/>
        <v>0.92670307559643561</v>
      </c>
      <c r="P43" s="22">
        <f t="shared" si="50"/>
        <v>112.84</v>
      </c>
      <c r="Q43" s="13">
        <f t="shared" si="51"/>
        <v>0</v>
      </c>
      <c r="R43" s="13">
        <f t="shared" si="52"/>
        <v>1</v>
      </c>
      <c r="S43" s="13">
        <f t="shared" si="53"/>
        <v>0</v>
      </c>
      <c r="T43" s="13">
        <f t="shared" si="54"/>
        <v>1</v>
      </c>
      <c r="U43" s="13">
        <f t="shared" si="55"/>
        <v>0</v>
      </c>
      <c r="V43" s="23">
        <f t="shared" si="56"/>
        <v>2</v>
      </c>
      <c r="W43" s="32">
        <f t="shared" si="57"/>
        <v>0.98</v>
      </c>
      <c r="X43" s="56">
        <f t="shared" si="17"/>
        <v>0</v>
      </c>
      <c r="Y43" s="44">
        <f t="shared" si="18"/>
        <v>118.02088421052629</v>
      </c>
      <c r="Z43" s="44">
        <f t="shared" si="19"/>
        <v>0</v>
      </c>
      <c r="AA43" s="44">
        <f t="shared" si="20"/>
        <v>129.70339200000004</v>
      </c>
      <c r="AB43" s="45">
        <f t="shared" si="21"/>
        <v>0</v>
      </c>
    </row>
    <row r="44" spans="1:28" ht="29.1" customHeight="1" x14ac:dyDescent="0.3">
      <c r="A44" s="19" t="s">
        <v>87</v>
      </c>
      <c r="B44" s="14">
        <v>4.5999999999999996</v>
      </c>
      <c r="C44" s="15">
        <f t="shared" si="0"/>
        <v>1.0122602955045581</v>
      </c>
      <c r="D44" s="22">
        <f t="shared" si="46"/>
        <v>128.79999999999998</v>
      </c>
      <c r="E44" s="14"/>
      <c r="F44" s="15" t="str">
        <f t="shared" si="2"/>
        <v>NR</v>
      </c>
      <c r="G44" s="22">
        <f t="shared" si="47"/>
        <v>0</v>
      </c>
      <c r="H44" s="21"/>
      <c r="I44" s="15" t="str">
        <f t="shared" si="4"/>
        <v>NR</v>
      </c>
      <c r="J44" s="22">
        <f t="shared" si="48"/>
        <v>0</v>
      </c>
      <c r="K44" s="14">
        <v>4.78</v>
      </c>
      <c r="L44" s="15">
        <f t="shared" si="6"/>
        <v>1.0112549716510111</v>
      </c>
      <c r="M44" s="22">
        <f t="shared" si="49"/>
        <v>133.84</v>
      </c>
      <c r="N44" s="14">
        <v>4.5599999999999996</v>
      </c>
      <c r="O44" s="15">
        <f t="shared" si="8"/>
        <v>1.0485771773498129</v>
      </c>
      <c r="P44" s="22">
        <f t="shared" si="50"/>
        <v>127.67999999999999</v>
      </c>
      <c r="Q44" s="13">
        <f t="shared" si="51"/>
        <v>0</v>
      </c>
      <c r="R44" s="13">
        <f t="shared" si="52"/>
        <v>1</v>
      </c>
      <c r="S44" s="13">
        <f t="shared" si="53"/>
        <v>1</v>
      </c>
      <c r="T44" s="13">
        <f t="shared" si="54"/>
        <v>0</v>
      </c>
      <c r="U44" s="13">
        <f t="shared" si="55"/>
        <v>0</v>
      </c>
      <c r="V44" s="23">
        <f t="shared" si="56"/>
        <v>2</v>
      </c>
      <c r="W44" s="32">
        <f t="shared" si="57"/>
        <v>1.02</v>
      </c>
      <c r="X44" s="56">
        <f t="shared" si="17"/>
        <v>0</v>
      </c>
      <c r="Y44" s="44">
        <f t="shared" si="18"/>
        <v>120.42947368421051</v>
      </c>
      <c r="Z44" s="44">
        <f t="shared" si="19"/>
        <v>121.77454545454547</v>
      </c>
      <c r="AA44" s="44">
        <f t="shared" si="20"/>
        <v>0</v>
      </c>
      <c r="AB44" s="45">
        <f t="shared" si="21"/>
        <v>0</v>
      </c>
    </row>
    <row r="45" spans="1:28" ht="29.1" customHeight="1" x14ac:dyDescent="0.3">
      <c r="A45" s="19" t="s">
        <v>69</v>
      </c>
      <c r="B45" s="14">
        <v>4</v>
      </c>
      <c r="C45" s="15">
        <f t="shared" si="0"/>
        <v>0.88022634391700705</v>
      </c>
      <c r="D45" s="22">
        <f t="shared" si="46"/>
        <v>112</v>
      </c>
      <c r="E45" s="14">
        <v>3.52</v>
      </c>
      <c r="F45" s="15">
        <f t="shared" si="2"/>
        <v>0.8184043073910916</v>
      </c>
      <c r="G45" s="22">
        <f t="shared" si="47"/>
        <v>98.559999999999988</v>
      </c>
      <c r="H45" s="21"/>
      <c r="I45" s="15" t="str">
        <f t="shared" si="4"/>
        <v>NR</v>
      </c>
      <c r="J45" s="22">
        <f>(H45/5)*140</f>
        <v>0</v>
      </c>
      <c r="K45" s="14">
        <v>4.7300000000000004</v>
      </c>
      <c r="L45" s="15">
        <f t="shared" si="6"/>
        <v>1.0006769907760007</v>
      </c>
      <c r="M45" s="22">
        <f>(K45/5)*140</f>
        <v>132.44</v>
      </c>
      <c r="N45" s="14"/>
      <c r="O45" s="15" t="str">
        <f t="shared" si="8"/>
        <v>NR</v>
      </c>
      <c r="P45" s="22"/>
      <c r="Q45" s="13">
        <f t="shared" ref="Q45" si="99">IF(C45="NR",1,0)</f>
        <v>0</v>
      </c>
      <c r="R45" s="13">
        <f t="shared" ref="R45" si="100">IF(F45="NR",1,0)</f>
        <v>0</v>
      </c>
      <c r="S45" s="13">
        <f t="shared" ref="S45" si="101">IF(I45="NR",1,0)</f>
        <v>1</v>
      </c>
      <c r="T45" s="13">
        <f t="shared" ref="T45" si="102">IF(L45="NR",1,0)</f>
        <v>0</v>
      </c>
      <c r="U45" s="13">
        <f t="shared" ref="U45" si="103">IF(O45="NR",1,0)</f>
        <v>1</v>
      </c>
      <c r="V45" s="23">
        <f t="shared" ref="V45" si="104">SUM(Q45:U45)</f>
        <v>2</v>
      </c>
      <c r="W45" s="32">
        <f t="shared" si="57"/>
        <v>0.9</v>
      </c>
      <c r="X45" s="56">
        <f t="shared" si="17"/>
        <v>0</v>
      </c>
      <c r="Y45" s="44">
        <f t="shared" si="18"/>
        <v>0</v>
      </c>
      <c r="Z45" s="44">
        <f t="shared" si="19"/>
        <v>109.59709090909092</v>
      </c>
      <c r="AA45" s="44">
        <f t="shared" si="20"/>
        <v>0</v>
      </c>
      <c r="AB45" s="45">
        <f t="shared" si="21"/>
        <v>109.58850000000001</v>
      </c>
    </row>
    <row r="46" spans="1:28" ht="29.1" customHeight="1" x14ac:dyDescent="0.3">
      <c r="A46" s="19" t="s">
        <v>57</v>
      </c>
      <c r="B46" s="14">
        <v>4</v>
      </c>
      <c r="C46" s="15">
        <f t="shared" si="0"/>
        <v>0.88022634391700705</v>
      </c>
      <c r="D46" s="22">
        <f t="shared" si="46"/>
        <v>112</v>
      </c>
      <c r="E46" s="14"/>
      <c r="F46" s="15" t="str">
        <f t="shared" si="2"/>
        <v>NR</v>
      </c>
      <c r="G46" s="22">
        <f>(E46/5)*140</f>
        <v>0</v>
      </c>
      <c r="H46" s="21"/>
      <c r="I46" s="15" t="str">
        <f t="shared" si="4"/>
        <v>NR</v>
      </c>
      <c r="J46" s="22">
        <f>(H46/5)*140</f>
        <v>0</v>
      </c>
      <c r="K46" s="14">
        <v>3.77</v>
      </c>
      <c r="L46" s="15">
        <f t="shared" si="6"/>
        <v>0.7975797579757975</v>
      </c>
      <c r="M46" s="22">
        <f>(K46/5)*140</f>
        <v>105.56</v>
      </c>
      <c r="N46" s="14"/>
      <c r="O46" s="15" t="str">
        <f t="shared" si="8"/>
        <v>NR</v>
      </c>
      <c r="P46" s="22">
        <f>(N46/5)*140</f>
        <v>0</v>
      </c>
      <c r="Q46" s="13">
        <f>IF(C46="NR",1,0)</f>
        <v>0</v>
      </c>
      <c r="R46" s="13">
        <f>IF(F46="NR",1,0)</f>
        <v>1</v>
      </c>
      <c r="S46" s="13">
        <f>IF(I46="NR",1,0)</f>
        <v>1</v>
      </c>
      <c r="T46" s="13">
        <f>IF(L46="NR",1,0)</f>
        <v>0</v>
      </c>
      <c r="U46" s="13">
        <f>IF(O46="NR",1,0)</f>
        <v>1</v>
      </c>
      <c r="V46" s="23">
        <f>SUM(Q46:U46)</f>
        <v>3</v>
      </c>
      <c r="W46" s="32">
        <f>ROUND(AVERAGE(C46,F46,I46,L46,O46),2)</f>
        <v>0.84</v>
      </c>
      <c r="X46" s="56">
        <f t="shared" si="17"/>
        <v>0</v>
      </c>
      <c r="Y46" s="44">
        <f t="shared" si="18"/>
        <v>101.16075789473682</v>
      </c>
      <c r="Z46" s="44">
        <f t="shared" si="19"/>
        <v>102.29061818181819</v>
      </c>
      <c r="AA46" s="44">
        <f t="shared" si="20"/>
        <v>0</v>
      </c>
      <c r="AB46" s="45">
        <f t="shared" si="21"/>
        <v>102.2826</v>
      </c>
    </row>
    <row r="47" spans="1:28" ht="29.1" customHeight="1" x14ac:dyDescent="0.3">
      <c r="A47" s="19" t="s">
        <v>80</v>
      </c>
      <c r="B47" s="14">
        <v>4.7300000000000004</v>
      </c>
      <c r="C47" s="15">
        <f t="shared" si="0"/>
        <v>1.0408676516818609</v>
      </c>
      <c r="D47" s="22">
        <f t="shared" si="46"/>
        <v>132.44</v>
      </c>
      <c r="E47" s="14"/>
      <c r="F47" s="15" t="str">
        <f t="shared" si="2"/>
        <v>NR</v>
      </c>
      <c r="G47" s="22">
        <f t="shared" si="47"/>
        <v>0</v>
      </c>
      <c r="H47" s="21"/>
      <c r="I47" s="15" t="str">
        <f t="shared" si="4"/>
        <v>NR</v>
      </c>
      <c r="J47" s="22">
        <f t="shared" si="48"/>
        <v>0</v>
      </c>
      <c r="K47" s="14">
        <v>4.93</v>
      </c>
      <c r="L47" s="15">
        <f t="shared" si="6"/>
        <v>1.0429889142760427</v>
      </c>
      <c r="M47" s="22">
        <f t="shared" si="49"/>
        <v>138.04</v>
      </c>
      <c r="N47" s="14">
        <v>4.26</v>
      </c>
      <c r="O47" s="15">
        <f t="shared" si="8"/>
        <v>0.97959183673469363</v>
      </c>
      <c r="P47" s="22">
        <f t="shared" si="50"/>
        <v>119.28</v>
      </c>
      <c r="Q47" s="13">
        <f t="shared" si="51"/>
        <v>0</v>
      </c>
      <c r="R47" s="13">
        <f t="shared" si="52"/>
        <v>1</v>
      </c>
      <c r="S47" s="13">
        <f t="shared" si="53"/>
        <v>1</v>
      </c>
      <c r="T47" s="13">
        <f t="shared" si="54"/>
        <v>0</v>
      </c>
      <c r="U47" s="13">
        <f t="shared" si="55"/>
        <v>0</v>
      </c>
      <c r="V47" s="23">
        <f t="shared" si="56"/>
        <v>2</v>
      </c>
      <c r="W47" s="32">
        <f t="shared" si="57"/>
        <v>1.02</v>
      </c>
      <c r="X47" s="56">
        <f t="shared" si="17"/>
        <v>0</v>
      </c>
      <c r="Y47" s="44">
        <f t="shared" si="18"/>
        <v>120.42947368421051</v>
      </c>
      <c r="Z47" s="44">
        <f t="shared" si="19"/>
        <v>121.77454545454547</v>
      </c>
      <c r="AA47" s="44">
        <f t="shared" si="20"/>
        <v>0</v>
      </c>
      <c r="AB47" s="45">
        <f t="shared" si="21"/>
        <v>0</v>
      </c>
    </row>
    <row r="48" spans="1:28" ht="29.1" customHeight="1" x14ac:dyDescent="0.3">
      <c r="A48" s="19" t="s">
        <v>6</v>
      </c>
      <c r="B48" s="14">
        <v>4.25</v>
      </c>
      <c r="C48" s="15">
        <f t="shared" ref="C48" si="105">IF(B48/$C$68=0,"NR",B48/$C$68)</f>
        <v>0.93524049041182</v>
      </c>
      <c r="D48" s="22">
        <f t="shared" ref="D48" si="106">(B48/5)*140</f>
        <v>119</v>
      </c>
      <c r="E48" s="14"/>
      <c r="F48" s="15" t="str">
        <f t="shared" ref="F48" si="107">IF(E48/$F$68=0,"NR",E48/$F$68)</f>
        <v>NR</v>
      </c>
      <c r="G48" s="22">
        <f t="shared" ref="G48" si="108">(E48/5)*140</f>
        <v>0</v>
      </c>
      <c r="H48" s="21"/>
      <c r="I48" s="15" t="str">
        <f t="shared" ref="I48" si="109">IF(H48/$F$68=0,"NR",H48/$F$68)</f>
        <v>NR</v>
      </c>
      <c r="J48" s="22">
        <f t="shared" ref="J48" si="110">(H48/5)*140</f>
        <v>0</v>
      </c>
      <c r="K48" s="14"/>
      <c r="L48" s="15" t="str">
        <f t="shared" ref="L48" si="111">IF(K48/$L$68=0,"NR",K48/$L$68)</f>
        <v>NR</v>
      </c>
      <c r="M48" s="22">
        <f t="shared" ref="M48" si="112">(K48/5)*140</f>
        <v>0</v>
      </c>
      <c r="N48" s="14"/>
      <c r="O48" s="15" t="str">
        <f t="shared" ref="O48" si="113">IF(N48/$O$68=0,"NR",N48/$O$68)</f>
        <v>NR</v>
      </c>
      <c r="P48" s="22">
        <f t="shared" ref="P48" si="114">(N48/5)*140</f>
        <v>0</v>
      </c>
      <c r="Q48" s="13">
        <f t="shared" ref="Q48" si="115">IF(C48="NR",1,0)</f>
        <v>0</v>
      </c>
      <c r="R48" s="13">
        <f t="shared" ref="R48" si="116">IF(F48="NR",1,0)</f>
        <v>1</v>
      </c>
      <c r="S48" s="13">
        <f t="shared" ref="S48" si="117">IF(I48="NR",1,0)</f>
        <v>1</v>
      </c>
      <c r="T48" s="13">
        <f t="shared" ref="T48" si="118">IF(L48="NR",1,0)</f>
        <v>1</v>
      </c>
      <c r="U48" s="13">
        <f t="shared" ref="U48" si="119">IF(O48="NR",1,0)</f>
        <v>1</v>
      </c>
      <c r="V48" s="23">
        <f t="shared" ref="V48" si="120">SUM(Q48:U48)</f>
        <v>4</v>
      </c>
      <c r="W48" s="32">
        <f t="shared" ref="W48" si="121">ROUND(AVERAGE(C48,F48,I48,L48,O48),2)</f>
        <v>0.94</v>
      </c>
      <c r="X48" s="56">
        <f t="shared" si="17"/>
        <v>0</v>
      </c>
      <c r="Y48" s="44">
        <f t="shared" si="18"/>
        <v>113.20370526315787</v>
      </c>
      <c r="Z48" s="44">
        <f t="shared" si="19"/>
        <v>114.46807272727274</v>
      </c>
      <c r="AA48" s="44">
        <f t="shared" si="20"/>
        <v>124.40937600000002</v>
      </c>
      <c r="AB48" s="45">
        <f t="shared" si="21"/>
        <v>114.45910000000001</v>
      </c>
    </row>
    <row r="49" spans="1:28" ht="29.1" customHeight="1" x14ac:dyDescent="0.3">
      <c r="A49" s="19" t="s">
        <v>22</v>
      </c>
      <c r="B49" s="14"/>
      <c r="C49" s="15" t="str">
        <f>IF(B49/$C$68=0,"NR",B49/$C$68)</f>
        <v>NR</v>
      </c>
      <c r="D49" s="22">
        <f t="shared" si="46"/>
        <v>0</v>
      </c>
      <c r="E49" s="14"/>
      <c r="F49" s="15" t="str">
        <f t="shared" ref="F49:F59" si="122">IF(E49/$F$68=0,"NR",E49/$F$68)</f>
        <v>NR</v>
      </c>
      <c r="G49" s="22">
        <f t="shared" si="47"/>
        <v>0</v>
      </c>
      <c r="H49" s="21"/>
      <c r="I49" s="15" t="str">
        <f>IF(H49/$F$68=0,"NR",H49/$F$68)</f>
        <v>NR</v>
      </c>
      <c r="J49" s="22">
        <f t="shared" si="48"/>
        <v>0</v>
      </c>
      <c r="K49" s="14">
        <v>4.95</v>
      </c>
      <c r="L49" s="15">
        <f t="shared" ref="L49:L62" si="123">IF(K49/$L$68=0,"NR",K49/$L$68)</f>
        <v>1.0472201066260471</v>
      </c>
      <c r="M49" s="22">
        <f t="shared" si="49"/>
        <v>138.6</v>
      </c>
      <c r="N49" s="14"/>
      <c r="O49" s="15" t="str">
        <f>IF(N49/$O$68=0,"NR",N49/$O$68)</f>
        <v>NR</v>
      </c>
      <c r="P49" s="22">
        <f t="shared" si="50"/>
        <v>0</v>
      </c>
      <c r="Q49" s="13">
        <f t="shared" si="51"/>
        <v>1</v>
      </c>
      <c r="R49" s="13">
        <f t="shared" si="52"/>
        <v>1</v>
      </c>
      <c r="S49" s="13">
        <f t="shared" si="53"/>
        <v>1</v>
      </c>
      <c r="T49" s="13">
        <f t="shared" si="54"/>
        <v>0</v>
      </c>
      <c r="U49" s="13">
        <f t="shared" si="55"/>
        <v>1</v>
      </c>
      <c r="V49" s="23">
        <f t="shared" si="56"/>
        <v>4</v>
      </c>
      <c r="W49" s="32">
        <f t="shared" si="57"/>
        <v>1.05</v>
      </c>
      <c r="X49" s="56">
        <f t="shared" si="17"/>
        <v>127.24000000000002</v>
      </c>
      <c r="Y49" s="44">
        <f t="shared" si="18"/>
        <v>120.42947368421051</v>
      </c>
      <c r="Z49" s="44">
        <f t="shared" si="19"/>
        <v>121.77454545454547</v>
      </c>
      <c r="AA49" s="44">
        <f t="shared" si="20"/>
        <v>0</v>
      </c>
      <c r="AB49" s="45">
        <f t="shared" si="21"/>
        <v>121.76500000000001</v>
      </c>
    </row>
    <row r="50" spans="1:28" ht="29.1" customHeight="1" x14ac:dyDescent="0.3">
      <c r="A50" s="19" t="s">
        <v>75</v>
      </c>
      <c r="B50" s="14"/>
      <c r="C50" s="15" t="str">
        <f>IF(B50/$C$68=0,"NR",B50/$C$68)</f>
        <v>NR</v>
      </c>
      <c r="D50" s="22">
        <f t="shared" ref="D50" si="124">(B50/5)*140</f>
        <v>0</v>
      </c>
      <c r="E50" s="14"/>
      <c r="F50" s="15" t="str">
        <f t="shared" si="122"/>
        <v>NR</v>
      </c>
      <c r="G50" s="22">
        <f t="shared" ref="G50" si="125">(E50/5)*140</f>
        <v>0</v>
      </c>
      <c r="H50" s="21"/>
      <c r="I50" s="15" t="str">
        <f>IF(H50/$F$68=0,"NR",H50/$F$68)</f>
        <v>NR</v>
      </c>
      <c r="J50" s="22">
        <f t="shared" ref="J50" si="126">(H50/5)*140</f>
        <v>0</v>
      </c>
      <c r="K50" s="14">
        <v>1.9</v>
      </c>
      <c r="L50" s="15">
        <f t="shared" si="123"/>
        <v>0.40196327325040188</v>
      </c>
      <c r="M50" s="22">
        <f t="shared" si="49"/>
        <v>53.2</v>
      </c>
      <c r="N50" s="14"/>
      <c r="O50" s="15" t="str">
        <f>IF(N50/$O$68=0,"NR",N50/$O$68)</f>
        <v>NR</v>
      </c>
      <c r="P50" s="22">
        <f t="shared" ref="P50" si="127">(N50/5)*140</f>
        <v>0</v>
      </c>
      <c r="Q50" s="13">
        <f t="shared" ref="Q50" si="128">IF(C50="NR",1,0)</f>
        <v>1</v>
      </c>
      <c r="R50" s="13">
        <f t="shared" ref="R50" si="129">IF(F50="NR",1,0)</f>
        <v>1</v>
      </c>
      <c r="S50" s="13">
        <f t="shared" ref="S50" si="130">IF(I50="NR",1,0)</f>
        <v>1</v>
      </c>
      <c r="T50" s="13">
        <f t="shared" ref="T50" si="131">IF(L50="NR",1,0)</f>
        <v>0</v>
      </c>
      <c r="U50" s="13">
        <f t="shared" ref="U50" si="132">IF(O50="NR",1,0)</f>
        <v>1</v>
      </c>
      <c r="V50" s="23">
        <f t="shared" ref="V50" si="133">SUM(Q50:U50)</f>
        <v>4</v>
      </c>
      <c r="W50" s="32">
        <f t="shared" si="57"/>
        <v>0.4</v>
      </c>
      <c r="X50" s="56">
        <f t="shared" si="17"/>
        <v>50.896000000000015</v>
      </c>
      <c r="Y50" s="44">
        <f t="shared" si="18"/>
        <v>48.171789473684207</v>
      </c>
      <c r="Z50" s="44">
        <f t="shared" si="19"/>
        <v>48.709818181818193</v>
      </c>
      <c r="AA50" s="44">
        <f t="shared" si="20"/>
        <v>0</v>
      </c>
      <c r="AB50" s="45">
        <f t="shared" si="21"/>
        <v>48.70600000000001</v>
      </c>
    </row>
    <row r="51" spans="1:28" ht="29.1" customHeight="1" x14ac:dyDescent="0.3">
      <c r="A51" s="19" t="s">
        <v>35</v>
      </c>
      <c r="B51" s="14">
        <v>4.63</v>
      </c>
      <c r="C51" s="15">
        <f>IF(B51/$C$68=0,"NR",B51/$C$68)</f>
        <v>1.0188619930839355</v>
      </c>
      <c r="D51" s="22">
        <f t="shared" si="46"/>
        <v>129.63999999999999</v>
      </c>
      <c r="E51" s="14"/>
      <c r="F51" s="15" t="str">
        <f t="shared" si="122"/>
        <v>NR</v>
      </c>
      <c r="G51" s="22">
        <f t="shared" si="47"/>
        <v>0</v>
      </c>
      <c r="H51" s="21">
        <v>3.93</v>
      </c>
      <c r="I51" s="15">
        <f>IF(H51/$F$68=0,"NR",H51/$F$68)</f>
        <v>0.91372980910425861</v>
      </c>
      <c r="J51" s="22">
        <f t="shared" si="48"/>
        <v>110.04</v>
      </c>
      <c r="K51" s="14"/>
      <c r="L51" s="15" t="str">
        <f t="shared" si="123"/>
        <v>NR</v>
      </c>
      <c r="M51" s="22">
        <f t="shared" ref="M51:M64" si="134">(K51/5)*140</f>
        <v>0</v>
      </c>
      <c r="N51" s="14">
        <v>4.1500000000000004</v>
      </c>
      <c r="O51" s="15">
        <f>IF(N51/$O$68=0,"NR",N51/$O$68)</f>
        <v>0.95429721184248339</v>
      </c>
      <c r="P51" s="22">
        <f t="shared" si="50"/>
        <v>116.20000000000002</v>
      </c>
      <c r="Q51" s="13">
        <f t="shared" si="51"/>
        <v>0</v>
      </c>
      <c r="R51" s="13">
        <f t="shared" si="52"/>
        <v>1</v>
      </c>
      <c r="S51" s="13">
        <f t="shared" si="53"/>
        <v>0</v>
      </c>
      <c r="T51" s="13">
        <f t="shared" ref="T51:T58" si="135">IF(L51="NR",1,0)</f>
        <v>1</v>
      </c>
      <c r="U51" s="13">
        <f t="shared" si="55"/>
        <v>0</v>
      </c>
      <c r="V51" s="23">
        <f t="shared" ref="V51:V53" si="136">SUM(Q51:U51)</f>
        <v>2</v>
      </c>
      <c r="W51" s="32">
        <f t="shared" si="57"/>
        <v>0.96</v>
      </c>
      <c r="X51" s="56">
        <f t="shared" si="17"/>
        <v>0</v>
      </c>
      <c r="Y51" s="44">
        <f t="shared" si="18"/>
        <v>115.61229473684209</v>
      </c>
      <c r="Z51" s="44">
        <f t="shared" si="19"/>
        <v>0</v>
      </c>
      <c r="AA51" s="44">
        <f t="shared" si="20"/>
        <v>127.05638400000004</v>
      </c>
      <c r="AB51" s="45">
        <f t="shared" si="21"/>
        <v>0</v>
      </c>
    </row>
    <row r="52" spans="1:28" ht="29.1" customHeight="1" x14ac:dyDescent="0.3">
      <c r="A52" s="19" t="s">
        <v>63</v>
      </c>
      <c r="B52" s="14">
        <v>4.5999999999999996</v>
      </c>
      <c r="C52" s="15">
        <f>IF(B52/$C$68=0,"NR",B52/$C$68)</f>
        <v>1.0122602955045581</v>
      </c>
      <c r="D52" s="22">
        <f>(B52/5)*140</f>
        <v>128.79999999999998</v>
      </c>
      <c r="E52" s="14"/>
      <c r="F52" s="15" t="str">
        <f t="shared" si="122"/>
        <v>NR</v>
      </c>
      <c r="G52" s="22">
        <f>(E52/5)*140</f>
        <v>0</v>
      </c>
      <c r="H52" s="21"/>
      <c r="I52" s="15" t="str">
        <f>IF(H52/$F$68=0,"NR",H52/$F$68)</f>
        <v>NR</v>
      </c>
      <c r="J52" s="22">
        <f>(H52/5)*140</f>
        <v>0</v>
      </c>
      <c r="K52" s="14"/>
      <c r="L52" s="15" t="str">
        <f t="shared" si="123"/>
        <v>NR</v>
      </c>
      <c r="M52" s="22">
        <f>(K52/5)*140</f>
        <v>0</v>
      </c>
      <c r="N52" s="14"/>
      <c r="O52" s="15" t="str">
        <f>IF(N52/$O$68=0,"NR",N52/$O$68)</f>
        <v>NR</v>
      </c>
      <c r="P52" s="22">
        <f>(N52/5)*140</f>
        <v>0</v>
      </c>
      <c r="Q52" s="13">
        <f>IF(C52="NR",1,0)</f>
        <v>0</v>
      </c>
      <c r="R52" s="13">
        <f>IF(F52="NR",1,0)</f>
        <v>1</v>
      </c>
      <c r="S52" s="13">
        <f>IF(I52="NR",1,0)</f>
        <v>1</v>
      </c>
      <c r="T52" s="13">
        <f>IF(L52="NR",1,0)</f>
        <v>1</v>
      </c>
      <c r="U52" s="13">
        <f>IF(O52="NR",1,0)</f>
        <v>1</v>
      </c>
      <c r="V52" s="23">
        <f>SUM(Q52:U52)</f>
        <v>4</v>
      </c>
      <c r="W52" s="32">
        <f>ROUND(AVERAGE(C52,F52,I52,L52,O52),2)</f>
        <v>1.01</v>
      </c>
      <c r="X52" s="56">
        <f t="shared" si="17"/>
        <v>0</v>
      </c>
      <c r="Y52" s="44">
        <f t="shared" si="18"/>
        <v>120.42947368421051</v>
      </c>
      <c r="Z52" s="44">
        <f t="shared" si="19"/>
        <v>121.77454545454547</v>
      </c>
      <c r="AA52" s="44">
        <f t="shared" si="20"/>
        <v>132.35040000000004</v>
      </c>
      <c r="AB52" s="45">
        <f t="shared" si="21"/>
        <v>121.76500000000001</v>
      </c>
    </row>
    <row r="53" spans="1:28" ht="29.1" customHeight="1" x14ac:dyDescent="0.3">
      <c r="A53" s="19" t="s">
        <v>54</v>
      </c>
      <c r="B53" s="14">
        <v>4.83</v>
      </c>
      <c r="C53" s="15">
        <f>IF(B53/$C$68=0,"NR",B53/$C$68)</f>
        <v>1.062873310279786</v>
      </c>
      <c r="D53" s="22">
        <f>(B53/5)*140</f>
        <v>135.24</v>
      </c>
      <c r="E53" s="14">
        <v>4.71</v>
      </c>
      <c r="F53" s="15">
        <f t="shared" si="122"/>
        <v>1.0950807635829665</v>
      </c>
      <c r="G53" s="22">
        <f t="shared" ref="G53:G64" si="137">(E53/5)*140</f>
        <v>131.88</v>
      </c>
      <c r="H53" s="21"/>
      <c r="I53" s="15" t="str">
        <f>IF(H53/$F$68=0,"NR",H53/$F$68)</f>
        <v>NR</v>
      </c>
      <c r="J53" s="22">
        <f t="shared" ref="J53:J64" si="138">(H53/5)*140</f>
        <v>0</v>
      </c>
      <c r="K53" s="14">
        <v>4.88</v>
      </c>
      <c r="L53" s="15">
        <f t="shared" si="123"/>
        <v>1.0324109334010323</v>
      </c>
      <c r="M53" s="22">
        <f t="shared" si="134"/>
        <v>136.63999999999999</v>
      </c>
      <c r="N53" s="14">
        <v>4.5999999999999996</v>
      </c>
      <c r="O53" s="15">
        <f>IF(N53/$O$68=0,"NR",N53/$O$68)</f>
        <v>1.0577752227651622</v>
      </c>
      <c r="P53" s="22">
        <f t="shared" ref="P53:P64" si="139">(N53/5)*140</f>
        <v>128.79999999999998</v>
      </c>
      <c r="Q53" s="13">
        <f>IF(C53="NR",1,0)</f>
        <v>0</v>
      </c>
      <c r="R53" s="13">
        <f t="shared" ref="R53:R64" si="140">IF(F53="NR",1,0)</f>
        <v>0</v>
      </c>
      <c r="S53" s="13">
        <f t="shared" ref="S53:S64" si="141">IF(I53="NR",1,0)</f>
        <v>1</v>
      </c>
      <c r="T53" s="13">
        <f>IF(L53="NR",1,0)</f>
        <v>0</v>
      </c>
      <c r="U53" s="13">
        <f t="shared" ref="U53:U64" si="142">IF(O53="NR",1,0)</f>
        <v>0</v>
      </c>
      <c r="V53" s="23">
        <f t="shared" si="136"/>
        <v>1</v>
      </c>
      <c r="W53" s="32">
        <f t="shared" si="57"/>
        <v>1.06</v>
      </c>
      <c r="X53" s="56">
        <f t="shared" si="17"/>
        <v>0</v>
      </c>
      <c r="Y53" s="44">
        <f t="shared" si="18"/>
        <v>0</v>
      </c>
      <c r="Z53" s="44">
        <f t="shared" si="19"/>
        <v>121.77454545454547</v>
      </c>
      <c r="AA53" s="44">
        <f t="shared" si="20"/>
        <v>0</v>
      </c>
      <c r="AB53" s="45">
        <f t="shared" si="21"/>
        <v>0</v>
      </c>
    </row>
    <row r="54" spans="1:28" ht="29.1" customHeight="1" x14ac:dyDescent="0.3">
      <c r="A54" s="57" t="s">
        <v>58</v>
      </c>
      <c r="B54" s="14">
        <v>4.5999999999999996</v>
      </c>
      <c r="C54" s="15">
        <f t="shared" ref="C54:C62" si="143">IF(B54/$C$68=0,"NR",B54/$C$68)</f>
        <v>1.0122602955045581</v>
      </c>
      <c r="D54" s="22">
        <f>(B54/5)*140</f>
        <v>128.79999999999998</v>
      </c>
      <c r="E54" s="14">
        <v>3.2</v>
      </c>
      <c r="F54" s="15">
        <f t="shared" si="122"/>
        <v>0.7440039158100834</v>
      </c>
      <c r="G54" s="22">
        <f t="shared" si="137"/>
        <v>89.600000000000009</v>
      </c>
      <c r="H54" s="21"/>
      <c r="I54" s="15" t="str">
        <f t="shared" ref="I54:I62" si="144">IF(H54/$F$68=0,"NR",H54/$F$68)</f>
        <v>NR</v>
      </c>
      <c r="J54" s="22">
        <f t="shared" si="138"/>
        <v>0</v>
      </c>
      <c r="K54" s="14">
        <v>4.79</v>
      </c>
      <c r="L54" s="15">
        <f t="shared" si="123"/>
        <v>1.0133705678260132</v>
      </c>
      <c r="M54" s="22">
        <f>(K54/5)*140</f>
        <v>134.12</v>
      </c>
      <c r="N54" s="14"/>
      <c r="O54" s="15" t="str">
        <f t="shared" ref="O54:O62" si="145">IF(N54/$O$68=0,"NR",N54/$O$68)</f>
        <v>NR</v>
      </c>
      <c r="P54" s="22">
        <f t="shared" si="139"/>
        <v>0</v>
      </c>
      <c r="Q54" s="13">
        <f>IF(C54="NR",1,0)</f>
        <v>0</v>
      </c>
      <c r="R54" s="13">
        <f t="shared" si="140"/>
        <v>0</v>
      </c>
      <c r="S54" s="13">
        <f t="shared" si="141"/>
        <v>1</v>
      </c>
      <c r="T54" s="13">
        <f>IF(L54="NR",1,0)</f>
        <v>0</v>
      </c>
      <c r="U54" s="13">
        <f t="shared" si="142"/>
        <v>1</v>
      </c>
      <c r="V54" s="23">
        <f t="shared" ref="V54:V64" si="146">SUM(Q54:U54)</f>
        <v>2</v>
      </c>
      <c r="W54" s="32">
        <f>ROUND(AVERAGE(C54,F54,I54,L54,O54),2)</f>
        <v>0.92</v>
      </c>
      <c r="X54" s="56">
        <f t="shared" si="17"/>
        <v>0</v>
      </c>
      <c r="Y54" s="44">
        <f t="shared" si="18"/>
        <v>0</v>
      </c>
      <c r="Z54" s="44">
        <f t="shared" si="19"/>
        <v>112.03258181818184</v>
      </c>
      <c r="AA54" s="44">
        <f t="shared" si="20"/>
        <v>0</v>
      </c>
      <c r="AB54" s="45">
        <f t="shared" si="21"/>
        <v>112.02380000000002</v>
      </c>
    </row>
    <row r="55" spans="1:28" ht="29.1" customHeight="1" x14ac:dyDescent="0.3">
      <c r="A55" s="19" t="s">
        <v>52</v>
      </c>
      <c r="B55" s="14">
        <v>4.76</v>
      </c>
      <c r="C55" s="15">
        <f t="shared" si="143"/>
        <v>1.0474693492612384</v>
      </c>
      <c r="D55" s="22">
        <f t="shared" ref="D55:D64" si="147">(B55/5)*140</f>
        <v>133.28</v>
      </c>
      <c r="E55" s="14"/>
      <c r="F55" s="15" t="str">
        <f t="shared" si="122"/>
        <v>NR</v>
      </c>
      <c r="G55" s="22">
        <f t="shared" si="137"/>
        <v>0</v>
      </c>
      <c r="H55" s="21"/>
      <c r="I55" s="15" t="str">
        <f t="shared" si="144"/>
        <v>NR</v>
      </c>
      <c r="J55" s="22">
        <f t="shared" si="138"/>
        <v>0</v>
      </c>
      <c r="K55" s="14">
        <v>5</v>
      </c>
      <c r="L55" s="15">
        <f t="shared" si="123"/>
        <v>1.0577980875010575</v>
      </c>
      <c r="M55" s="22">
        <f t="shared" si="134"/>
        <v>140</v>
      </c>
      <c r="N55" s="14">
        <v>4.55</v>
      </c>
      <c r="O55" s="15">
        <f t="shared" si="145"/>
        <v>1.0462776659959756</v>
      </c>
      <c r="P55" s="22">
        <f t="shared" si="139"/>
        <v>127.39999999999999</v>
      </c>
      <c r="Q55" s="13">
        <f t="shared" ref="Q55:Q64" si="148">IF(C55="NR",1,0)</f>
        <v>0</v>
      </c>
      <c r="R55" s="13">
        <f t="shared" si="140"/>
        <v>1</v>
      </c>
      <c r="S55" s="13">
        <f t="shared" si="141"/>
        <v>1</v>
      </c>
      <c r="T55" s="13">
        <f t="shared" si="135"/>
        <v>0</v>
      </c>
      <c r="U55" s="13">
        <f t="shared" si="142"/>
        <v>0</v>
      </c>
      <c r="V55" s="23">
        <f t="shared" si="146"/>
        <v>2</v>
      </c>
      <c r="W55" s="32">
        <f t="shared" ref="W55:W59" si="149">ROUND(AVERAGE(C55,F55,I55,L55,O55),2)</f>
        <v>1.05</v>
      </c>
      <c r="X55" s="56">
        <f t="shared" si="17"/>
        <v>0</v>
      </c>
      <c r="Y55" s="44">
        <f t="shared" si="18"/>
        <v>120.42947368421051</v>
      </c>
      <c r="Z55" s="44">
        <f t="shared" si="19"/>
        <v>121.77454545454547</v>
      </c>
      <c r="AA55" s="44">
        <f t="shared" si="20"/>
        <v>0</v>
      </c>
      <c r="AB55" s="45">
        <f t="shared" si="21"/>
        <v>0</v>
      </c>
    </row>
    <row r="56" spans="1:28" ht="29.1" customHeight="1" x14ac:dyDescent="0.3">
      <c r="A56" s="19" t="s">
        <v>67</v>
      </c>
      <c r="B56" s="14">
        <v>4.3</v>
      </c>
      <c r="C56" s="15">
        <f t="shared" si="143"/>
        <v>0.94624331971078246</v>
      </c>
      <c r="D56" s="22">
        <f>(B56/5)*140</f>
        <v>120.39999999999999</v>
      </c>
      <c r="E56" s="14"/>
      <c r="F56" s="15" t="str">
        <f t="shared" si="122"/>
        <v>NR</v>
      </c>
      <c r="G56" s="22">
        <f>(E56/5)*140</f>
        <v>0</v>
      </c>
      <c r="H56" s="21"/>
      <c r="I56" s="15" t="str">
        <f t="shared" si="144"/>
        <v>NR</v>
      </c>
      <c r="J56" s="22">
        <f>(H56/5)*140</f>
        <v>0</v>
      </c>
      <c r="K56" s="14">
        <v>5</v>
      </c>
      <c r="L56" s="15">
        <f t="shared" si="123"/>
        <v>1.0577980875010575</v>
      </c>
      <c r="M56" s="22">
        <f>(K56/5)*140</f>
        <v>140</v>
      </c>
      <c r="N56" s="14"/>
      <c r="O56" s="15" t="str">
        <f t="shared" si="145"/>
        <v>NR</v>
      </c>
      <c r="P56" s="22">
        <f>(N56/5)*140</f>
        <v>0</v>
      </c>
      <c r="Q56" s="13">
        <f>IF(C56="NR",1,0)</f>
        <v>0</v>
      </c>
      <c r="R56" s="13">
        <f>IF(F56="NR",1,0)</f>
        <v>1</v>
      </c>
      <c r="S56" s="13">
        <f>IF(I56="NR",1,0)</f>
        <v>1</v>
      </c>
      <c r="T56" s="13">
        <f>IF(L56="NR",1,0)</f>
        <v>0</v>
      </c>
      <c r="U56" s="13">
        <f>IF(O56="NR",1,0)</f>
        <v>1</v>
      </c>
      <c r="V56" s="23">
        <f>SUM(Q56:U56)</f>
        <v>3</v>
      </c>
      <c r="W56" s="32">
        <f>ROUND(AVERAGE(C56,F56,I56,L56,O56),2)</f>
        <v>1</v>
      </c>
      <c r="X56" s="56">
        <f t="shared" si="17"/>
        <v>0</v>
      </c>
      <c r="Y56" s="44">
        <f t="shared" si="18"/>
        <v>120.42947368421051</v>
      </c>
      <c r="Z56" s="44">
        <f t="shared" si="19"/>
        <v>121.77454545454547</v>
      </c>
      <c r="AA56" s="44">
        <f t="shared" si="20"/>
        <v>0</v>
      </c>
      <c r="AB56" s="45">
        <f t="shared" si="21"/>
        <v>121.76500000000001</v>
      </c>
    </row>
    <row r="57" spans="1:28" ht="29.1" customHeight="1" x14ac:dyDescent="0.3">
      <c r="A57" s="57" t="s">
        <v>55</v>
      </c>
      <c r="B57" s="14">
        <v>4.74</v>
      </c>
      <c r="C57" s="15">
        <f t="shared" si="143"/>
        <v>1.0430682175416535</v>
      </c>
      <c r="D57" s="22">
        <f t="shared" si="147"/>
        <v>132.72</v>
      </c>
      <c r="E57" s="14"/>
      <c r="F57" s="15" t="str">
        <f t="shared" si="122"/>
        <v>NR</v>
      </c>
      <c r="G57" s="22">
        <f t="shared" si="137"/>
        <v>0</v>
      </c>
      <c r="H57" s="21"/>
      <c r="I57" s="15" t="str">
        <f t="shared" si="144"/>
        <v>NR</v>
      </c>
      <c r="J57" s="22">
        <f t="shared" si="138"/>
        <v>0</v>
      </c>
      <c r="K57" s="14"/>
      <c r="L57" s="15" t="str">
        <f t="shared" si="123"/>
        <v>NR</v>
      </c>
      <c r="M57" s="22">
        <f t="shared" si="134"/>
        <v>0</v>
      </c>
      <c r="N57" s="14">
        <v>4.2</v>
      </c>
      <c r="O57" s="15">
        <f t="shared" si="145"/>
        <v>0.96579476861166991</v>
      </c>
      <c r="P57" s="22">
        <f t="shared" si="139"/>
        <v>117.60000000000001</v>
      </c>
      <c r="Q57" s="13">
        <f t="shared" si="148"/>
        <v>0</v>
      </c>
      <c r="R57" s="13">
        <f t="shared" si="140"/>
        <v>1</v>
      </c>
      <c r="S57" s="13">
        <f t="shared" si="141"/>
        <v>1</v>
      </c>
      <c r="T57" s="13">
        <f t="shared" si="135"/>
        <v>1</v>
      </c>
      <c r="U57" s="13">
        <f t="shared" si="142"/>
        <v>0</v>
      </c>
      <c r="V57" s="23">
        <f t="shared" si="146"/>
        <v>3</v>
      </c>
      <c r="W57" s="32">
        <f t="shared" si="149"/>
        <v>1</v>
      </c>
      <c r="X57" s="56">
        <f t="shared" si="17"/>
        <v>0</v>
      </c>
      <c r="Y57" s="44">
        <f t="shared" si="18"/>
        <v>120.42947368421051</v>
      </c>
      <c r="Z57" s="44">
        <f t="shared" si="19"/>
        <v>121.77454545454547</v>
      </c>
      <c r="AA57" s="44">
        <f t="shared" si="20"/>
        <v>132.35040000000004</v>
      </c>
      <c r="AB57" s="45">
        <f t="shared" si="21"/>
        <v>0</v>
      </c>
    </row>
    <row r="58" spans="1:28" ht="29.1" customHeight="1" x14ac:dyDescent="0.3">
      <c r="A58" s="19" t="s">
        <v>70</v>
      </c>
      <c r="B58" s="64">
        <v>4.54</v>
      </c>
      <c r="C58" s="15">
        <f t="shared" si="143"/>
        <v>0.99905690034580297</v>
      </c>
      <c r="D58" s="22">
        <f t="shared" si="147"/>
        <v>127.12</v>
      </c>
      <c r="E58" s="14"/>
      <c r="F58" s="15" t="str">
        <f t="shared" si="122"/>
        <v>NR</v>
      </c>
      <c r="G58" s="22">
        <f t="shared" si="137"/>
        <v>0</v>
      </c>
      <c r="H58" s="21"/>
      <c r="I58" s="15" t="str">
        <f t="shared" si="144"/>
        <v>NR</v>
      </c>
      <c r="J58" s="22">
        <f t="shared" si="138"/>
        <v>0</v>
      </c>
      <c r="K58" s="14"/>
      <c r="L58" s="15" t="str">
        <f t="shared" si="123"/>
        <v>NR</v>
      </c>
      <c r="M58" s="22">
        <f t="shared" si="134"/>
        <v>0</v>
      </c>
      <c r="N58" s="14">
        <v>4.45</v>
      </c>
      <c r="O58" s="15">
        <f t="shared" si="145"/>
        <v>1.0232825524576026</v>
      </c>
      <c r="P58" s="22">
        <f t="shared" si="139"/>
        <v>124.60000000000001</v>
      </c>
      <c r="Q58" s="13">
        <f t="shared" si="148"/>
        <v>0</v>
      </c>
      <c r="R58" s="13">
        <f t="shared" si="140"/>
        <v>1</v>
      </c>
      <c r="S58" s="13">
        <f t="shared" si="141"/>
        <v>1</v>
      </c>
      <c r="T58" s="13">
        <f t="shared" si="135"/>
        <v>1</v>
      </c>
      <c r="U58" s="13">
        <f t="shared" si="142"/>
        <v>0</v>
      </c>
      <c r="V58" s="23">
        <f t="shared" si="146"/>
        <v>3</v>
      </c>
      <c r="W58" s="32">
        <f t="shared" si="149"/>
        <v>1.01</v>
      </c>
      <c r="X58" s="56">
        <f t="shared" si="17"/>
        <v>0</v>
      </c>
      <c r="Y58" s="44">
        <f t="shared" si="18"/>
        <v>120.42947368421051</v>
      </c>
      <c r="Z58" s="44">
        <f t="shared" si="19"/>
        <v>121.77454545454547</v>
      </c>
      <c r="AA58" s="44">
        <f t="shared" si="20"/>
        <v>132.35040000000004</v>
      </c>
      <c r="AB58" s="45">
        <f t="shared" si="21"/>
        <v>0</v>
      </c>
    </row>
    <row r="59" spans="1:28" ht="29.1" customHeight="1" x14ac:dyDescent="0.3">
      <c r="A59" s="19" t="s">
        <v>59</v>
      </c>
      <c r="B59" s="14"/>
      <c r="C59" s="15" t="str">
        <f t="shared" si="143"/>
        <v>NR</v>
      </c>
      <c r="D59" s="22">
        <f t="shared" si="147"/>
        <v>0</v>
      </c>
      <c r="E59" s="14"/>
      <c r="F59" s="15" t="str">
        <f t="shared" si="122"/>
        <v>NR</v>
      </c>
      <c r="G59" s="22">
        <f t="shared" si="137"/>
        <v>0</v>
      </c>
      <c r="H59" s="21"/>
      <c r="I59" s="15" t="str">
        <f t="shared" si="144"/>
        <v>NR</v>
      </c>
      <c r="J59" s="22">
        <f t="shared" si="138"/>
        <v>0</v>
      </c>
      <c r="K59" s="14">
        <v>4.92</v>
      </c>
      <c r="L59" s="15">
        <f t="shared" si="123"/>
        <v>1.0408733181010408</v>
      </c>
      <c r="M59" s="22">
        <f t="shared" si="134"/>
        <v>137.76</v>
      </c>
      <c r="N59" s="14"/>
      <c r="O59" s="15" t="str">
        <f t="shared" si="145"/>
        <v>NR</v>
      </c>
      <c r="P59" s="22">
        <f t="shared" si="139"/>
        <v>0</v>
      </c>
      <c r="Q59" s="13">
        <f>IF(C59="NR",1,0)</f>
        <v>1</v>
      </c>
      <c r="R59" s="13">
        <f t="shared" si="140"/>
        <v>1</v>
      </c>
      <c r="S59" s="13">
        <f t="shared" si="141"/>
        <v>1</v>
      </c>
      <c r="T59" s="13">
        <f>IF(L59="NR",1,0)</f>
        <v>0</v>
      </c>
      <c r="U59" s="13">
        <f t="shared" si="142"/>
        <v>1</v>
      </c>
      <c r="V59" s="23">
        <f t="shared" si="146"/>
        <v>4</v>
      </c>
      <c r="W59" s="32">
        <f t="shared" si="149"/>
        <v>1.04</v>
      </c>
      <c r="X59" s="56">
        <f t="shared" si="17"/>
        <v>127.24000000000002</v>
      </c>
      <c r="Y59" s="44">
        <f t="shared" si="18"/>
        <v>120.42947368421051</v>
      </c>
      <c r="Z59" s="44">
        <f t="shared" si="19"/>
        <v>121.77454545454547</v>
      </c>
      <c r="AA59" s="44">
        <f t="shared" si="20"/>
        <v>0</v>
      </c>
      <c r="AB59" s="45">
        <f t="shared" si="21"/>
        <v>121.76500000000001</v>
      </c>
    </row>
    <row r="60" spans="1:28" ht="29.1" customHeight="1" x14ac:dyDescent="0.3">
      <c r="A60" s="19" t="s">
        <v>85</v>
      </c>
      <c r="B60" s="14">
        <v>4.8</v>
      </c>
      <c r="C60" s="15">
        <f t="shared" si="143"/>
        <v>1.0562716127004084</v>
      </c>
      <c r="D60" s="22">
        <f>(B60/5)*140</f>
        <v>134.4</v>
      </c>
      <c r="E60" s="14"/>
      <c r="F60" s="15" t="str">
        <f t="shared" ref="F60" si="150">IF(E60/$F$68=0,"NR",E60/$F$68)</f>
        <v>NR</v>
      </c>
      <c r="G60" s="22">
        <f t="shared" ref="G60" si="151">(E60/5)*140</f>
        <v>0</v>
      </c>
      <c r="H60" s="21"/>
      <c r="I60" s="15" t="str">
        <f t="shared" si="144"/>
        <v>NR</v>
      </c>
      <c r="J60" s="22">
        <f t="shared" si="138"/>
        <v>0</v>
      </c>
      <c r="K60" s="14"/>
      <c r="L60" s="15" t="str">
        <f t="shared" si="123"/>
        <v>NR</v>
      </c>
      <c r="M60" s="22">
        <f>(K60/5)*140</f>
        <v>0</v>
      </c>
      <c r="N60" s="14"/>
      <c r="O60" s="15" t="str">
        <f t="shared" si="145"/>
        <v>NR</v>
      </c>
      <c r="P60" s="22">
        <f t="shared" si="139"/>
        <v>0</v>
      </c>
      <c r="Q60" s="13">
        <f>IF(C60="NR",1,0)</f>
        <v>0</v>
      </c>
      <c r="R60" s="13">
        <f t="shared" si="140"/>
        <v>1</v>
      </c>
      <c r="S60" s="13">
        <f t="shared" si="141"/>
        <v>1</v>
      </c>
      <c r="T60" s="13">
        <f>IF(L60="NR",1,0)</f>
        <v>1</v>
      </c>
      <c r="U60" s="13">
        <f t="shared" si="142"/>
        <v>1</v>
      </c>
      <c r="V60" s="23">
        <f t="shared" si="146"/>
        <v>4</v>
      </c>
      <c r="W60" s="32">
        <f>ROUND(AVERAGE(C60,F60,I60,L60,O60),2)</f>
        <v>1.06</v>
      </c>
      <c r="X60" s="56">
        <f t="shared" si="17"/>
        <v>0</v>
      </c>
      <c r="Y60" s="44">
        <f t="shared" si="18"/>
        <v>120.42947368421051</v>
      </c>
      <c r="Z60" s="44">
        <f t="shared" si="19"/>
        <v>121.77454545454547</v>
      </c>
      <c r="AA60" s="44">
        <f t="shared" si="20"/>
        <v>132.35040000000004</v>
      </c>
      <c r="AB60" s="45">
        <f t="shared" si="21"/>
        <v>121.76500000000001</v>
      </c>
    </row>
    <row r="61" spans="1:28" ht="29.1" customHeight="1" x14ac:dyDescent="0.3">
      <c r="A61" s="19" t="s">
        <v>7</v>
      </c>
      <c r="B61" s="14">
        <v>4.34</v>
      </c>
      <c r="C61" s="15">
        <f t="shared" si="143"/>
        <v>0.95504558314995258</v>
      </c>
      <c r="D61" s="22">
        <f t="shared" si="147"/>
        <v>121.52</v>
      </c>
      <c r="E61" s="14"/>
      <c r="F61" s="15" t="str">
        <f>IF(E61/$F$68=0,"NR",E61/$F$68)</f>
        <v>NR</v>
      </c>
      <c r="G61" s="22">
        <f t="shared" si="137"/>
        <v>0</v>
      </c>
      <c r="H61" s="21"/>
      <c r="I61" s="15" t="str">
        <f t="shared" si="144"/>
        <v>NR</v>
      </c>
      <c r="J61" s="22">
        <f t="shared" si="138"/>
        <v>0</v>
      </c>
      <c r="K61" s="14"/>
      <c r="L61" s="15" t="str">
        <f t="shared" si="123"/>
        <v>NR</v>
      </c>
      <c r="M61" s="22">
        <f t="shared" si="134"/>
        <v>0</v>
      </c>
      <c r="N61" s="14">
        <v>4.1100000000000003</v>
      </c>
      <c r="O61" s="15">
        <f t="shared" si="145"/>
        <v>0.9450991664271341</v>
      </c>
      <c r="P61" s="22">
        <f t="shared" si="139"/>
        <v>115.08000000000001</v>
      </c>
      <c r="Q61" s="13">
        <f t="shared" si="148"/>
        <v>0</v>
      </c>
      <c r="R61" s="13">
        <f t="shared" si="140"/>
        <v>1</v>
      </c>
      <c r="S61" s="13">
        <f t="shared" si="141"/>
        <v>1</v>
      </c>
      <c r="T61" s="13">
        <f>IF(L61="NR",1,0)</f>
        <v>1</v>
      </c>
      <c r="U61" s="13">
        <f t="shared" si="142"/>
        <v>0</v>
      </c>
      <c r="V61" s="23">
        <f t="shared" si="146"/>
        <v>3</v>
      </c>
      <c r="W61" s="32">
        <f>ROUND(AVERAGE(C61,F61,I61,L61,O61),2)</f>
        <v>0.95</v>
      </c>
      <c r="X61" s="56">
        <f t="shared" si="17"/>
        <v>0</v>
      </c>
      <c r="Y61" s="44">
        <f t="shared" si="18"/>
        <v>114.40799999999997</v>
      </c>
      <c r="Z61" s="44">
        <f t="shared" si="19"/>
        <v>115.68581818181819</v>
      </c>
      <c r="AA61" s="44">
        <f t="shared" si="20"/>
        <v>125.73288000000002</v>
      </c>
      <c r="AB61" s="45">
        <f t="shared" si="21"/>
        <v>0</v>
      </c>
    </row>
    <row r="62" spans="1:28" ht="28.5" customHeight="1" x14ac:dyDescent="0.3">
      <c r="A62" s="19" t="s">
        <v>12</v>
      </c>
      <c r="B62" s="14">
        <v>4.62</v>
      </c>
      <c r="C62" s="15">
        <f t="shared" si="143"/>
        <v>1.0166614272241432</v>
      </c>
      <c r="D62" s="22">
        <f t="shared" si="147"/>
        <v>129.36000000000001</v>
      </c>
      <c r="E62" s="14"/>
      <c r="F62" s="15" t="str">
        <f>IF(E62/$F$68=0,"NR",E62/$F$68)</f>
        <v>NR</v>
      </c>
      <c r="G62" s="22">
        <f t="shared" si="137"/>
        <v>0</v>
      </c>
      <c r="H62" s="21"/>
      <c r="I62" s="15" t="str">
        <f t="shared" si="144"/>
        <v>NR</v>
      </c>
      <c r="J62" s="22">
        <f t="shared" si="138"/>
        <v>0</v>
      </c>
      <c r="K62" s="14"/>
      <c r="L62" s="15" t="str">
        <f t="shared" si="123"/>
        <v>NR</v>
      </c>
      <c r="M62" s="22">
        <f t="shared" si="134"/>
        <v>0</v>
      </c>
      <c r="N62" s="14">
        <v>4.2300000000000004</v>
      </c>
      <c r="O62" s="15">
        <f t="shared" si="145"/>
        <v>0.97269330267318188</v>
      </c>
      <c r="P62" s="22">
        <f t="shared" si="139"/>
        <v>118.44000000000001</v>
      </c>
      <c r="Q62" s="13">
        <f t="shared" si="148"/>
        <v>0</v>
      </c>
      <c r="R62" s="13">
        <f t="shared" si="140"/>
        <v>1</v>
      </c>
      <c r="S62" s="13">
        <f t="shared" si="141"/>
        <v>1</v>
      </c>
      <c r="T62" s="13">
        <f>IF(L62="NR",1,0)</f>
        <v>1</v>
      </c>
      <c r="U62" s="13">
        <f t="shared" si="142"/>
        <v>0</v>
      </c>
      <c r="V62" s="23">
        <f t="shared" si="146"/>
        <v>3</v>
      </c>
      <c r="W62" s="32">
        <f>ROUND(AVERAGE(C62,F62,I62,L62,O62),2)</f>
        <v>0.99</v>
      </c>
      <c r="X62" s="56">
        <f t="shared" si="17"/>
        <v>0</v>
      </c>
      <c r="Y62" s="44">
        <f t="shared" si="18"/>
        <v>119.22517894736841</v>
      </c>
      <c r="Z62" s="44">
        <f t="shared" si="19"/>
        <v>120.55680000000002</v>
      </c>
      <c r="AA62" s="44">
        <f t="shared" si="20"/>
        <v>131.02689600000002</v>
      </c>
      <c r="AB62" s="45">
        <f t="shared" si="21"/>
        <v>0</v>
      </c>
    </row>
    <row r="63" spans="1:28" ht="28.5" customHeight="1" thickBot="1" x14ac:dyDescent="0.35">
      <c r="A63" s="19" t="s">
        <v>72</v>
      </c>
      <c r="B63" s="14"/>
      <c r="C63" s="15" t="str">
        <f t="shared" ref="C63:C64" si="152">IF(B63/$C$68=0,"NR",B63/$C$68)</f>
        <v>NR</v>
      </c>
      <c r="D63" s="22">
        <f t="shared" si="147"/>
        <v>0</v>
      </c>
      <c r="E63" s="14"/>
      <c r="F63" s="15" t="str">
        <f>IF(E63/$F$68=0,"NR",E63/$F$68)</f>
        <v>NR</v>
      </c>
      <c r="G63" s="22">
        <f t="shared" si="137"/>
        <v>0</v>
      </c>
      <c r="H63" s="21"/>
      <c r="I63" s="15" t="str">
        <f t="shared" ref="I63:I64" si="153">IF(H63/$F$68=0,"NR",H63/$F$68)</f>
        <v>NR</v>
      </c>
      <c r="J63" s="22">
        <f t="shared" si="138"/>
        <v>0</v>
      </c>
      <c r="K63" s="14">
        <v>5</v>
      </c>
      <c r="L63" s="15">
        <f t="shared" ref="L63:L64" si="154">IF(K63/$L$68=0,"NR",K63/$L$68)</f>
        <v>1.0577980875010575</v>
      </c>
      <c r="M63" s="22">
        <f t="shared" si="134"/>
        <v>140</v>
      </c>
      <c r="N63" s="14"/>
      <c r="O63" s="15" t="str">
        <f t="shared" ref="O63:O64" si="155">IF(N63/$O$68=0,"NR",N63/$O$68)</f>
        <v>NR</v>
      </c>
      <c r="P63" s="22">
        <f t="shared" si="139"/>
        <v>0</v>
      </c>
      <c r="Q63" s="13">
        <f t="shared" si="148"/>
        <v>1</v>
      </c>
      <c r="R63" s="13">
        <f t="shared" si="140"/>
        <v>1</v>
      </c>
      <c r="S63" s="13">
        <f t="shared" si="141"/>
        <v>1</v>
      </c>
      <c r="T63" s="13">
        <f>IF(L63="NR",1,0)</f>
        <v>0</v>
      </c>
      <c r="U63" s="13">
        <f t="shared" si="142"/>
        <v>1</v>
      </c>
      <c r="V63" s="23">
        <f t="shared" si="146"/>
        <v>4</v>
      </c>
      <c r="W63" s="32">
        <f>ROUND(AVERAGE(C63,F63,I63,L63,O63),2)</f>
        <v>1.06</v>
      </c>
      <c r="X63" s="56">
        <f t="shared" si="17"/>
        <v>127.24000000000002</v>
      </c>
      <c r="Y63" s="44">
        <f t="shared" si="18"/>
        <v>120.42947368421051</v>
      </c>
      <c r="Z63" s="44">
        <f t="shared" si="19"/>
        <v>121.77454545454547</v>
      </c>
      <c r="AA63" s="44">
        <f t="shared" si="20"/>
        <v>0</v>
      </c>
      <c r="AB63" s="45">
        <f t="shared" si="21"/>
        <v>121.76500000000001</v>
      </c>
    </row>
    <row r="64" spans="1:28" ht="29.1" customHeight="1" thickTop="1" thickBot="1" x14ac:dyDescent="0.35">
      <c r="A64" s="19" t="s">
        <v>88</v>
      </c>
      <c r="B64" s="14"/>
      <c r="C64" s="15" t="str">
        <f t="shared" si="152"/>
        <v>NR</v>
      </c>
      <c r="D64" s="22">
        <f t="shared" si="147"/>
        <v>0</v>
      </c>
      <c r="E64" s="14"/>
      <c r="F64" s="15" t="str">
        <f t="shared" ref="F64" si="156">IF(E64/$F$68=0,"NR",E64/$F$68)</f>
        <v>NR</v>
      </c>
      <c r="G64" s="22">
        <f t="shared" si="137"/>
        <v>0</v>
      </c>
      <c r="H64" s="21"/>
      <c r="I64" s="15" t="str">
        <f t="shared" si="153"/>
        <v>NR</v>
      </c>
      <c r="J64" s="22">
        <f t="shared" si="138"/>
        <v>0</v>
      </c>
      <c r="K64" s="14">
        <v>4.92</v>
      </c>
      <c r="L64" s="15">
        <f t="shared" si="154"/>
        <v>1.0408733181010408</v>
      </c>
      <c r="M64" s="22">
        <f t="shared" si="134"/>
        <v>137.76</v>
      </c>
      <c r="N64" s="14"/>
      <c r="O64" s="15" t="str">
        <f t="shared" si="155"/>
        <v>NR</v>
      </c>
      <c r="P64" s="22">
        <f t="shared" si="139"/>
        <v>0</v>
      </c>
      <c r="Q64" s="60">
        <f t="shared" si="148"/>
        <v>1</v>
      </c>
      <c r="R64" s="61">
        <f t="shared" si="140"/>
        <v>1</v>
      </c>
      <c r="S64" s="61">
        <f t="shared" si="141"/>
        <v>1</v>
      </c>
      <c r="T64" s="61">
        <f t="shared" ref="T64" si="157">IF(L64="NR",1,0)</f>
        <v>0</v>
      </c>
      <c r="U64" s="61">
        <f t="shared" si="142"/>
        <v>1</v>
      </c>
      <c r="V64" s="62">
        <f t="shared" si="146"/>
        <v>4</v>
      </c>
      <c r="W64" s="32">
        <f t="shared" ref="W64" si="158">ROUND(AVERAGE(C64,F64,I64,L64,O64),2)</f>
        <v>1.04</v>
      </c>
      <c r="X64" s="56">
        <f t="shared" si="17"/>
        <v>127.24000000000002</v>
      </c>
      <c r="Y64" s="44">
        <f t="shared" si="18"/>
        <v>120.42947368421051</v>
      </c>
      <c r="Z64" s="44">
        <f t="shared" si="19"/>
        <v>121.77454545454547</v>
      </c>
      <c r="AA64" s="44">
        <f t="shared" si="20"/>
        <v>0</v>
      </c>
      <c r="AB64" s="45">
        <f t="shared" si="21"/>
        <v>121.76500000000001</v>
      </c>
    </row>
    <row r="65" spans="1:28" ht="28.5" hidden="1" customHeight="1" thickBot="1" x14ac:dyDescent="0.35">
      <c r="A65" s="46"/>
      <c r="B65" s="51"/>
      <c r="C65" s="4"/>
      <c r="D65" s="5"/>
      <c r="E65" s="3"/>
      <c r="F65" s="6"/>
      <c r="G65" s="7"/>
      <c r="H65" s="3"/>
      <c r="I65" s="6"/>
      <c r="J65" s="7"/>
      <c r="K65" s="3"/>
      <c r="L65" s="4"/>
      <c r="M65" s="5"/>
      <c r="N65" s="3"/>
      <c r="O65" s="4"/>
      <c r="P65" s="5"/>
      <c r="Q65" s="10"/>
      <c r="R65" s="10"/>
      <c r="S65" s="10"/>
      <c r="T65" s="10"/>
      <c r="U65" s="10"/>
      <c r="V65" s="10"/>
      <c r="W65" s="33"/>
      <c r="X65" s="8"/>
      <c r="Y65" s="8"/>
      <c r="Z65" s="8"/>
      <c r="AA65" s="8"/>
      <c r="AB65" s="8"/>
    </row>
    <row r="66" spans="1:28" s="18" customFormat="1" ht="36" customHeight="1" thickBot="1" x14ac:dyDescent="0.35">
      <c r="A66" s="55" t="s">
        <v>49</v>
      </c>
      <c r="B66" s="52">
        <f>COUNTIF(B4:B62,"&gt;0")</f>
        <v>42</v>
      </c>
      <c r="C66" s="53"/>
      <c r="D66" s="53"/>
      <c r="E66" s="30">
        <f>COUNTIF(E4:E62,"&gt;0")</f>
        <v>19</v>
      </c>
      <c r="F66" s="31"/>
      <c r="G66" s="31"/>
      <c r="H66" s="30">
        <f>COUNTIF(H4:H62,"&gt;0")</f>
        <v>11</v>
      </c>
      <c r="I66" s="31"/>
      <c r="J66" s="31"/>
      <c r="K66" s="30">
        <f>COUNTIF(K4:K62,"&gt;0")</f>
        <v>23</v>
      </c>
      <c r="L66" s="31"/>
      <c r="M66" s="31"/>
      <c r="N66" s="30">
        <f>COUNTIF(N4:N62,"&gt;0")</f>
        <v>24</v>
      </c>
      <c r="O66" s="31"/>
      <c r="P66" s="31"/>
      <c r="Q66" s="11"/>
      <c r="R66" s="11"/>
      <c r="S66" s="11"/>
      <c r="T66" s="11"/>
      <c r="U66" s="11"/>
      <c r="V66" s="11"/>
      <c r="W66" s="34"/>
      <c r="X66"/>
      <c r="Y66"/>
      <c r="Z66"/>
      <c r="AA66"/>
      <c r="AB66"/>
    </row>
    <row r="67" spans="1:28" s="18" customFormat="1" ht="45" customHeight="1" x14ac:dyDescent="0.3">
      <c r="A67" s="47" t="s">
        <v>23</v>
      </c>
      <c r="B67" s="73" t="s">
        <v>13</v>
      </c>
      <c r="C67" s="74"/>
      <c r="D67" s="75"/>
      <c r="E67" s="73" t="s">
        <v>16</v>
      </c>
      <c r="F67" s="74"/>
      <c r="G67" s="75"/>
      <c r="H67" s="73" t="s">
        <v>46</v>
      </c>
      <c r="I67" s="74"/>
      <c r="J67" s="75"/>
      <c r="K67" s="73" t="s">
        <v>14</v>
      </c>
      <c r="L67" s="74"/>
      <c r="M67" s="75"/>
      <c r="N67" s="73" t="s">
        <v>15</v>
      </c>
      <c r="O67" s="74"/>
      <c r="P67" s="75"/>
      <c r="W67" s="35"/>
    </row>
    <row r="68" spans="1:28" s="18" customFormat="1" ht="45" customHeight="1" x14ac:dyDescent="0.3">
      <c r="A68" s="48" t="s">
        <v>24</v>
      </c>
      <c r="B68" s="36"/>
      <c r="C68" s="67">
        <f>AVERAGE(B4:B64)</f>
        <v>4.5442857142857154</v>
      </c>
      <c r="D68" s="37"/>
      <c r="E68" s="38"/>
      <c r="F68" s="67">
        <f>AVERAGE(E4:E64)</f>
        <v>4.3010526315789468</v>
      </c>
      <c r="G68" s="39"/>
      <c r="H68" s="38"/>
      <c r="I68" s="67">
        <f>AVERAGE(H4:H64)</f>
        <v>4.3490909090909096</v>
      </c>
      <c r="J68" s="39"/>
      <c r="K68" s="38"/>
      <c r="L68" s="67">
        <f>AVERAGE(K4:K64)</f>
        <v>4.7268000000000008</v>
      </c>
      <c r="M68" s="39"/>
      <c r="N68" s="38"/>
      <c r="O68" s="67">
        <f>AVERAGE(N4:N64)</f>
        <v>4.3487500000000008</v>
      </c>
      <c r="P68" s="39"/>
      <c r="W68" s="35"/>
    </row>
    <row r="69" spans="1:28" ht="31.8" thickBot="1" x14ac:dyDescent="0.35">
      <c r="A69" s="49" t="s">
        <v>36</v>
      </c>
      <c r="B69" s="54"/>
      <c r="C69" s="40">
        <f>(C68/5)*140</f>
        <v>127.24000000000002</v>
      </c>
      <c r="D69" s="41"/>
      <c r="E69" s="42"/>
      <c r="F69" s="40">
        <f>(F68/5)*140</f>
        <v>120.42947368421051</v>
      </c>
      <c r="G69" s="43"/>
      <c r="H69" s="42"/>
      <c r="I69" s="63">
        <f>(I68/5)*140</f>
        <v>121.77454545454547</v>
      </c>
      <c r="J69" s="43"/>
      <c r="K69" s="42"/>
      <c r="L69" s="40">
        <f>(L68/5)*140</f>
        <v>132.35040000000004</v>
      </c>
      <c r="M69" s="43"/>
      <c r="N69" s="42"/>
      <c r="O69" s="40">
        <f>(O68/5)*140</f>
        <v>121.76500000000001</v>
      </c>
      <c r="P69" s="43"/>
      <c r="Q69" s="18"/>
      <c r="R69" s="18"/>
      <c r="S69" s="18"/>
      <c r="T69" s="18"/>
      <c r="U69" s="18"/>
      <c r="V69" s="18"/>
      <c r="W69" s="35"/>
      <c r="X69" s="18"/>
      <c r="Y69" s="18"/>
      <c r="Z69" s="18"/>
      <c r="AA69" s="18"/>
      <c r="AB69" s="18"/>
    </row>
    <row r="75" spans="1:28" x14ac:dyDescent="0.3">
      <c r="A75" s="66"/>
    </row>
    <row r="98" spans="1:28" customFormat="1" x14ac:dyDescent="0.3">
      <c r="A98" s="1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2"/>
      <c r="R98" s="12"/>
      <c r="S98" s="12"/>
      <c r="T98" s="12"/>
      <c r="U98" s="12"/>
      <c r="V98" s="12"/>
      <c r="W98" s="1"/>
      <c r="X98" s="1"/>
      <c r="Y98" s="1"/>
      <c r="Z98" s="1"/>
      <c r="AA98" s="1"/>
      <c r="AB98" s="1"/>
    </row>
    <row r="99" spans="1:28" customFormat="1" ht="13.2" x14ac:dyDescent="0.25"/>
    <row r="100" spans="1:28" customFormat="1" ht="13.2" x14ac:dyDescent="0.25"/>
    <row r="101" spans="1:28" customFormat="1" ht="13.2" x14ac:dyDescent="0.25"/>
    <row r="102" spans="1:28" customFormat="1" ht="13.2" x14ac:dyDescent="0.25"/>
    <row r="103" spans="1:28" customFormat="1" ht="13.2" x14ac:dyDescent="0.25"/>
    <row r="104" spans="1:28" customFormat="1" ht="13.2" x14ac:dyDescent="0.25"/>
    <row r="105" spans="1:28" customFormat="1" ht="13.2" x14ac:dyDescent="0.25"/>
    <row r="106" spans="1:28" customFormat="1" ht="13.2" x14ac:dyDescent="0.25"/>
    <row r="107" spans="1:28" customFormat="1" ht="13.2" x14ac:dyDescent="0.25"/>
    <row r="108" spans="1:28" customFormat="1" ht="13.2" x14ac:dyDescent="0.25"/>
    <row r="109" spans="1:28" customFormat="1" ht="13.2" x14ac:dyDescent="0.25"/>
    <row r="110" spans="1:28" customFormat="1" ht="13.2" x14ac:dyDescent="0.25"/>
    <row r="111" spans="1:28" customFormat="1" ht="13.2" x14ac:dyDescent="0.25"/>
    <row r="112" spans="1:28" customFormat="1" ht="13.2" x14ac:dyDescent="0.25"/>
    <row r="113" customFormat="1" ht="13.2" x14ac:dyDescent="0.25"/>
    <row r="114" customFormat="1" ht="13.2" x14ac:dyDescent="0.25"/>
    <row r="115" customFormat="1" ht="13.2" x14ac:dyDescent="0.25"/>
    <row r="116" customFormat="1" ht="13.2" x14ac:dyDescent="0.25"/>
    <row r="117" customFormat="1" ht="13.2" x14ac:dyDescent="0.25"/>
    <row r="118" customFormat="1" ht="13.2" x14ac:dyDescent="0.25"/>
    <row r="119" customFormat="1" ht="13.2" x14ac:dyDescent="0.25"/>
    <row r="120" customFormat="1" ht="13.2" x14ac:dyDescent="0.25"/>
    <row r="121" customFormat="1" ht="13.2" x14ac:dyDescent="0.25"/>
    <row r="122" customFormat="1" ht="13.2" x14ac:dyDescent="0.25"/>
    <row r="123" customFormat="1" ht="13.2" x14ac:dyDescent="0.25"/>
    <row r="124" customFormat="1" ht="13.2" x14ac:dyDescent="0.25"/>
    <row r="125" customFormat="1" ht="13.2" x14ac:dyDescent="0.25"/>
    <row r="126" customFormat="1" ht="13.2" x14ac:dyDescent="0.25"/>
    <row r="127" customFormat="1" ht="13.2" x14ac:dyDescent="0.25"/>
    <row r="128" customFormat="1" ht="13.2" x14ac:dyDescent="0.25"/>
    <row r="129" customFormat="1" ht="13.2" x14ac:dyDescent="0.25"/>
    <row r="130" customFormat="1" ht="13.2" x14ac:dyDescent="0.25"/>
    <row r="131" customFormat="1" ht="13.2" x14ac:dyDescent="0.25"/>
    <row r="132" customFormat="1" ht="13.2" x14ac:dyDescent="0.25"/>
    <row r="133" customFormat="1" ht="13.2" x14ac:dyDescent="0.25"/>
    <row r="134" customFormat="1" ht="13.2" x14ac:dyDescent="0.25"/>
    <row r="135" customFormat="1" ht="13.2" x14ac:dyDescent="0.25"/>
    <row r="136" customFormat="1" ht="13.2" x14ac:dyDescent="0.25"/>
    <row r="137" customFormat="1" ht="13.2" x14ac:dyDescent="0.25"/>
    <row r="138" customFormat="1" ht="13.2" x14ac:dyDescent="0.25"/>
    <row r="139" customFormat="1" ht="13.2" x14ac:dyDescent="0.25"/>
    <row r="140" customFormat="1" ht="13.2" x14ac:dyDescent="0.25"/>
    <row r="141" customFormat="1" ht="13.2" x14ac:dyDescent="0.25"/>
    <row r="142" customFormat="1" ht="13.2" x14ac:dyDescent="0.25"/>
    <row r="143" customFormat="1" ht="13.2" x14ac:dyDescent="0.25"/>
    <row r="144" customFormat="1" ht="13.2" x14ac:dyDescent="0.25"/>
    <row r="145" customFormat="1" ht="13.2" x14ac:dyDescent="0.25"/>
    <row r="146" customFormat="1" ht="13.2" x14ac:dyDescent="0.25"/>
    <row r="147" customFormat="1" ht="13.2" x14ac:dyDescent="0.25"/>
    <row r="148" customFormat="1" ht="13.2" x14ac:dyDescent="0.25"/>
    <row r="149" customFormat="1" ht="13.2" x14ac:dyDescent="0.25"/>
    <row r="150" customFormat="1" ht="13.2" x14ac:dyDescent="0.25"/>
    <row r="151" customFormat="1" ht="13.2" x14ac:dyDescent="0.25"/>
    <row r="152" customFormat="1" ht="13.2" x14ac:dyDescent="0.25"/>
    <row r="153" customFormat="1" ht="13.2" x14ac:dyDescent="0.25"/>
    <row r="154" customFormat="1" ht="13.2" x14ac:dyDescent="0.25"/>
    <row r="155" customFormat="1" ht="13.2" x14ac:dyDescent="0.25"/>
    <row r="156" customFormat="1" ht="13.2" x14ac:dyDescent="0.25"/>
    <row r="157" customFormat="1" ht="13.2" x14ac:dyDescent="0.25"/>
    <row r="158" customFormat="1" ht="13.2" x14ac:dyDescent="0.25"/>
    <row r="159" customFormat="1" ht="13.2" x14ac:dyDescent="0.25"/>
    <row r="160" customFormat="1" ht="13.2" x14ac:dyDescent="0.25"/>
    <row r="161" customFormat="1" ht="13.2" x14ac:dyDescent="0.25"/>
    <row r="162" customFormat="1" ht="13.2" x14ac:dyDescent="0.25"/>
    <row r="163" customFormat="1" ht="13.2" x14ac:dyDescent="0.25"/>
    <row r="164" customFormat="1" ht="13.2" x14ac:dyDescent="0.25"/>
    <row r="165" customFormat="1" ht="13.2" x14ac:dyDescent="0.25"/>
    <row r="166" customFormat="1" ht="13.2" x14ac:dyDescent="0.25"/>
    <row r="167" customFormat="1" ht="13.2" x14ac:dyDescent="0.25"/>
    <row r="168" customFormat="1" ht="13.2" x14ac:dyDescent="0.25"/>
    <row r="169" customFormat="1" ht="13.2" x14ac:dyDescent="0.25"/>
    <row r="170" customFormat="1" ht="13.2" x14ac:dyDescent="0.25"/>
    <row r="171" customFormat="1" ht="13.2" x14ac:dyDescent="0.25"/>
    <row r="172" customFormat="1" ht="13.2" x14ac:dyDescent="0.25"/>
    <row r="173" customFormat="1" ht="13.2" x14ac:dyDescent="0.25"/>
    <row r="174" customFormat="1" ht="13.2" x14ac:dyDescent="0.25"/>
    <row r="175" customFormat="1" ht="13.2" x14ac:dyDescent="0.25"/>
    <row r="176" customFormat="1" ht="13.2" x14ac:dyDescent="0.25"/>
    <row r="177" customFormat="1" ht="13.2" x14ac:dyDescent="0.25"/>
    <row r="178" customFormat="1" ht="13.2" x14ac:dyDescent="0.25"/>
    <row r="179" customFormat="1" ht="13.2" x14ac:dyDescent="0.25"/>
    <row r="180" customFormat="1" ht="13.2" x14ac:dyDescent="0.25"/>
    <row r="181" customFormat="1" ht="13.2" x14ac:dyDescent="0.25"/>
    <row r="182" customFormat="1" ht="13.2" x14ac:dyDescent="0.25"/>
    <row r="183" customFormat="1" ht="13.2" x14ac:dyDescent="0.25"/>
    <row r="184" customFormat="1" ht="13.2" x14ac:dyDescent="0.25"/>
    <row r="185" customFormat="1" ht="13.2" x14ac:dyDescent="0.25"/>
    <row r="186" customFormat="1" ht="13.2" x14ac:dyDescent="0.25"/>
    <row r="187" customFormat="1" ht="13.2" x14ac:dyDescent="0.25"/>
    <row r="188" customFormat="1" ht="13.2" x14ac:dyDescent="0.25"/>
    <row r="189" customFormat="1" ht="13.2" x14ac:dyDescent="0.25"/>
    <row r="190" customFormat="1" ht="13.2" x14ac:dyDescent="0.25"/>
    <row r="191" customFormat="1" ht="13.2" x14ac:dyDescent="0.25"/>
    <row r="192" customFormat="1" ht="13.2" x14ac:dyDescent="0.25"/>
    <row r="193" customFormat="1" ht="13.2" x14ac:dyDescent="0.25"/>
    <row r="194" customFormat="1" ht="13.2" x14ac:dyDescent="0.25"/>
    <row r="195" customFormat="1" ht="13.2" x14ac:dyDescent="0.25"/>
    <row r="196" customFormat="1" ht="13.2" x14ac:dyDescent="0.25"/>
    <row r="197" customFormat="1" ht="13.2" x14ac:dyDescent="0.25"/>
    <row r="198" customFormat="1" ht="13.2" x14ac:dyDescent="0.25"/>
    <row r="199" customFormat="1" ht="13.2" x14ac:dyDescent="0.25"/>
    <row r="200" customFormat="1" ht="13.2" x14ac:dyDescent="0.25"/>
    <row r="201" customFormat="1" ht="13.2" x14ac:dyDescent="0.25"/>
    <row r="202" customFormat="1" ht="13.2" x14ac:dyDescent="0.25"/>
    <row r="203" customFormat="1" ht="13.2" x14ac:dyDescent="0.25"/>
    <row r="204" customFormat="1" ht="13.2" x14ac:dyDescent="0.25"/>
    <row r="205" customFormat="1" ht="13.2" x14ac:dyDescent="0.25"/>
    <row r="206" customFormat="1" ht="13.2" x14ac:dyDescent="0.25"/>
    <row r="207" customFormat="1" ht="13.2" x14ac:dyDescent="0.25"/>
    <row r="208" customFormat="1" ht="13.2" x14ac:dyDescent="0.25"/>
    <row r="209" customFormat="1" ht="13.2" x14ac:dyDescent="0.25"/>
    <row r="210" customFormat="1" ht="13.2" x14ac:dyDescent="0.25"/>
    <row r="211" customFormat="1" ht="13.2" x14ac:dyDescent="0.25"/>
    <row r="212" customFormat="1" ht="13.2" x14ac:dyDescent="0.25"/>
    <row r="213" customFormat="1" ht="13.2" x14ac:dyDescent="0.25"/>
    <row r="214" customFormat="1" ht="13.2" x14ac:dyDescent="0.25"/>
    <row r="215" customFormat="1" ht="13.2" x14ac:dyDescent="0.25"/>
    <row r="216" customFormat="1" ht="13.2" x14ac:dyDescent="0.25"/>
    <row r="217" customFormat="1" ht="13.2" x14ac:dyDescent="0.25"/>
    <row r="218" customFormat="1" ht="13.2" x14ac:dyDescent="0.25"/>
    <row r="219" customFormat="1" ht="13.2" x14ac:dyDescent="0.25"/>
    <row r="220" customFormat="1" ht="13.2" x14ac:dyDescent="0.25"/>
    <row r="221" customFormat="1" ht="13.2" x14ac:dyDescent="0.25"/>
    <row r="222" customFormat="1" ht="13.2" x14ac:dyDescent="0.25"/>
    <row r="223" customFormat="1" ht="13.2" x14ac:dyDescent="0.25"/>
    <row r="224" customFormat="1" ht="13.2" x14ac:dyDescent="0.25"/>
    <row r="225" customFormat="1" ht="13.2" x14ac:dyDescent="0.25"/>
    <row r="226" customFormat="1" ht="13.2" x14ac:dyDescent="0.25"/>
    <row r="227" customFormat="1" ht="13.2" x14ac:dyDescent="0.25"/>
    <row r="228" customFormat="1" ht="13.2" x14ac:dyDescent="0.25"/>
    <row r="229" customFormat="1" ht="13.2" x14ac:dyDescent="0.25"/>
    <row r="230" customFormat="1" ht="13.2" x14ac:dyDescent="0.25"/>
    <row r="231" customFormat="1" ht="13.2" x14ac:dyDescent="0.25"/>
    <row r="232" customFormat="1" ht="13.2" x14ac:dyDescent="0.25"/>
    <row r="233" customFormat="1" ht="13.2" x14ac:dyDescent="0.25"/>
    <row r="234" customFormat="1" ht="13.2" x14ac:dyDescent="0.25"/>
    <row r="235" customFormat="1" ht="13.2" x14ac:dyDescent="0.25"/>
    <row r="236" customFormat="1" ht="13.2" x14ac:dyDescent="0.25"/>
    <row r="237" customFormat="1" ht="13.2" x14ac:dyDescent="0.25"/>
    <row r="238" customFormat="1" ht="13.2" x14ac:dyDescent="0.25"/>
    <row r="239" customFormat="1" ht="13.2" x14ac:dyDescent="0.25"/>
    <row r="240" customFormat="1" ht="13.2" x14ac:dyDescent="0.25"/>
    <row r="241" customFormat="1" ht="13.2" x14ac:dyDescent="0.25"/>
    <row r="242" customFormat="1" ht="13.2" x14ac:dyDescent="0.25"/>
    <row r="243" customFormat="1" ht="13.2" x14ac:dyDescent="0.25"/>
    <row r="244" customFormat="1" ht="13.2" x14ac:dyDescent="0.25"/>
    <row r="245" customFormat="1" ht="13.2" x14ac:dyDescent="0.25"/>
    <row r="246" customFormat="1" ht="13.2" x14ac:dyDescent="0.25"/>
    <row r="247" customFormat="1" ht="13.2" x14ac:dyDescent="0.25"/>
    <row r="248" customFormat="1" ht="13.2" x14ac:dyDescent="0.25"/>
    <row r="249" customFormat="1" ht="13.2" x14ac:dyDescent="0.25"/>
    <row r="250" customFormat="1" ht="13.2" x14ac:dyDescent="0.25"/>
    <row r="251" customFormat="1" ht="13.2" x14ac:dyDescent="0.25"/>
    <row r="252" customFormat="1" ht="13.2" x14ac:dyDescent="0.25"/>
    <row r="253" customFormat="1" ht="13.2" x14ac:dyDescent="0.25"/>
    <row r="254" customFormat="1" ht="13.2" x14ac:dyDescent="0.25"/>
    <row r="255" customFormat="1" ht="13.2" x14ac:dyDescent="0.25"/>
    <row r="256" customFormat="1" ht="13.2" x14ac:dyDescent="0.25"/>
    <row r="257" customFormat="1" ht="13.2" x14ac:dyDescent="0.25"/>
    <row r="258" customFormat="1" ht="13.2" x14ac:dyDescent="0.25"/>
    <row r="259" customFormat="1" ht="13.2" x14ac:dyDescent="0.25"/>
    <row r="260" customFormat="1" ht="13.2" x14ac:dyDescent="0.25"/>
    <row r="261" customFormat="1" ht="13.2" x14ac:dyDescent="0.25"/>
    <row r="262" customFormat="1" ht="13.2" x14ac:dyDescent="0.25"/>
    <row r="263" customFormat="1" ht="13.2" x14ac:dyDescent="0.25"/>
    <row r="264" customFormat="1" ht="13.2" x14ac:dyDescent="0.25"/>
    <row r="265" customFormat="1" ht="13.2" x14ac:dyDescent="0.25"/>
    <row r="266" customFormat="1" ht="13.2" x14ac:dyDescent="0.25"/>
    <row r="267" customFormat="1" ht="13.2" x14ac:dyDescent="0.25"/>
    <row r="268" customFormat="1" ht="13.2" x14ac:dyDescent="0.25"/>
    <row r="269" customFormat="1" ht="13.2" x14ac:dyDescent="0.25"/>
    <row r="270" customFormat="1" ht="13.2" x14ac:dyDescent="0.25"/>
    <row r="271" customFormat="1" ht="13.2" x14ac:dyDescent="0.25"/>
    <row r="272" customFormat="1" ht="13.2" x14ac:dyDescent="0.25"/>
    <row r="273" customFormat="1" ht="13.2" x14ac:dyDescent="0.25"/>
    <row r="274" customFormat="1" ht="13.2" x14ac:dyDescent="0.25"/>
    <row r="275" customFormat="1" ht="13.2" x14ac:dyDescent="0.25"/>
    <row r="276" customFormat="1" ht="13.2" x14ac:dyDescent="0.25"/>
    <row r="277" customFormat="1" ht="13.2" x14ac:dyDescent="0.25"/>
    <row r="278" customFormat="1" ht="13.2" x14ac:dyDescent="0.25"/>
    <row r="279" customFormat="1" ht="13.2" x14ac:dyDescent="0.25"/>
    <row r="280" customFormat="1" ht="13.2" x14ac:dyDescent="0.25"/>
    <row r="281" customFormat="1" ht="13.2" x14ac:dyDescent="0.25"/>
    <row r="282" customFormat="1" ht="13.2" x14ac:dyDescent="0.25"/>
    <row r="283" customFormat="1" ht="13.2" x14ac:dyDescent="0.25"/>
    <row r="284" customFormat="1" ht="13.2" x14ac:dyDescent="0.25"/>
    <row r="285" customFormat="1" ht="13.2" x14ac:dyDescent="0.25"/>
    <row r="286" customFormat="1" ht="13.2" x14ac:dyDescent="0.25"/>
    <row r="287" customFormat="1" ht="13.2" x14ac:dyDescent="0.25"/>
    <row r="288" customFormat="1" ht="13.2" x14ac:dyDescent="0.25"/>
    <row r="289" customFormat="1" ht="13.2" x14ac:dyDescent="0.25"/>
    <row r="290" customFormat="1" ht="13.2" x14ac:dyDescent="0.25"/>
    <row r="291" customFormat="1" ht="13.2" x14ac:dyDescent="0.25"/>
    <row r="292" customFormat="1" ht="13.2" x14ac:dyDescent="0.25"/>
    <row r="293" customFormat="1" ht="13.2" x14ac:dyDescent="0.25"/>
    <row r="294" customFormat="1" ht="13.2" x14ac:dyDescent="0.25"/>
    <row r="295" customFormat="1" ht="13.2" x14ac:dyDescent="0.25"/>
    <row r="296" customFormat="1" ht="13.2" x14ac:dyDescent="0.25"/>
    <row r="297" customFormat="1" ht="13.2" x14ac:dyDescent="0.25"/>
    <row r="298" customFormat="1" ht="13.2" x14ac:dyDescent="0.25"/>
    <row r="299" customFormat="1" ht="13.2" x14ac:dyDescent="0.25"/>
    <row r="300" customFormat="1" ht="13.2" x14ac:dyDescent="0.25"/>
    <row r="301" customFormat="1" ht="13.2" x14ac:dyDescent="0.25"/>
    <row r="302" customFormat="1" ht="13.2" x14ac:dyDescent="0.25"/>
    <row r="303" customFormat="1" ht="13.2" x14ac:dyDescent="0.25"/>
    <row r="304" customFormat="1" ht="13.2" x14ac:dyDescent="0.25"/>
    <row r="305" customFormat="1" ht="13.2" x14ac:dyDescent="0.25"/>
    <row r="306" customFormat="1" ht="13.2" x14ac:dyDescent="0.25"/>
    <row r="307" customFormat="1" ht="13.2" x14ac:dyDescent="0.25"/>
    <row r="308" customFormat="1" ht="13.2" x14ac:dyDescent="0.25"/>
    <row r="309" customFormat="1" ht="13.2" x14ac:dyDescent="0.25"/>
    <row r="310" customFormat="1" ht="13.2" x14ac:dyDescent="0.25"/>
    <row r="311" customFormat="1" ht="13.2" x14ac:dyDescent="0.25"/>
    <row r="312" customFormat="1" ht="13.2" x14ac:dyDescent="0.25"/>
    <row r="313" customFormat="1" ht="13.2" x14ac:dyDescent="0.25"/>
    <row r="314" customFormat="1" ht="13.2" x14ac:dyDescent="0.25"/>
    <row r="315" customFormat="1" ht="13.2" x14ac:dyDescent="0.25"/>
    <row r="316" customFormat="1" ht="13.2" x14ac:dyDescent="0.25"/>
    <row r="317" customFormat="1" ht="13.2" x14ac:dyDescent="0.25"/>
    <row r="318" customFormat="1" ht="13.2" x14ac:dyDescent="0.25"/>
    <row r="319" customFormat="1" ht="13.2" x14ac:dyDescent="0.25"/>
    <row r="320" customFormat="1" ht="13.2" x14ac:dyDescent="0.25"/>
    <row r="321" customFormat="1" ht="13.2" x14ac:dyDescent="0.25"/>
    <row r="322" customFormat="1" ht="13.2" x14ac:dyDescent="0.25"/>
    <row r="323" customFormat="1" ht="13.2" x14ac:dyDescent="0.25"/>
    <row r="324" customFormat="1" ht="13.2" x14ac:dyDescent="0.25"/>
    <row r="325" customFormat="1" ht="13.2" x14ac:dyDescent="0.25"/>
    <row r="326" customFormat="1" ht="13.2" x14ac:dyDescent="0.25"/>
    <row r="327" customFormat="1" ht="13.2" x14ac:dyDescent="0.25"/>
    <row r="328" customFormat="1" ht="13.2" x14ac:dyDescent="0.25"/>
    <row r="329" customFormat="1" ht="13.2" x14ac:dyDescent="0.25"/>
    <row r="330" customFormat="1" ht="13.2" x14ac:dyDescent="0.25"/>
    <row r="331" customFormat="1" ht="13.2" x14ac:dyDescent="0.25"/>
    <row r="332" customFormat="1" ht="13.2" x14ac:dyDescent="0.25"/>
    <row r="333" customFormat="1" ht="13.2" x14ac:dyDescent="0.25"/>
    <row r="334" customFormat="1" ht="13.2" x14ac:dyDescent="0.25"/>
    <row r="335" customFormat="1" ht="13.2" x14ac:dyDescent="0.25"/>
    <row r="336" customFormat="1" ht="13.2" x14ac:dyDescent="0.25"/>
    <row r="337" customFormat="1" ht="13.2" x14ac:dyDescent="0.25"/>
    <row r="338" customFormat="1" ht="13.2" x14ac:dyDescent="0.25"/>
    <row r="339" customFormat="1" ht="13.2" x14ac:dyDescent="0.25"/>
    <row r="340" customFormat="1" ht="13.2" x14ac:dyDescent="0.25"/>
    <row r="341" customFormat="1" ht="13.2" x14ac:dyDescent="0.25"/>
    <row r="342" customFormat="1" ht="13.2" x14ac:dyDescent="0.25"/>
    <row r="343" customFormat="1" ht="13.2" x14ac:dyDescent="0.25"/>
    <row r="344" customFormat="1" ht="13.2" x14ac:dyDescent="0.25"/>
    <row r="345" customFormat="1" ht="13.2" x14ac:dyDescent="0.25"/>
    <row r="346" customFormat="1" ht="13.2" x14ac:dyDescent="0.25"/>
    <row r="347" customFormat="1" ht="13.2" x14ac:dyDescent="0.25"/>
    <row r="348" customFormat="1" ht="13.2" x14ac:dyDescent="0.25"/>
    <row r="349" customFormat="1" ht="13.2" x14ac:dyDescent="0.25"/>
    <row r="350" customFormat="1" ht="13.2" x14ac:dyDescent="0.25"/>
    <row r="351" customFormat="1" ht="13.2" x14ac:dyDescent="0.25"/>
    <row r="352" customFormat="1" ht="13.2" x14ac:dyDescent="0.25"/>
    <row r="353" customFormat="1" ht="13.2" x14ac:dyDescent="0.25"/>
    <row r="354" customFormat="1" ht="13.2" x14ac:dyDescent="0.25"/>
    <row r="355" customFormat="1" ht="13.2" x14ac:dyDescent="0.25"/>
    <row r="356" customFormat="1" ht="13.2" x14ac:dyDescent="0.25"/>
    <row r="357" customFormat="1" ht="13.2" x14ac:dyDescent="0.25"/>
    <row r="358" customFormat="1" ht="13.2" x14ac:dyDescent="0.25"/>
    <row r="359" customFormat="1" ht="13.2" x14ac:dyDescent="0.25"/>
    <row r="360" customFormat="1" ht="13.2" x14ac:dyDescent="0.25"/>
    <row r="361" customFormat="1" ht="13.2" x14ac:dyDescent="0.25"/>
    <row r="362" customFormat="1" ht="13.2" x14ac:dyDescent="0.25"/>
    <row r="363" customFormat="1" ht="13.2" x14ac:dyDescent="0.25"/>
    <row r="364" customFormat="1" ht="13.2" x14ac:dyDescent="0.25"/>
    <row r="365" customFormat="1" ht="13.2" x14ac:dyDescent="0.25"/>
    <row r="366" customFormat="1" ht="13.2" x14ac:dyDescent="0.25"/>
    <row r="367" customFormat="1" ht="13.2" x14ac:dyDescent="0.25"/>
    <row r="368" customFormat="1" ht="13.2" x14ac:dyDescent="0.25"/>
    <row r="369" customFormat="1" ht="13.2" x14ac:dyDescent="0.25"/>
    <row r="370" customFormat="1" ht="13.2" x14ac:dyDescent="0.25"/>
    <row r="371" customFormat="1" ht="13.2" x14ac:dyDescent="0.25"/>
    <row r="372" customFormat="1" ht="13.2" x14ac:dyDescent="0.25"/>
    <row r="373" customFormat="1" ht="13.2" x14ac:dyDescent="0.25"/>
    <row r="374" customFormat="1" ht="13.2" x14ac:dyDescent="0.25"/>
    <row r="375" customFormat="1" ht="13.2" x14ac:dyDescent="0.25"/>
    <row r="376" customFormat="1" ht="13.2" x14ac:dyDescent="0.25"/>
    <row r="377" customFormat="1" ht="13.2" x14ac:dyDescent="0.25"/>
    <row r="378" customFormat="1" ht="13.2" x14ac:dyDescent="0.25"/>
    <row r="379" customFormat="1" ht="13.2" x14ac:dyDescent="0.25"/>
    <row r="380" customFormat="1" ht="13.2" x14ac:dyDescent="0.25"/>
    <row r="381" customFormat="1" ht="13.2" x14ac:dyDescent="0.25"/>
    <row r="382" customFormat="1" ht="13.2" x14ac:dyDescent="0.25"/>
    <row r="383" customFormat="1" ht="13.2" x14ac:dyDescent="0.25"/>
    <row r="384" customFormat="1" ht="13.2" x14ac:dyDescent="0.25"/>
    <row r="385" customFormat="1" ht="13.2" x14ac:dyDescent="0.25"/>
    <row r="386" customFormat="1" ht="13.2" x14ac:dyDescent="0.25"/>
    <row r="387" customFormat="1" ht="13.2" x14ac:dyDescent="0.25"/>
    <row r="388" customFormat="1" ht="13.2" x14ac:dyDescent="0.25"/>
    <row r="389" customFormat="1" ht="13.2" x14ac:dyDescent="0.25"/>
    <row r="390" customFormat="1" ht="13.2" x14ac:dyDescent="0.25"/>
    <row r="391" customFormat="1" ht="13.2" x14ac:dyDescent="0.25"/>
    <row r="392" customFormat="1" ht="13.2" x14ac:dyDescent="0.25"/>
    <row r="393" customFormat="1" ht="13.2" x14ac:dyDescent="0.25"/>
    <row r="394" customFormat="1" ht="13.2" x14ac:dyDescent="0.25"/>
    <row r="395" customFormat="1" ht="13.2" x14ac:dyDescent="0.25"/>
    <row r="396" customFormat="1" ht="13.2" x14ac:dyDescent="0.25"/>
    <row r="397" customFormat="1" ht="13.2" x14ac:dyDescent="0.25"/>
    <row r="398" customFormat="1" ht="13.2" x14ac:dyDescent="0.25"/>
    <row r="399" customFormat="1" ht="13.2" x14ac:dyDescent="0.25"/>
    <row r="400" customFormat="1" ht="13.2" x14ac:dyDescent="0.25"/>
    <row r="401" customFormat="1" ht="13.2" x14ac:dyDescent="0.25"/>
    <row r="402" customFormat="1" ht="13.2" x14ac:dyDescent="0.25"/>
    <row r="403" customFormat="1" ht="13.2" x14ac:dyDescent="0.25"/>
    <row r="404" customFormat="1" ht="13.2" x14ac:dyDescent="0.25"/>
    <row r="405" customFormat="1" ht="13.2" x14ac:dyDescent="0.25"/>
    <row r="406" customFormat="1" ht="13.2" x14ac:dyDescent="0.25"/>
    <row r="407" customFormat="1" ht="13.2" x14ac:dyDescent="0.25"/>
    <row r="408" customFormat="1" ht="13.2" x14ac:dyDescent="0.25"/>
    <row r="409" customFormat="1" ht="13.2" x14ac:dyDescent="0.25"/>
    <row r="410" customFormat="1" ht="13.2" x14ac:dyDescent="0.25"/>
    <row r="411" customFormat="1" ht="13.2" x14ac:dyDescent="0.25"/>
    <row r="412" customFormat="1" ht="13.2" x14ac:dyDescent="0.25"/>
    <row r="413" customFormat="1" ht="13.2" x14ac:dyDescent="0.25"/>
    <row r="414" customFormat="1" ht="13.2" x14ac:dyDescent="0.25"/>
    <row r="415" customFormat="1" ht="13.2" x14ac:dyDescent="0.25"/>
    <row r="416" customFormat="1" ht="13.2" x14ac:dyDescent="0.25"/>
    <row r="417" customFormat="1" ht="13.2" x14ac:dyDescent="0.25"/>
    <row r="418" customFormat="1" ht="13.2" x14ac:dyDescent="0.25"/>
    <row r="419" customFormat="1" ht="13.2" x14ac:dyDescent="0.25"/>
    <row r="420" customFormat="1" ht="13.2" x14ac:dyDescent="0.25"/>
    <row r="421" customFormat="1" ht="13.2" x14ac:dyDescent="0.25"/>
    <row r="422" customFormat="1" ht="13.2" x14ac:dyDescent="0.25"/>
    <row r="423" customFormat="1" ht="13.2" x14ac:dyDescent="0.25"/>
    <row r="424" customFormat="1" ht="13.2" x14ac:dyDescent="0.25"/>
    <row r="425" customFormat="1" ht="13.2" x14ac:dyDescent="0.25"/>
    <row r="426" customFormat="1" ht="13.2" x14ac:dyDescent="0.25"/>
    <row r="427" customFormat="1" ht="13.2" x14ac:dyDescent="0.25"/>
    <row r="428" customFormat="1" ht="13.2" x14ac:dyDescent="0.25"/>
    <row r="429" customFormat="1" ht="13.2" x14ac:dyDescent="0.25"/>
    <row r="430" customFormat="1" ht="13.2" x14ac:dyDescent="0.25"/>
    <row r="431" customFormat="1" ht="13.2" x14ac:dyDescent="0.25"/>
    <row r="432" customFormat="1" ht="13.2" x14ac:dyDescent="0.25"/>
    <row r="433" customFormat="1" ht="13.2" x14ac:dyDescent="0.25"/>
    <row r="434" customFormat="1" ht="13.2" x14ac:dyDescent="0.25"/>
    <row r="435" customFormat="1" ht="13.2" x14ac:dyDescent="0.25"/>
    <row r="436" customFormat="1" ht="13.2" x14ac:dyDescent="0.25"/>
    <row r="437" customFormat="1" ht="13.2" x14ac:dyDescent="0.25"/>
    <row r="438" customFormat="1" ht="13.2" x14ac:dyDescent="0.25"/>
    <row r="439" customFormat="1" ht="13.2" x14ac:dyDescent="0.25"/>
    <row r="440" customFormat="1" ht="13.2" x14ac:dyDescent="0.25"/>
    <row r="441" customFormat="1" ht="13.2" x14ac:dyDescent="0.25"/>
    <row r="442" customFormat="1" ht="13.2" x14ac:dyDescent="0.25"/>
    <row r="443" customFormat="1" ht="13.2" x14ac:dyDescent="0.25"/>
    <row r="444" customFormat="1" ht="13.2" x14ac:dyDescent="0.25"/>
    <row r="445" customFormat="1" ht="13.2" x14ac:dyDescent="0.25"/>
    <row r="446" customFormat="1" ht="13.2" x14ac:dyDescent="0.25"/>
    <row r="447" customFormat="1" ht="13.2" x14ac:dyDescent="0.25"/>
    <row r="448" customFormat="1" ht="13.2" x14ac:dyDescent="0.25"/>
    <row r="449" customFormat="1" ht="13.2" x14ac:dyDescent="0.25"/>
    <row r="450" customFormat="1" ht="13.2" x14ac:dyDescent="0.25"/>
    <row r="451" customFormat="1" ht="13.2" x14ac:dyDescent="0.25"/>
    <row r="452" customFormat="1" ht="13.2" x14ac:dyDescent="0.25"/>
    <row r="453" customFormat="1" ht="13.2" x14ac:dyDescent="0.25"/>
    <row r="454" customFormat="1" ht="13.2" x14ac:dyDescent="0.25"/>
    <row r="455" customFormat="1" ht="13.2" x14ac:dyDescent="0.25"/>
    <row r="456" customFormat="1" ht="13.2" x14ac:dyDescent="0.25"/>
    <row r="457" customFormat="1" ht="13.2" x14ac:dyDescent="0.25"/>
    <row r="458" customFormat="1" ht="13.2" x14ac:dyDescent="0.25"/>
    <row r="459" customFormat="1" ht="13.2" x14ac:dyDescent="0.25"/>
    <row r="460" customFormat="1" ht="13.2" x14ac:dyDescent="0.25"/>
    <row r="461" customFormat="1" ht="13.2" x14ac:dyDescent="0.25"/>
    <row r="462" customFormat="1" ht="13.2" x14ac:dyDescent="0.25"/>
    <row r="463" customFormat="1" ht="13.2" x14ac:dyDescent="0.25"/>
    <row r="464" customFormat="1" ht="13.2" x14ac:dyDescent="0.25"/>
    <row r="465" customFormat="1" ht="13.2" x14ac:dyDescent="0.25"/>
    <row r="466" customFormat="1" ht="13.2" x14ac:dyDescent="0.25"/>
    <row r="467" customFormat="1" ht="13.2" x14ac:dyDescent="0.25"/>
    <row r="468" customFormat="1" ht="13.2" x14ac:dyDescent="0.25"/>
    <row r="469" customFormat="1" ht="13.2" x14ac:dyDescent="0.25"/>
    <row r="470" customFormat="1" ht="13.2" x14ac:dyDescent="0.25"/>
    <row r="471" customFormat="1" ht="13.2" x14ac:dyDescent="0.25"/>
    <row r="472" customFormat="1" ht="13.2" x14ac:dyDescent="0.25"/>
    <row r="473" customFormat="1" ht="13.2" x14ac:dyDescent="0.25"/>
    <row r="474" customFormat="1" ht="13.2" x14ac:dyDescent="0.25"/>
    <row r="475" customFormat="1" ht="13.2" x14ac:dyDescent="0.25"/>
    <row r="476" customFormat="1" ht="13.2" x14ac:dyDescent="0.25"/>
    <row r="477" customFormat="1" ht="13.2" x14ac:dyDescent="0.25"/>
    <row r="478" customFormat="1" ht="13.2" x14ac:dyDescent="0.25"/>
    <row r="479" customFormat="1" ht="13.2" x14ac:dyDescent="0.25"/>
    <row r="480" customFormat="1" ht="13.2" x14ac:dyDescent="0.25"/>
    <row r="481" customFormat="1" ht="13.2" x14ac:dyDescent="0.25"/>
    <row r="482" customFormat="1" ht="13.2" x14ac:dyDescent="0.25"/>
    <row r="483" customFormat="1" ht="13.2" x14ac:dyDescent="0.25"/>
    <row r="484" customFormat="1" ht="13.2" x14ac:dyDescent="0.25"/>
    <row r="485" customFormat="1" ht="13.2" x14ac:dyDescent="0.25"/>
    <row r="486" customFormat="1" ht="13.2" x14ac:dyDescent="0.25"/>
    <row r="487" customFormat="1" ht="13.2" x14ac:dyDescent="0.25"/>
    <row r="488" customFormat="1" ht="13.2" x14ac:dyDescent="0.25"/>
    <row r="489" customFormat="1" ht="13.2" x14ac:dyDescent="0.25"/>
    <row r="490" customFormat="1" ht="13.2" x14ac:dyDescent="0.25"/>
    <row r="491" customFormat="1" ht="13.2" x14ac:dyDescent="0.25"/>
    <row r="492" customFormat="1" ht="13.2" x14ac:dyDescent="0.25"/>
    <row r="493" customFormat="1" ht="13.2" x14ac:dyDescent="0.25"/>
    <row r="494" customFormat="1" ht="13.2" x14ac:dyDescent="0.25"/>
    <row r="495" customFormat="1" ht="13.2" x14ac:dyDescent="0.25"/>
    <row r="496" customFormat="1" ht="13.2" x14ac:dyDescent="0.25"/>
    <row r="497" customFormat="1" ht="13.2" x14ac:dyDescent="0.25"/>
    <row r="498" customFormat="1" ht="13.2" x14ac:dyDescent="0.25"/>
    <row r="499" customFormat="1" ht="13.2" x14ac:dyDescent="0.25"/>
    <row r="500" customFormat="1" ht="13.2" x14ac:dyDescent="0.25"/>
    <row r="501" customFormat="1" ht="13.2" x14ac:dyDescent="0.25"/>
    <row r="502" customFormat="1" ht="13.2" x14ac:dyDescent="0.25"/>
    <row r="503" customFormat="1" ht="13.2" x14ac:dyDescent="0.25"/>
    <row r="504" customFormat="1" ht="13.2" x14ac:dyDescent="0.25"/>
    <row r="505" customFormat="1" ht="13.2" x14ac:dyDescent="0.25"/>
    <row r="506" customFormat="1" ht="13.2" x14ac:dyDescent="0.25"/>
    <row r="507" customFormat="1" ht="13.2" x14ac:dyDescent="0.25"/>
    <row r="508" customFormat="1" ht="13.2" x14ac:dyDescent="0.25"/>
    <row r="509" customFormat="1" ht="13.2" x14ac:dyDescent="0.25"/>
    <row r="510" customFormat="1" ht="13.2" x14ac:dyDescent="0.25"/>
    <row r="511" customFormat="1" ht="13.2" x14ac:dyDescent="0.25"/>
    <row r="512" customFormat="1" ht="13.2" x14ac:dyDescent="0.25"/>
    <row r="513" customFormat="1" ht="13.2" x14ac:dyDescent="0.25"/>
    <row r="514" customFormat="1" ht="13.2" x14ac:dyDescent="0.25"/>
    <row r="515" customFormat="1" ht="13.2" x14ac:dyDescent="0.25"/>
    <row r="516" customFormat="1" ht="13.2" x14ac:dyDescent="0.25"/>
    <row r="517" customFormat="1" ht="13.2" x14ac:dyDescent="0.25"/>
    <row r="518" customFormat="1" ht="13.2" x14ac:dyDescent="0.25"/>
    <row r="519" customFormat="1" ht="13.2" x14ac:dyDescent="0.25"/>
    <row r="520" customFormat="1" ht="13.2" x14ac:dyDescent="0.25"/>
    <row r="521" customFormat="1" ht="13.2" x14ac:dyDescent="0.25"/>
    <row r="522" customFormat="1" ht="13.2" x14ac:dyDescent="0.25"/>
    <row r="523" customFormat="1" ht="13.2" x14ac:dyDescent="0.25"/>
    <row r="524" customFormat="1" ht="13.2" x14ac:dyDescent="0.25"/>
    <row r="525" customFormat="1" ht="13.2" x14ac:dyDescent="0.25"/>
    <row r="526" customFormat="1" ht="13.2" x14ac:dyDescent="0.25"/>
    <row r="527" customFormat="1" ht="13.2" x14ac:dyDescent="0.25"/>
    <row r="528" customFormat="1" ht="13.2" x14ac:dyDescent="0.25"/>
    <row r="529" customFormat="1" ht="13.2" x14ac:dyDescent="0.25"/>
    <row r="530" customFormat="1" ht="13.2" x14ac:dyDescent="0.25"/>
    <row r="531" customFormat="1" ht="13.2" x14ac:dyDescent="0.25"/>
    <row r="532" customFormat="1" ht="13.2" x14ac:dyDescent="0.25"/>
    <row r="533" customFormat="1" ht="13.2" x14ac:dyDescent="0.25"/>
    <row r="534" customFormat="1" ht="13.2" x14ac:dyDescent="0.25"/>
    <row r="535" customFormat="1" ht="13.2" x14ac:dyDescent="0.25"/>
    <row r="536" customFormat="1" ht="13.2" x14ac:dyDescent="0.25"/>
    <row r="537" customFormat="1" ht="13.2" x14ac:dyDescent="0.25"/>
    <row r="538" customFormat="1" ht="13.2" x14ac:dyDescent="0.25"/>
    <row r="539" customFormat="1" ht="13.2" x14ac:dyDescent="0.25"/>
    <row r="540" customFormat="1" ht="13.2" x14ac:dyDescent="0.25"/>
    <row r="541" customFormat="1" ht="13.2" x14ac:dyDescent="0.25"/>
    <row r="542" customFormat="1" ht="13.2" x14ac:dyDescent="0.25"/>
    <row r="543" customFormat="1" ht="13.2" x14ac:dyDescent="0.25"/>
    <row r="544" customFormat="1" ht="13.2" x14ac:dyDescent="0.25"/>
    <row r="545" customFormat="1" ht="13.2" x14ac:dyDescent="0.25"/>
    <row r="546" customFormat="1" ht="13.2" x14ac:dyDescent="0.25"/>
    <row r="547" customFormat="1" ht="13.2" x14ac:dyDescent="0.25"/>
    <row r="548" customFormat="1" ht="13.2" x14ac:dyDescent="0.25"/>
    <row r="549" customFormat="1" ht="13.2" x14ac:dyDescent="0.25"/>
    <row r="550" customFormat="1" ht="13.2" x14ac:dyDescent="0.25"/>
    <row r="551" customFormat="1" ht="13.2" x14ac:dyDescent="0.25"/>
    <row r="552" customFormat="1" ht="13.2" x14ac:dyDescent="0.25"/>
    <row r="553" customFormat="1" ht="13.2" x14ac:dyDescent="0.25"/>
    <row r="554" customFormat="1" ht="13.2" x14ac:dyDescent="0.25"/>
    <row r="555" customFormat="1" ht="13.2" x14ac:dyDescent="0.25"/>
    <row r="556" customFormat="1" ht="13.2" x14ac:dyDescent="0.25"/>
    <row r="557" customFormat="1" ht="13.2" x14ac:dyDescent="0.25"/>
    <row r="558" customFormat="1" ht="13.2" x14ac:dyDescent="0.25"/>
    <row r="559" customFormat="1" ht="13.2" x14ac:dyDescent="0.25"/>
    <row r="560" customFormat="1" ht="13.2" x14ac:dyDescent="0.25"/>
    <row r="561" customFormat="1" ht="13.2" x14ac:dyDescent="0.25"/>
    <row r="562" customFormat="1" ht="13.2" x14ac:dyDescent="0.25"/>
    <row r="563" customFormat="1" ht="13.2" x14ac:dyDescent="0.25"/>
    <row r="564" customFormat="1" ht="13.2" x14ac:dyDescent="0.25"/>
    <row r="565" customFormat="1" ht="13.2" x14ac:dyDescent="0.25"/>
    <row r="566" customFormat="1" ht="13.2" x14ac:dyDescent="0.25"/>
    <row r="567" customFormat="1" ht="13.2" x14ac:dyDescent="0.25"/>
    <row r="568" customFormat="1" ht="13.2" x14ac:dyDescent="0.25"/>
    <row r="569" customFormat="1" ht="13.2" x14ac:dyDescent="0.25"/>
    <row r="570" customFormat="1" ht="13.2" x14ac:dyDescent="0.25"/>
    <row r="571" customFormat="1" ht="13.2" x14ac:dyDescent="0.25"/>
    <row r="572" customFormat="1" ht="13.2" x14ac:dyDescent="0.25"/>
    <row r="573" customFormat="1" ht="13.2" x14ac:dyDescent="0.25"/>
    <row r="574" customFormat="1" ht="13.2" x14ac:dyDescent="0.25"/>
    <row r="575" customFormat="1" ht="13.2" x14ac:dyDescent="0.25"/>
    <row r="576" customFormat="1" ht="13.2" x14ac:dyDescent="0.25"/>
    <row r="577" customFormat="1" ht="13.2" x14ac:dyDescent="0.25"/>
    <row r="578" customFormat="1" ht="13.2" x14ac:dyDescent="0.25"/>
    <row r="579" customFormat="1" ht="13.2" x14ac:dyDescent="0.25"/>
    <row r="580" customFormat="1" ht="13.2" x14ac:dyDescent="0.25"/>
    <row r="581" customFormat="1" ht="13.2" x14ac:dyDescent="0.25"/>
    <row r="582" customFormat="1" ht="13.2" x14ac:dyDescent="0.25"/>
    <row r="583" customFormat="1" ht="13.2" x14ac:dyDescent="0.25"/>
    <row r="584" customFormat="1" ht="13.2" x14ac:dyDescent="0.25"/>
    <row r="585" customFormat="1" ht="13.2" x14ac:dyDescent="0.25"/>
    <row r="586" customFormat="1" ht="13.2" x14ac:dyDescent="0.25"/>
    <row r="587" customFormat="1" ht="13.2" x14ac:dyDescent="0.25"/>
    <row r="588" customFormat="1" ht="13.2" x14ac:dyDescent="0.25"/>
    <row r="589" customFormat="1" ht="13.2" x14ac:dyDescent="0.25"/>
    <row r="590" customFormat="1" ht="13.2" x14ac:dyDescent="0.25"/>
    <row r="591" customFormat="1" ht="13.2" x14ac:dyDescent="0.25"/>
    <row r="592" customFormat="1" ht="13.2" x14ac:dyDescent="0.25"/>
    <row r="593" customFormat="1" ht="13.2" x14ac:dyDescent="0.25"/>
    <row r="594" customFormat="1" ht="13.2" x14ac:dyDescent="0.25"/>
    <row r="595" customFormat="1" ht="13.2" x14ac:dyDescent="0.25"/>
    <row r="596" customFormat="1" ht="13.2" x14ac:dyDescent="0.25"/>
    <row r="597" customFormat="1" ht="13.2" x14ac:dyDescent="0.25"/>
    <row r="598" customFormat="1" ht="13.2" x14ac:dyDescent="0.25"/>
    <row r="599" customFormat="1" ht="13.2" x14ac:dyDescent="0.25"/>
    <row r="600" customFormat="1" ht="13.2" x14ac:dyDescent="0.25"/>
    <row r="601" customFormat="1" ht="13.2" x14ac:dyDescent="0.25"/>
    <row r="602" customFormat="1" ht="13.2" x14ac:dyDescent="0.25"/>
    <row r="603" customFormat="1" ht="13.2" x14ac:dyDescent="0.25"/>
    <row r="604" customFormat="1" ht="13.2" x14ac:dyDescent="0.25"/>
    <row r="605" customFormat="1" ht="13.2" x14ac:dyDescent="0.25"/>
    <row r="606" customFormat="1" ht="13.2" x14ac:dyDescent="0.25"/>
    <row r="607" customFormat="1" ht="13.2" x14ac:dyDescent="0.25"/>
    <row r="608" customFormat="1" ht="13.2" x14ac:dyDescent="0.25"/>
    <row r="609" customFormat="1" ht="13.2" x14ac:dyDescent="0.25"/>
    <row r="610" customFormat="1" ht="13.2" x14ac:dyDescent="0.25"/>
    <row r="611" customFormat="1" ht="13.2" x14ac:dyDescent="0.25"/>
    <row r="612" customFormat="1" ht="13.2" x14ac:dyDescent="0.25"/>
    <row r="613" customFormat="1" ht="13.2" x14ac:dyDescent="0.25"/>
    <row r="614" customFormat="1" ht="13.2" x14ac:dyDescent="0.25"/>
    <row r="615" customFormat="1" ht="13.2" x14ac:dyDescent="0.25"/>
    <row r="616" customFormat="1" ht="13.2" x14ac:dyDescent="0.25"/>
    <row r="617" customFormat="1" ht="13.2" x14ac:dyDescent="0.25"/>
    <row r="618" customFormat="1" ht="13.2" x14ac:dyDescent="0.25"/>
    <row r="619" customFormat="1" ht="13.2" x14ac:dyDescent="0.25"/>
    <row r="620" customFormat="1" ht="13.2" x14ac:dyDescent="0.25"/>
    <row r="621" customFormat="1" ht="13.2" x14ac:dyDescent="0.25"/>
    <row r="622" customFormat="1" ht="13.2" x14ac:dyDescent="0.25"/>
    <row r="623" customFormat="1" ht="13.2" x14ac:dyDescent="0.25"/>
    <row r="624" customFormat="1" ht="13.2" x14ac:dyDescent="0.25"/>
    <row r="625" customFormat="1" ht="13.2" x14ac:dyDescent="0.25"/>
    <row r="626" customFormat="1" ht="13.2" x14ac:dyDescent="0.25"/>
    <row r="627" customFormat="1" ht="13.2" x14ac:dyDescent="0.25"/>
    <row r="628" customFormat="1" ht="13.2" x14ac:dyDescent="0.25"/>
    <row r="629" customFormat="1" ht="13.2" x14ac:dyDescent="0.25"/>
    <row r="630" customFormat="1" ht="13.2" x14ac:dyDescent="0.25"/>
    <row r="631" customFormat="1" ht="13.2" x14ac:dyDescent="0.25"/>
    <row r="632" customFormat="1" ht="13.2" x14ac:dyDescent="0.25"/>
    <row r="633" customFormat="1" ht="13.2" x14ac:dyDescent="0.25"/>
    <row r="634" customFormat="1" ht="13.2" x14ac:dyDescent="0.25"/>
    <row r="635" customFormat="1" ht="13.2" x14ac:dyDescent="0.25"/>
    <row r="636" customFormat="1" ht="13.2" x14ac:dyDescent="0.25"/>
    <row r="637" customFormat="1" ht="13.2" x14ac:dyDescent="0.25"/>
    <row r="638" customFormat="1" ht="13.2" x14ac:dyDescent="0.25"/>
    <row r="639" customFormat="1" ht="13.2" x14ac:dyDescent="0.25"/>
    <row r="640" customFormat="1" ht="13.2" x14ac:dyDescent="0.25"/>
    <row r="641" customFormat="1" ht="13.2" x14ac:dyDescent="0.25"/>
    <row r="642" customFormat="1" ht="13.2" x14ac:dyDescent="0.25"/>
    <row r="643" customFormat="1" ht="13.2" x14ac:dyDescent="0.25"/>
    <row r="644" customFormat="1" ht="13.2" x14ac:dyDescent="0.25"/>
    <row r="645" customFormat="1" ht="13.2" x14ac:dyDescent="0.25"/>
    <row r="646" customFormat="1" ht="13.2" x14ac:dyDescent="0.25"/>
    <row r="647" customFormat="1" ht="13.2" x14ac:dyDescent="0.25"/>
    <row r="648" customFormat="1" ht="13.2" x14ac:dyDescent="0.25"/>
    <row r="649" customFormat="1" ht="13.2" x14ac:dyDescent="0.25"/>
    <row r="650" customFormat="1" ht="13.2" x14ac:dyDescent="0.25"/>
    <row r="651" customFormat="1" ht="13.2" x14ac:dyDescent="0.25"/>
    <row r="652" customFormat="1" ht="13.2" x14ac:dyDescent="0.25"/>
    <row r="653" customFormat="1" ht="13.2" x14ac:dyDescent="0.25"/>
    <row r="654" customFormat="1" ht="13.2" x14ac:dyDescent="0.25"/>
    <row r="655" customFormat="1" ht="13.2" x14ac:dyDescent="0.25"/>
    <row r="656" customFormat="1" ht="13.2" x14ac:dyDescent="0.25"/>
    <row r="657" customFormat="1" ht="13.2" x14ac:dyDescent="0.25"/>
    <row r="658" customFormat="1" ht="13.2" x14ac:dyDescent="0.25"/>
    <row r="659" customFormat="1" ht="13.2" x14ac:dyDescent="0.25"/>
    <row r="660" customFormat="1" ht="13.2" x14ac:dyDescent="0.25"/>
    <row r="661" customFormat="1" ht="13.2" x14ac:dyDescent="0.25"/>
    <row r="662" customFormat="1" ht="13.2" x14ac:dyDescent="0.25"/>
    <row r="663" customFormat="1" ht="13.2" x14ac:dyDescent="0.25"/>
    <row r="664" customFormat="1" ht="13.2" x14ac:dyDescent="0.25"/>
    <row r="665" customFormat="1" ht="13.2" x14ac:dyDescent="0.25"/>
    <row r="666" customFormat="1" ht="13.2" x14ac:dyDescent="0.25"/>
    <row r="667" customFormat="1" ht="13.2" x14ac:dyDescent="0.25"/>
    <row r="668" customFormat="1" ht="13.2" x14ac:dyDescent="0.25"/>
    <row r="669" customFormat="1" ht="13.2" x14ac:dyDescent="0.25"/>
    <row r="670" customFormat="1" ht="13.2" x14ac:dyDescent="0.25"/>
    <row r="671" customFormat="1" ht="13.2" x14ac:dyDescent="0.25"/>
    <row r="672" customFormat="1" ht="13.2" x14ac:dyDescent="0.25"/>
    <row r="673" spans="1:28" customFormat="1" ht="13.2" x14ac:dyDescent="0.25"/>
    <row r="674" spans="1:28" customFormat="1" ht="13.2" x14ac:dyDescent="0.25"/>
    <row r="675" spans="1:28" customFormat="1" ht="13.2" x14ac:dyDescent="0.25"/>
    <row r="676" spans="1:28" customFormat="1" ht="13.2" x14ac:dyDescent="0.25"/>
    <row r="677" spans="1:28" customFormat="1" ht="13.2" x14ac:dyDescent="0.25"/>
    <row r="678" spans="1:28" customFormat="1" ht="13.2" x14ac:dyDescent="0.25"/>
    <row r="679" spans="1:28" customFormat="1" ht="13.2" x14ac:dyDescent="0.25"/>
    <row r="680" spans="1:28" customFormat="1" ht="13.2" x14ac:dyDescent="0.25"/>
    <row r="681" spans="1:28" customFormat="1" ht="13.2" x14ac:dyDescent="0.25"/>
    <row r="682" spans="1:28" customFormat="1" ht="13.2" x14ac:dyDescent="0.25"/>
    <row r="683" spans="1:28" customFormat="1" ht="13.2" x14ac:dyDescent="0.25"/>
    <row r="684" spans="1:28" customFormat="1" ht="13.2" x14ac:dyDescent="0.25"/>
    <row r="685" spans="1:28" customFormat="1" ht="13.2" x14ac:dyDescent="0.25"/>
    <row r="686" spans="1:28" customFormat="1" ht="13.2" x14ac:dyDescent="0.25"/>
    <row r="687" spans="1:28" x14ac:dyDescent="0.3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</row>
  </sheetData>
  <mergeCells count="14">
    <mergeCell ref="W2:W3"/>
    <mergeCell ref="X2:AB2"/>
    <mergeCell ref="N67:P67"/>
    <mergeCell ref="A1:AB1"/>
    <mergeCell ref="A2:A3"/>
    <mergeCell ref="B67:D67"/>
    <mergeCell ref="E67:G67"/>
    <mergeCell ref="K67:M67"/>
    <mergeCell ref="B2:D2"/>
    <mergeCell ref="E2:G2"/>
    <mergeCell ref="K2:M2"/>
    <mergeCell ref="H2:J2"/>
    <mergeCell ref="H67:J67"/>
    <mergeCell ref="N2:P2"/>
  </mergeCells>
  <phoneticPr fontId="0" type="noConversion"/>
  <conditionalFormatting sqref="X4:AB4">
    <cfRule type="cellIs" dxfId="100" priority="112" stopIfTrue="1" operator="equal">
      <formula>0</formula>
    </cfRule>
  </conditionalFormatting>
  <conditionalFormatting sqref="L27:L30 F61:F62 I27:I30 O27:O30 C43:C45 L4:L22 O4:O22 F4:F22 C4:C22 I4:I22 O37:O41 C27:C41 F27:F30 I37:I41 L37:L41 C51:C62 I51:I62 F51:F59 O51:O62 I24 C24:C25 F24 O24 L24:L25 F32:F41 O32:O35 I32:I35 L32:L35 L49:L62 O49 F49 I49 C49 C47 I43:I47 F43:F47 O43:O47 L43:L47">
    <cfRule type="cellIs" dxfId="99" priority="113" stopIfTrue="1" operator="equal">
      <formula>"NR"</formula>
    </cfRule>
  </conditionalFormatting>
  <conditionalFormatting sqref="K27:K30 E61:E62 H27:H30 N27:N30 B43:B45 K4:K22 N4:N22 H4:H22 B4:B22 E4:E22 N37:N41 B27:B41 E27:E30 H37:H41 K37:K41 B51:B62 E51:E59 H51:H62 N51:N62 E24:E25 B24:B25 H24:H25 N24:N25 K24:K25 E32:E41 N32:N35 H32:H35 K32:K35 K49:K62 N49 E49 H49 B49 B47 H43:H47 E43:E47 N43:N47 K43:K47">
    <cfRule type="cellIs" dxfId="98" priority="114" stopIfTrue="1" operator="greaterThan">
      <formula>0</formula>
    </cfRule>
    <cfRule type="cellIs" dxfId="97" priority="115" stopIfTrue="1" operator="equal">
      <formula>0</formula>
    </cfRule>
  </conditionalFormatting>
  <conditionalFormatting sqref="M27:M30 G61:G62 J27:J30 P27:P30 D43:D45 P4:P22 M4:M22 D4:D22 J4:J22 G4:G22 P37:P41 D27:D41 G27:G30 J37:J41 M37:M41 D51:D62 G51:G59 J51:J62 P51:P62 G24:G25 J24:J25 D24:D25 M24:M25 P24:P25 G32:G41 P32:P35 J32:J35 M32:M35 M49:M62 P49 G49 J49 D49 D47 J43:J47 G43:G47 P43:P47 M43:M47">
    <cfRule type="cellIs" dxfId="96" priority="116" stopIfTrue="1" operator="greaterThan">
      <formula>0</formula>
    </cfRule>
    <cfRule type="cellIs" dxfId="95" priority="117" stopIfTrue="1" operator="equal">
      <formula>0</formula>
    </cfRule>
  </conditionalFormatting>
  <conditionalFormatting sqref="O36">
    <cfRule type="cellIs" dxfId="94" priority="107" stopIfTrue="1" operator="equal">
      <formula>"NR"</formula>
    </cfRule>
  </conditionalFormatting>
  <conditionalFormatting sqref="N36">
    <cfRule type="cellIs" dxfId="93" priority="108" stopIfTrue="1" operator="greaterThan">
      <formula>0</formula>
    </cfRule>
    <cfRule type="cellIs" dxfId="92" priority="109" stopIfTrue="1" operator="equal">
      <formula>0</formula>
    </cfRule>
  </conditionalFormatting>
  <conditionalFormatting sqref="P36">
    <cfRule type="cellIs" dxfId="91" priority="110" stopIfTrue="1" operator="greaterThan">
      <formula>0</formula>
    </cfRule>
    <cfRule type="cellIs" dxfId="90" priority="111" stopIfTrue="1" operator="equal">
      <formula>0</formula>
    </cfRule>
  </conditionalFormatting>
  <conditionalFormatting sqref="L26">
    <cfRule type="cellIs" dxfId="89" priority="102" stopIfTrue="1" operator="equal">
      <formula>"NR"</formula>
    </cfRule>
  </conditionalFormatting>
  <conditionalFormatting sqref="K26">
    <cfRule type="cellIs" dxfId="88" priority="103" stopIfTrue="1" operator="greaterThan">
      <formula>0</formula>
    </cfRule>
    <cfRule type="cellIs" dxfId="87" priority="104" stopIfTrue="1" operator="equal">
      <formula>0</formula>
    </cfRule>
  </conditionalFormatting>
  <conditionalFormatting sqref="M26">
    <cfRule type="cellIs" dxfId="86" priority="105" stopIfTrue="1" operator="greaterThan">
      <formula>0</formula>
    </cfRule>
    <cfRule type="cellIs" dxfId="85" priority="106" stopIfTrue="1" operator="equal">
      <formula>0</formula>
    </cfRule>
  </conditionalFormatting>
  <conditionalFormatting sqref="C46">
    <cfRule type="cellIs" dxfId="84" priority="97" stopIfTrue="1" operator="equal">
      <formula>"NR"</formula>
    </cfRule>
  </conditionalFormatting>
  <conditionalFormatting sqref="B46">
    <cfRule type="cellIs" dxfId="83" priority="98" stopIfTrue="1" operator="greaterThan">
      <formula>0</formula>
    </cfRule>
    <cfRule type="cellIs" dxfId="82" priority="99" stopIfTrue="1" operator="equal">
      <formula>0</formula>
    </cfRule>
  </conditionalFormatting>
  <conditionalFormatting sqref="D46">
    <cfRule type="cellIs" dxfId="81" priority="100" stopIfTrue="1" operator="greaterThan">
      <formula>0</formula>
    </cfRule>
    <cfRule type="cellIs" dxfId="80" priority="101" stopIfTrue="1" operator="equal">
      <formula>0</formula>
    </cfRule>
  </conditionalFormatting>
  <conditionalFormatting sqref="F50 I50 C50">
    <cfRule type="cellIs" dxfId="79" priority="92" stopIfTrue="1" operator="equal">
      <formula>"NR"</formula>
    </cfRule>
  </conditionalFormatting>
  <conditionalFormatting sqref="H50 E50 B50">
    <cfRule type="cellIs" dxfId="78" priority="93" stopIfTrue="1" operator="greaterThan">
      <formula>0</formula>
    </cfRule>
    <cfRule type="cellIs" dxfId="77" priority="94" stopIfTrue="1" operator="equal">
      <formula>0</formula>
    </cfRule>
  </conditionalFormatting>
  <conditionalFormatting sqref="J50 G50 D50">
    <cfRule type="cellIs" dxfId="76" priority="95" stopIfTrue="1" operator="greaterThan">
      <formula>0</formula>
    </cfRule>
    <cfRule type="cellIs" dxfId="75" priority="96" stopIfTrue="1" operator="equal">
      <formula>0</formula>
    </cfRule>
  </conditionalFormatting>
  <conditionalFormatting sqref="O50">
    <cfRule type="cellIs" dxfId="74" priority="77" stopIfTrue="1" operator="equal">
      <formula>"NR"</formula>
    </cfRule>
  </conditionalFormatting>
  <conditionalFormatting sqref="N50">
    <cfRule type="cellIs" dxfId="73" priority="78" stopIfTrue="1" operator="greaterThan">
      <formula>0</formula>
    </cfRule>
    <cfRule type="cellIs" dxfId="72" priority="79" stopIfTrue="1" operator="equal">
      <formula>0</formula>
    </cfRule>
  </conditionalFormatting>
  <conditionalFormatting sqref="P50">
    <cfRule type="cellIs" dxfId="71" priority="80" stopIfTrue="1" operator="greaterThan">
      <formula>0</formula>
    </cfRule>
    <cfRule type="cellIs" dxfId="70" priority="81" stopIfTrue="1" operator="equal">
      <formula>0</formula>
    </cfRule>
  </conditionalFormatting>
  <conditionalFormatting sqref="F60">
    <cfRule type="cellIs" dxfId="69" priority="72" stopIfTrue="1" operator="equal">
      <formula>"NR"</formula>
    </cfRule>
  </conditionalFormatting>
  <conditionalFormatting sqref="E60">
    <cfRule type="cellIs" dxfId="68" priority="73" stopIfTrue="1" operator="greaterThan">
      <formula>0</formula>
    </cfRule>
    <cfRule type="cellIs" dxfId="67" priority="74" stopIfTrue="1" operator="equal">
      <formula>0</formula>
    </cfRule>
  </conditionalFormatting>
  <conditionalFormatting sqref="G60">
    <cfRule type="cellIs" dxfId="66" priority="75" stopIfTrue="1" operator="greaterThan">
      <formula>0</formula>
    </cfRule>
    <cfRule type="cellIs" dxfId="65" priority="76" stopIfTrue="1" operator="equal">
      <formula>0</formula>
    </cfRule>
  </conditionalFormatting>
  <conditionalFormatting sqref="C26">
    <cfRule type="cellIs" dxfId="64" priority="66" stopIfTrue="1" operator="equal">
      <formula>"NR"</formula>
    </cfRule>
  </conditionalFormatting>
  <conditionalFormatting sqref="B26">
    <cfRule type="cellIs" dxfId="63" priority="67" stopIfTrue="1" operator="greaterThan">
      <formula>0</formula>
    </cfRule>
    <cfRule type="cellIs" dxfId="62" priority="68" stopIfTrue="1" operator="equal">
      <formula>0</formula>
    </cfRule>
  </conditionalFormatting>
  <conditionalFormatting sqref="D26">
    <cfRule type="cellIs" dxfId="61" priority="69" stopIfTrue="1" operator="greaterThan">
      <formula>0</formula>
    </cfRule>
    <cfRule type="cellIs" dxfId="60" priority="70" stopIfTrue="1" operator="equal">
      <formula>0</formula>
    </cfRule>
  </conditionalFormatting>
  <conditionalFormatting sqref="F26">
    <cfRule type="cellIs" dxfId="59" priority="61" stopIfTrue="1" operator="equal">
      <formula>"NR"</formula>
    </cfRule>
  </conditionalFormatting>
  <conditionalFormatting sqref="E26">
    <cfRule type="cellIs" dxfId="58" priority="62" stopIfTrue="1" operator="greaterThan">
      <formula>0</formula>
    </cfRule>
    <cfRule type="cellIs" dxfId="57" priority="63" stopIfTrue="1" operator="equal">
      <formula>0</formula>
    </cfRule>
  </conditionalFormatting>
  <conditionalFormatting sqref="G26">
    <cfRule type="cellIs" dxfId="56" priority="64" stopIfTrue="1" operator="greaterThan">
      <formula>0</formula>
    </cfRule>
    <cfRule type="cellIs" dxfId="55" priority="65" stopIfTrue="1" operator="equal">
      <formula>0</formula>
    </cfRule>
  </conditionalFormatting>
  <conditionalFormatting sqref="I26">
    <cfRule type="cellIs" dxfId="54" priority="56" stopIfTrue="1" operator="equal">
      <formula>"NR"</formula>
    </cfRule>
  </conditionalFormatting>
  <conditionalFormatting sqref="H26">
    <cfRule type="cellIs" dxfId="53" priority="57" stopIfTrue="1" operator="greaterThan">
      <formula>0</formula>
    </cfRule>
    <cfRule type="cellIs" dxfId="52" priority="58" stopIfTrue="1" operator="equal">
      <formula>0</formula>
    </cfRule>
  </conditionalFormatting>
  <conditionalFormatting sqref="J26">
    <cfRule type="cellIs" dxfId="51" priority="59" stopIfTrue="1" operator="greaterThan">
      <formula>0</formula>
    </cfRule>
    <cfRule type="cellIs" dxfId="50" priority="60" stopIfTrue="1" operator="equal">
      <formula>0</formula>
    </cfRule>
  </conditionalFormatting>
  <conditionalFormatting sqref="O26">
    <cfRule type="cellIs" dxfId="49" priority="51" stopIfTrue="1" operator="equal">
      <formula>"NR"</formula>
    </cfRule>
  </conditionalFormatting>
  <conditionalFormatting sqref="N26">
    <cfRule type="cellIs" dxfId="48" priority="52" stopIfTrue="1" operator="greaterThan">
      <formula>0</formula>
    </cfRule>
    <cfRule type="cellIs" dxfId="47" priority="53" stopIfTrue="1" operator="equal">
      <formula>0</formula>
    </cfRule>
  </conditionalFormatting>
  <conditionalFormatting sqref="P26">
    <cfRule type="cellIs" dxfId="46" priority="54" stopIfTrue="1" operator="greaterThan">
      <formula>0</formula>
    </cfRule>
    <cfRule type="cellIs" dxfId="45" priority="55" stopIfTrue="1" operator="equal">
      <formula>0</formula>
    </cfRule>
  </conditionalFormatting>
  <conditionalFormatting sqref="I36">
    <cfRule type="cellIs" dxfId="44" priority="46" stopIfTrue="1" operator="equal">
      <formula>"NR"</formula>
    </cfRule>
  </conditionalFormatting>
  <conditionalFormatting sqref="H36">
    <cfRule type="cellIs" dxfId="43" priority="47" stopIfTrue="1" operator="greaterThan">
      <formula>0</formula>
    </cfRule>
    <cfRule type="cellIs" dxfId="42" priority="48" stopIfTrue="1" operator="equal">
      <formula>0</formula>
    </cfRule>
  </conditionalFormatting>
  <conditionalFormatting sqref="J36">
    <cfRule type="cellIs" dxfId="41" priority="49" stopIfTrue="1" operator="greaterThan">
      <formula>0</formula>
    </cfRule>
    <cfRule type="cellIs" dxfId="40" priority="50" stopIfTrue="1" operator="equal">
      <formula>0</formula>
    </cfRule>
  </conditionalFormatting>
  <conditionalFormatting sqref="L36">
    <cfRule type="cellIs" dxfId="39" priority="41" stopIfTrue="1" operator="equal">
      <formula>"NR"</formula>
    </cfRule>
  </conditionalFormatting>
  <conditionalFormatting sqref="K36">
    <cfRule type="cellIs" dxfId="38" priority="42" stopIfTrue="1" operator="greaterThan">
      <formula>0</formula>
    </cfRule>
    <cfRule type="cellIs" dxfId="37" priority="43" stopIfTrue="1" operator="equal">
      <formula>0</formula>
    </cfRule>
  </conditionalFormatting>
  <conditionalFormatting sqref="M36">
    <cfRule type="cellIs" dxfId="36" priority="44" stopIfTrue="1" operator="greaterThan">
      <formula>0</formula>
    </cfRule>
    <cfRule type="cellIs" dxfId="35" priority="45" stopIfTrue="1" operator="equal">
      <formula>0</formula>
    </cfRule>
  </conditionalFormatting>
  <conditionalFormatting sqref="O42 C42 F42 I42 L42">
    <cfRule type="cellIs" dxfId="34" priority="36" stopIfTrue="1" operator="equal">
      <formula>"NR"</formula>
    </cfRule>
  </conditionalFormatting>
  <conditionalFormatting sqref="N42 B42 E42 H42 K42">
    <cfRule type="cellIs" dxfId="33" priority="37" stopIfTrue="1" operator="greaterThan">
      <formula>0</formula>
    </cfRule>
    <cfRule type="cellIs" dxfId="32" priority="38" stopIfTrue="1" operator="equal">
      <formula>0</formula>
    </cfRule>
  </conditionalFormatting>
  <conditionalFormatting sqref="P42 D42 G42 J42 M42">
    <cfRule type="cellIs" dxfId="31" priority="39" stopIfTrue="1" operator="greaterThan">
      <formula>0</formula>
    </cfRule>
    <cfRule type="cellIs" dxfId="30" priority="40" stopIfTrue="1" operator="equal">
      <formula>0</formula>
    </cfRule>
  </conditionalFormatting>
  <conditionalFormatting sqref="L63 F63 O63 I63 C63">
    <cfRule type="cellIs" dxfId="29" priority="30" stopIfTrue="1" operator="equal">
      <formula>"NR"</formula>
    </cfRule>
  </conditionalFormatting>
  <conditionalFormatting sqref="K63 E63 N63 H63 B63">
    <cfRule type="cellIs" dxfId="28" priority="31" stopIfTrue="1" operator="greaterThan">
      <formula>0</formula>
    </cfRule>
    <cfRule type="cellIs" dxfId="27" priority="32" stopIfTrue="1" operator="equal">
      <formula>0</formula>
    </cfRule>
  </conditionalFormatting>
  <conditionalFormatting sqref="M63 G63 P63 J63 D63">
    <cfRule type="cellIs" dxfId="26" priority="33" stopIfTrue="1" operator="greaterThan">
      <formula>0</formula>
    </cfRule>
    <cfRule type="cellIs" dxfId="25" priority="34" stopIfTrue="1" operator="equal">
      <formula>0</formula>
    </cfRule>
  </conditionalFormatting>
  <conditionalFormatting sqref="L64 O64 F64 C64 I64">
    <cfRule type="cellIs" dxfId="24" priority="24" stopIfTrue="1" operator="equal">
      <formula>"NR"</formula>
    </cfRule>
  </conditionalFormatting>
  <conditionalFormatting sqref="K64 N64 H64 B64 E64">
    <cfRule type="cellIs" dxfId="23" priority="25" stopIfTrue="1" operator="greaterThan">
      <formula>0</formula>
    </cfRule>
    <cfRule type="cellIs" dxfId="22" priority="26" stopIfTrue="1" operator="equal">
      <formula>0</formula>
    </cfRule>
  </conditionalFormatting>
  <conditionalFormatting sqref="P64 M64 D64 J64 G64">
    <cfRule type="cellIs" dxfId="21" priority="27" stopIfTrue="1" operator="greaterThan">
      <formula>0</formula>
    </cfRule>
    <cfRule type="cellIs" dxfId="20" priority="28" stopIfTrue="1" operator="equal">
      <formula>0</formula>
    </cfRule>
  </conditionalFormatting>
  <conditionalFormatting sqref="L23 O23 F23 C23 I23">
    <cfRule type="cellIs" dxfId="19" priority="18" stopIfTrue="1" operator="equal">
      <formula>"NR"</formula>
    </cfRule>
  </conditionalFormatting>
  <conditionalFormatting sqref="K23 N23 H23 B23 E23">
    <cfRule type="cellIs" dxfId="18" priority="19" stopIfTrue="1" operator="greaterThan">
      <formula>0</formula>
    </cfRule>
    <cfRule type="cellIs" dxfId="17" priority="20" stopIfTrue="1" operator="equal">
      <formula>0</formula>
    </cfRule>
  </conditionalFormatting>
  <conditionalFormatting sqref="P23 M23 D23 J23 G23">
    <cfRule type="cellIs" dxfId="16" priority="21" stopIfTrue="1" operator="greaterThan">
      <formula>0</formula>
    </cfRule>
    <cfRule type="cellIs" dxfId="15" priority="22" stopIfTrue="1" operator="equal">
      <formula>0</formula>
    </cfRule>
  </conditionalFormatting>
  <conditionalFormatting sqref="F25">
    <cfRule type="cellIs" dxfId="14" priority="16" stopIfTrue="1" operator="equal">
      <formula>"NR"</formula>
    </cfRule>
  </conditionalFormatting>
  <conditionalFormatting sqref="I25">
    <cfRule type="cellIs" dxfId="13" priority="15" stopIfTrue="1" operator="equal">
      <formula>"NR"</formula>
    </cfRule>
  </conditionalFormatting>
  <conditionalFormatting sqref="O25">
    <cfRule type="cellIs" dxfId="12" priority="14" stopIfTrue="1" operator="equal">
      <formula>"NR"</formula>
    </cfRule>
  </conditionalFormatting>
  <conditionalFormatting sqref="L31 I31 O31 F31">
    <cfRule type="cellIs" dxfId="11" priority="9" stopIfTrue="1" operator="equal">
      <formula>"NR"</formula>
    </cfRule>
  </conditionalFormatting>
  <conditionalFormatting sqref="K31 H31 N31 E31">
    <cfRule type="cellIs" dxfId="10" priority="10" stopIfTrue="1" operator="greaterThan">
      <formula>0</formula>
    </cfRule>
    <cfRule type="cellIs" dxfId="9" priority="11" stopIfTrue="1" operator="equal">
      <formula>0</formula>
    </cfRule>
  </conditionalFormatting>
  <conditionalFormatting sqref="M31 J31 P31 G31">
    <cfRule type="cellIs" dxfId="8" priority="12" stopIfTrue="1" operator="greaterThan">
      <formula>0</formula>
    </cfRule>
    <cfRule type="cellIs" dxfId="7" priority="13" stopIfTrue="1" operator="equal">
      <formula>0</formula>
    </cfRule>
  </conditionalFormatting>
  <conditionalFormatting sqref="C48 I48 F48 O48 L48">
    <cfRule type="cellIs" dxfId="6" priority="4" stopIfTrue="1" operator="equal">
      <formula>"NR"</formula>
    </cfRule>
  </conditionalFormatting>
  <conditionalFormatting sqref="B48 H48 E48 N48 K48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48 J48 G48 P48 M48">
    <cfRule type="cellIs" dxfId="3" priority="7" stopIfTrue="1" operator="greaterThan">
      <formula>0</formula>
    </cfRule>
    <cfRule type="cellIs" dxfId="2" priority="8" stopIfTrue="1" operator="equal">
      <formula>0</formula>
    </cfRule>
  </conditionalFormatting>
  <conditionalFormatting sqref="X5:X64">
    <cfRule type="cellIs" dxfId="1" priority="2" stopIfTrue="1" operator="equal">
      <formula>0</formula>
    </cfRule>
  </conditionalFormatting>
  <conditionalFormatting sqref="Y5:AB64">
    <cfRule type="cellIs" dxfId="0" priority="1" stopIfTrue="1" operator="equal">
      <formula>0</formula>
    </cfRule>
  </conditionalFormatting>
  <pageMargins left="0.75" right="0.25" top="1.25" bottom="0.75" header="0.4" footer="0.3"/>
  <pageSetup paperSize="5" scale="80" fitToHeight="6" orientation="landscape" r:id="rId1"/>
  <headerFooter alignWithMargins="0">
    <oddHeader xml:space="preserve">&amp;L&amp;"Imprint MT Shadow,Regular"&amp;22Cycle  25
&amp;C&amp;"Imprint MT Shadow,Regular"&amp;20CONSULTANT EVALUATION SYSTEM
    CUMULATIVE REPORT
&amp;14(Average of CES 25 and 24)&amp;R&amp;"Imprint MT Shadow,Regular"&amp;12Oct 2014-Dec 2015;
Oct  2013- Sept 2014
&amp;14
</oddHeader>
    <oddFooter>&amp;L&amp;"Arial,Bold"Effective with:
TP-106 and up 
&amp;C&amp;12Page &amp;P  of  &amp;N&amp;R&amp;F, &amp;A
Prepared by Professional Services  &amp;"Arial,Bold"APRIL 1, 2016
rev 4-20-16; 5-17-16</oddFooter>
  </headerFooter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NJDOT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QMS</dc:creator>
  <cp:lastModifiedBy>Abbott, Karen</cp:lastModifiedBy>
  <cp:lastPrinted>2016-04-20T18:23:21Z</cp:lastPrinted>
  <dcterms:created xsi:type="dcterms:W3CDTF">1998-03-30T20:42:18Z</dcterms:created>
  <dcterms:modified xsi:type="dcterms:W3CDTF">2017-01-13T15:39:58Z</dcterms:modified>
</cp:coreProperties>
</file>