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curement\PSP_AL\CES Cycles\Cycle 24\CYCLE 24 RATING FORMS FOR WEB\Environmental\"/>
    </mc:Choice>
  </mc:AlternateContent>
  <bookViews>
    <workbookView xWindow="1080" yWindow="-72" windowWidth="16152" windowHeight="6516"/>
  </bookViews>
  <sheets>
    <sheet name="CES rating form" sheetId="1" r:id="rId1"/>
    <sheet name="Quality Checklist" sheetId="9" r:id="rId2"/>
    <sheet name="Project Management Checklist" sheetId="6" r:id="rId3"/>
    <sheet name="formulas" sheetId="4" r:id="rId4"/>
  </sheets>
  <definedNames>
    <definedName name="_xlnm.Print_Area" localSheetId="0">'CES rating form'!$B$1:$M$41</definedName>
    <definedName name="_xlnm.Print_Area" localSheetId="2">'Project Management Checklist'!$A$1:$J$22</definedName>
    <definedName name="_xlnm.Print_Area" localSheetId="1">'Quality Checklist'!$A$1:$J$23</definedName>
  </definedNames>
  <calcPr calcId="152511"/>
</workbook>
</file>

<file path=xl/calcChain.xml><?xml version="1.0" encoding="utf-8"?>
<calcChain xmlns="http://schemas.openxmlformats.org/spreadsheetml/2006/main">
  <c r="H2" i="4" l="1"/>
  <c r="H3" i="4" s="1"/>
  <c r="H4" i="4" s="1"/>
  <c r="H5" i="4" s="1"/>
  <c r="H6" i="4" s="1"/>
  <c r="H7" i="4" s="1"/>
  <c r="H8" i="4" s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J18" i="6"/>
  <c r="J20" i="6"/>
  <c r="F21" i="6" s="1"/>
  <c r="E17" i="9"/>
  <c r="E19" i="9" s="1"/>
  <c r="F17" i="9"/>
  <c r="F19" i="9" s="1"/>
  <c r="G17" i="9"/>
  <c r="G19" i="9" s="1"/>
  <c r="H17" i="9"/>
  <c r="H19" i="9" s="1"/>
  <c r="I17" i="9"/>
  <c r="I19" i="9" s="1"/>
  <c r="J17" i="9"/>
  <c r="J19" i="9" s="1"/>
  <c r="F21" i="9" s="1"/>
  <c r="A8" i="9"/>
  <c r="A9" i="9"/>
  <c r="A10" i="9" s="1"/>
  <c r="A11" i="9" s="1"/>
  <c r="A12" i="9" s="1"/>
  <c r="A13" i="9" s="1"/>
  <c r="A14" i="9" s="1"/>
  <c r="A15" i="9" s="1"/>
  <c r="A16" i="9" s="1"/>
  <c r="A8" i="6"/>
  <c r="A9" i="6" s="1"/>
  <c r="A10" i="6" s="1"/>
  <c r="A11" i="6" s="1"/>
  <c r="A12" i="6" s="1"/>
  <c r="A13" i="6" s="1"/>
  <c r="A14" i="6" s="1"/>
  <c r="A15" i="6" s="1"/>
  <c r="A16" i="6" s="1"/>
  <c r="A17" i="6" s="1"/>
  <c r="E18" i="6"/>
  <c r="E20" i="6" s="1"/>
  <c r="F18" i="6"/>
  <c r="F20" i="6" s="1"/>
  <c r="G18" i="6"/>
  <c r="G20" i="6" s="1"/>
  <c r="H18" i="6"/>
  <c r="H20" i="6" s="1"/>
  <c r="I18" i="6"/>
  <c r="I20" i="6" s="1"/>
  <c r="C1" i="6"/>
  <c r="B8" i="4"/>
  <c r="A4" i="4"/>
  <c r="E4" i="4" s="1"/>
  <c r="A6" i="4"/>
  <c r="B6" i="4"/>
  <c r="A8" i="4"/>
  <c r="E8" i="4" s="1"/>
  <c r="A10" i="4"/>
  <c r="E10" i="4" s="1"/>
  <c r="A12" i="4"/>
  <c r="E12" i="4" s="1"/>
  <c r="A14" i="4"/>
  <c r="E14" i="4" s="1"/>
  <c r="E6" i="4"/>
  <c r="E21" i="6" l="1"/>
  <c r="J22" i="6" s="1"/>
  <c r="D35" i="1" s="1"/>
  <c r="A16" i="4"/>
  <c r="E21" i="9"/>
  <c r="J23" i="9" s="1"/>
  <c r="D31" i="1" s="1"/>
  <c r="F25" i="4" l="1"/>
  <c r="J31" i="1"/>
  <c r="F22" i="4" s="1"/>
  <c r="I31" i="1"/>
  <c r="E22" i="4" s="1"/>
  <c r="H27" i="1"/>
  <c r="D19" i="4" s="1"/>
  <c r="H31" i="1"/>
  <c r="D22" i="4" s="1"/>
  <c r="J35" i="1"/>
  <c r="F31" i="1"/>
  <c r="B22" i="4" s="1"/>
  <c r="G31" i="1"/>
  <c r="C22" i="4" s="1"/>
  <c r="G35" i="1"/>
  <c r="C25" i="4" s="1"/>
  <c r="E27" i="1"/>
  <c r="A19" i="4" s="1"/>
  <c r="J27" i="1"/>
  <c r="F19" i="4" s="1"/>
  <c r="I27" i="1"/>
  <c r="E19" i="4" s="1"/>
  <c r="F27" i="1"/>
  <c r="B19" i="4" s="1"/>
  <c r="E35" i="1"/>
  <c r="A25" i="4" s="1"/>
  <c r="E31" i="1"/>
  <c r="A22" i="4" s="1"/>
  <c r="G22" i="4" s="1"/>
  <c r="L31" i="1" s="1"/>
  <c r="H35" i="1"/>
  <c r="D25" i="4" s="1"/>
  <c r="F35" i="1"/>
  <c r="B25" i="4" s="1"/>
  <c r="I35" i="1"/>
  <c r="E25" i="4" s="1"/>
  <c r="G27" i="1"/>
  <c r="C19" i="4" s="1"/>
  <c r="G25" i="4" l="1"/>
  <c r="L35" i="1" s="1"/>
  <c r="G19" i="4"/>
  <c r="L27" i="1" s="1"/>
  <c r="L39" i="1" s="1"/>
</calcChain>
</file>

<file path=xl/sharedStrings.xml><?xml version="1.0" encoding="utf-8"?>
<sst xmlns="http://schemas.openxmlformats.org/spreadsheetml/2006/main" count="330" uniqueCount="314">
  <si>
    <t>Schedule</t>
  </si>
  <si>
    <t>Quality</t>
  </si>
  <si>
    <t>Project Management</t>
  </si>
  <si>
    <t>Rating Type</t>
  </si>
  <si>
    <t>Final</t>
  </si>
  <si>
    <t>design</t>
  </si>
  <si>
    <t>structures</t>
  </si>
  <si>
    <t>planning</t>
  </si>
  <si>
    <t>30,40,30</t>
  </si>
  <si>
    <t>60,30,10</t>
  </si>
  <si>
    <t>construction inspection</t>
  </si>
  <si>
    <t>0,90,10</t>
  </si>
  <si>
    <t>construction phase</t>
  </si>
  <si>
    <t>quality</t>
  </si>
  <si>
    <t>0,100,0</t>
  </si>
  <si>
    <t>Total Weighted Category Rating</t>
  </si>
  <si>
    <t>W e i g h t e d   C a t e g o r y</t>
  </si>
  <si>
    <t>*Other (see comments)</t>
  </si>
  <si>
    <t>NR</t>
  </si>
  <si>
    <t>Contract Type</t>
  </si>
  <si>
    <t>Bicycle/Pedestrian Planning</t>
  </si>
  <si>
    <t>Local Technical Assistance</t>
  </si>
  <si>
    <t>Rating Period</t>
  </si>
  <si>
    <t>Year</t>
  </si>
  <si>
    <t>30,50,20</t>
  </si>
  <si>
    <t/>
  </si>
  <si>
    <t>Agreement/ Modification</t>
  </si>
  <si>
    <t>Agreement</t>
  </si>
  <si>
    <t>Modification</t>
  </si>
  <si>
    <t>Bridge Painting Contract</t>
  </si>
  <si>
    <t>Term Agreement, Central</t>
  </si>
  <si>
    <t>Term Agreement, North</t>
  </si>
  <si>
    <t>Term Agreement, South</t>
  </si>
  <si>
    <t>Maintenance Roadway Repair Contract</t>
  </si>
  <si>
    <t>Inspection, Bridge</t>
  </si>
  <si>
    <t>Inspection, Scour</t>
  </si>
  <si>
    <t>Inspection, Sign Structures</t>
  </si>
  <si>
    <t>Emergency Engineering Services</t>
  </si>
  <si>
    <t>Local Roadway Inventory, North</t>
  </si>
  <si>
    <t>Local Roadway Inventory, South</t>
  </si>
  <si>
    <t>Local Roadway Inventory, Central</t>
  </si>
  <si>
    <t>Maintenance Resurfacing Contract</t>
  </si>
  <si>
    <t>Traffic Monitoring System</t>
  </si>
  <si>
    <t>Asbestos Remediation Term Agreement</t>
  </si>
  <si>
    <t>Concept Development Study</t>
  </si>
  <si>
    <t>Transportation Needs Assessment</t>
  </si>
  <si>
    <t>CPM</t>
  </si>
  <si>
    <t>Structural Evaluation</t>
  </si>
  <si>
    <t>Capital Program Management</t>
  </si>
  <si>
    <t>division/unit</t>
  </si>
  <si>
    <t>Consultant</t>
  </si>
  <si>
    <t>C a t e g o r y   R a t i n g</t>
  </si>
  <si>
    <t>Structural Engineering</t>
  </si>
  <si>
    <t>Transportation Data Development</t>
  </si>
  <si>
    <t>Civil Engineering</t>
  </si>
  <si>
    <t>Traffic Access</t>
  </si>
  <si>
    <t>Construction Services</t>
  </si>
  <si>
    <t>Extra Comments</t>
  </si>
  <si>
    <t>Construction, Central</t>
  </si>
  <si>
    <t>Construction, North</t>
  </si>
  <si>
    <t>Construction, South</t>
  </si>
  <si>
    <t>Other</t>
  </si>
  <si>
    <t>Bicycle/Pedestrian</t>
  </si>
  <si>
    <t>Operations</t>
  </si>
  <si>
    <t>Maintenance Management System</t>
  </si>
  <si>
    <t>Straight Line Diagram</t>
  </si>
  <si>
    <t>Pavement Management Systems, Statewide</t>
  </si>
  <si>
    <t>CYCLE</t>
  </si>
  <si>
    <t>UPC#</t>
  </si>
  <si>
    <t>environmental</t>
  </si>
  <si>
    <t>20,60,20</t>
  </si>
  <si>
    <t>Type Name</t>
  </si>
  <si>
    <t>Traffic Operations</t>
  </si>
  <si>
    <t>Revised</t>
  </si>
  <si>
    <t>N/A</t>
  </si>
  <si>
    <t>Final Rating</t>
  </si>
  <si>
    <t>TOTALS</t>
  </si>
  <si>
    <t>Rates the Consultant Project Management; NOT the indiviual(s) serving in the position.</t>
  </si>
  <si>
    <t>This checklist will determine the Consultant's Quality portion of the overall rating. Please refer to the rating scale in the discipline criteria for further instruction.</t>
  </si>
  <si>
    <t>Outstanding</t>
  </si>
  <si>
    <t>Above Satisfactory</t>
  </si>
  <si>
    <t>Satisfactory</t>
  </si>
  <si>
    <t>Below Satisfactory</t>
  </si>
  <si>
    <t>Unacceptable</t>
  </si>
  <si>
    <t>Not Applicable</t>
  </si>
  <si>
    <t>Project
Description</t>
  </si>
  <si>
    <t>Contract
Agreement Type</t>
  </si>
  <si>
    <t>Consultant
Agreement Number</t>
  </si>
  <si>
    <t>Division/ 
Unit</t>
  </si>
  <si>
    <t>Rater's Manager</t>
  </si>
  <si>
    <t>Rater's Superviser</t>
  </si>
  <si>
    <t>Department's Rater</t>
  </si>
  <si>
    <t>Schedule Comments</t>
  </si>
  <si>
    <t>Quality Comments</t>
  </si>
  <si>
    <t>Project Management Comments</t>
  </si>
  <si>
    <t>Cycle</t>
  </si>
  <si>
    <t>environmental - asbestos</t>
  </si>
  <si>
    <t>Discipline</t>
  </si>
  <si>
    <t>Term Agreement, Statewide</t>
  </si>
  <si>
    <t>Needs Assessment, Statewide</t>
  </si>
  <si>
    <t>Environmental Term Agreement, Central</t>
  </si>
  <si>
    <t>Environmental Term Agreement, North</t>
  </si>
  <si>
    <t>Environmental Term Agreement, South</t>
  </si>
  <si>
    <t>Environmental Project Specific Agreement</t>
  </si>
  <si>
    <t>Environmental</t>
  </si>
  <si>
    <t>Is organized and proficient with administrative, procedural, and technical skills</t>
  </si>
  <si>
    <t>Maintains a properly trained staff and team as required in the Agreement</t>
  </si>
  <si>
    <t>Is proficient with verbal and written communication skills</t>
  </si>
  <si>
    <t>Cooperates with Department and joint operating agencies involved</t>
  </si>
  <si>
    <t>Maintains proper protocol with the team regarding contact with outside agencies and the public</t>
  </si>
  <si>
    <t>Seeks Department approval prior to making any changes to CCM or team structure established in the Agreement</t>
  </si>
  <si>
    <t>Average</t>
  </si>
  <si>
    <t>STV, Inc.</t>
  </si>
  <si>
    <t>T&amp;M Associates</t>
  </si>
  <si>
    <t>Environmental Term Agreement, Statewide</t>
  </si>
  <si>
    <t>Freight Planning</t>
  </si>
  <si>
    <t>Hazardous Waste Investigation</t>
  </si>
  <si>
    <t>Inspection, Dam</t>
  </si>
  <si>
    <t>Statewide Needs Assessment</t>
  </si>
  <si>
    <t>Travel Demand Management</t>
  </si>
  <si>
    <t>Local Roadway Inventory, Statewide</t>
  </si>
  <si>
    <t>Consultant
Contract Manager</t>
  </si>
  <si>
    <t>Performs project work as indicated in the Scope of Services and as directed by the Department CM</t>
  </si>
  <si>
    <t>Contract dependent reports were complete with minimal corrections required</t>
  </si>
  <si>
    <t>Project was planned and implemented in accordance with all applicable NJDEP/ USEPA regulations, protocols, and policies</t>
  </si>
  <si>
    <t>All applicable NJDEP permits and approvals were secured, and notifications were provided for the projects</t>
  </si>
  <si>
    <t>Term Agreement task RFP's were responded to within the time frame established in the Agreement</t>
  </si>
  <si>
    <t>Term Agreement task related documentation were reviewed in advance of field operations, potential problems anticipated, and reported to the Department CM</t>
  </si>
  <si>
    <t>Department CM was promptly consulted regarding potential problems in field operations and advised recommendations to rectify the situation</t>
  </si>
  <si>
    <t>Term Agreement tasks were completed without significant errors and omissions</t>
  </si>
  <si>
    <t>Responds timely to Department phone calls and e-mails and is available for meetings</t>
  </si>
  <si>
    <t>Advises Department CM of general matters and problem areas</t>
  </si>
  <si>
    <t>Sign &amp; Date</t>
  </si>
  <si>
    <t>Term Agreement task schedule was maintained</t>
  </si>
  <si>
    <t>Invoices were complete and accurate with proper support documentation</t>
  </si>
  <si>
    <t>Project-dependent reports were completed in a timely manner with minimal corrections required</t>
  </si>
  <si>
    <t>Cycle:</t>
  </si>
  <si>
    <t>Consultant:</t>
  </si>
  <si>
    <t>Consultant
Agreement Number:</t>
  </si>
  <si>
    <t>Did the Consultant meet the project's established DBE/ESBE or SBE goals? (Only applies to Agreements executed July 1, 2007 and after)</t>
  </si>
  <si>
    <t>FIRM_NAME</t>
  </si>
  <si>
    <t>A.D. Marble &amp; Company</t>
  </si>
  <si>
    <t>Abbington Associates, Inc.</t>
  </si>
  <si>
    <t>ACT Engineers, Inc.</t>
  </si>
  <si>
    <t>Advanced Infrastructure Design, Inc.</t>
  </si>
  <si>
    <t>Advantage Engineering Associates, PC</t>
  </si>
  <si>
    <t>Alaimo Group</t>
  </si>
  <si>
    <t>AmerCom Corporation</t>
  </si>
  <si>
    <t>Ammann &amp; Whitney Consulting Engineers, PC</t>
  </si>
  <si>
    <t>Amy S. Greene Environmental Consultants, Inc.</t>
  </si>
  <si>
    <t>Applied Pavement Technology, Inc.</t>
  </si>
  <si>
    <t>Applied Research Associates, Inc.</t>
  </si>
  <si>
    <t>ARCADIS U.S., Inc.</t>
  </si>
  <si>
    <t>Archaeological &amp; Historical Consultants, Inc.</t>
  </si>
  <si>
    <t>Area Engineering, Inc.</t>
  </si>
  <si>
    <t>Armand Corporation</t>
  </si>
  <si>
    <t>Arora &amp; Associates, PC</t>
  </si>
  <si>
    <t>ATC  Associates, Inc.</t>
  </si>
  <si>
    <t>A-Tech Engineering, Inc.</t>
  </si>
  <si>
    <t>BAE SYSTEMS ADR, Inc.</t>
  </si>
  <si>
    <t>BANC 3, Inc.</t>
  </si>
  <si>
    <t>BEM Systems, Inc.</t>
  </si>
  <si>
    <t>Bergmann Associates, Inc.</t>
  </si>
  <si>
    <t>Boswell Engineering</t>
  </si>
  <si>
    <t>Buchart-Horn, Inc.</t>
  </si>
  <si>
    <t>C.V. Associates, NY; P.E., LS, PC</t>
  </si>
  <si>
    <t>Cambridge Systematics, Inc.</t>
  </si>
  <si>
    <t>CH2M Hill, Inc.</t>
  </si>
  <si>
    <t>Chas. H. Sells, Inc.</t>
  </si>
  <si>
    <t>Cherry Weber &amp; Associates, PC</t>
  </si>
  <si>
    <t>Chilton Engineering, Inc.</t>
  </si>
  <si>
    <t>Churchill, PC</t>
  </si>
  <si>
    <t>Clough Harbour &amp; Associates, LLP</t>
  </si>
  <si>
    <t>CME Associates</t>
  </si>
  <si>
    <t>CMX, Inc.</t>
  </si>
  <si>
    <t>Collins Engineers, Inc.</t>
  </si>
  <si>
    <t>Computran Systems Engineering, LLC</t>
  </si>
  <si>
    <t>Continental Field Service</t>
  </si>
  <si>
    <t>Dewberry-Goodkind, Inc.</t>
  </si>
  <si>
    <t>DMJM+HARRIS, Inc.</t>
  </si>
  <si>
    <t>Dresdner Robin</t>
  </si>
  <si>
    <t>Earth Tech, Inc.</t>
  </si>
  <si>
    <t>Edwards &amp; Kelcey, Inc.</t>
  </si>
  <si>
    <t>Eng-Wong, Taub &amp; Associates, P.A.</t>
  </si>
  <si>
    <t>Equity Environmental Engineering</t>
  </si>
  <si>
    <t>Fay, Spofford &amp; Thorndike, LLC</t>
  </si>
  <si>
    <t>Figg Bridge Engineers, Inc.</t>
  </si>
  <si>
    <t>Figg Bridge Inspection, Inc.</t>
  </si>
  <si>
    <t>French &amp; Parrello Associates, P.A.</t>
  </si>
  <si>
    <t>Garden State Engineering, Surveying &amp; Planning, Inc</t>
  </si>
  <si>
    <t>Garg Consulting Services, Inc.</t>
  </si>
  <si>
    <t>Geod Corporation</t>
  </si>
  <si>
    <t>Gibson Associates, P.A.</t>
  </si>
  <si>
    <t>Golder Associates, Inc.</t>
  </si>
  <si>
    <t>Greenman-Pedersen, Inc.</t>
  </si>
  <si>
    <t>HAKS Engineering, PC</t>
  </si>
  <si>
    <t>Hardesty &amp; Hanover, LLP</t>
  </si>
  <si>
    <t>Harold E. Pellow &amp; Associates, Inc.</t>
  </si>
  <si>
    <t>Hatch Mott MacDonald, LLC.</t>
  </si>
  <si>
    <t>HDR Engineering, Inc.</t>
  </si>
  <si>
    <t>Helen Neuhaus</t>
  </si>
  <si>
    <t>Hill International, Inc.</t>
  </si>
  <si>
    <t>HNTB Corporation</t>
  </si>
  <si>
    <t>Howard Stein Hudson Associates, Inc.</t>
  </si>
  <si>
    <t>Hunter Research, Inc.</t>
  </si>
  <si>
    <t>IH Engineers</t>
  </si>
  <si>
    <t>Infra Tech Associates</t>
  </si>
  <si>
    <t>InfraMap Corporation</t>
  </si>
  <si>
    <t>Interstate Acquisition Services</t>
  </si>
  <si>
    <t>Jacobs Engineering Group, Inc.</t>
  </si>
  <si>
    <t>JBC Associates, Inc.</t>
  </si>
  <si>
    <t>Jenny Engineering Corporation, Inc.</t>
  </si>
  <si>
    <t>JM Stokes, Inc./DBA JMS Visual Communications</t>
  </si>
  <si>
    <t>John Milner Associates, Inc.</t>
  </si>
  <si>
    <t>Johnson, Mirmiran &amp; Thompson</t>
  </si>
  <si>
    <t>Keller &amp; Kirkpatrick, Inc.</t>
  </si>
  <si>
    <t>Kise Straw &amp; Kolodner, Inc.</t>
  </si>
  <si>
    <t>KMA Consulting Engineers, PC</t>
  </si>
  <si>
    <t>KS Engineers, PC</t>
  </si>
  <si>
    <t>KTA-TATOR, Inc.</t>
  </si>
  <si>
    <t>Kupper Associates</t>
  </si>
  <si>
    <t>L. Robert Kimball &amp; Associates</t>
  </si>
  <si>
    <t>Land &amp; Mapping Services</t>
  </si>
  <si>
    <t>Langan Engineering &amp; Environmental Services, Inc.</t>
  </si>
  <si>
    <t>LDA Consulting</t>
  </si>
  <si>
    <t>LiRo Engineers, Inc.</t>
  </si>
  <si>
    <t>Lockheed Martin MS2</t>
  </si>
  <si>
    <t>Lord, Worrell &amp; Richter, Inc.</t>
  </si>
  <si>
    <t>Louis Berger Group, Inc.</t>
  </si>
  <si>
    <t>LS Engineering Associates Corporation</t>
  </si>
  <si>
    <t>M.G. McLaren, PC</t>
  </si>
  <si>
    <t>M.A. Culbertson, LLC</t>
  </si>
  <si>
    <t>Maguire Group, Inc.</t>
  </si>
  <si>
    <t>Maitra Associates, PC</t>
  </si>
  <si>
    <t>Malcolm Pirnie, Inc.</t>
  </si>
  <si>
    <t>Malick &amp; Scherer, PC</t>
  </si>
  <si>
    <t>Management Interventions, Inc.</t>
  </si>
  <si>
    <t>Maser Consulting, PA</t>
  </si>
  <si>
    <t>MATRIX New World Engineering, Inc.</t>
  </si>
  <si>
    <t>McCormick Taylor, Inc.</t>
  </si>
  <si>
    <t>McFarland-Johnson, Inc.</t>
  </si>
  <si>
    <t>Medina Consultants, PC</t>
  </si>
  <si>
    <t>Metcalf &amp; Eddy, Inc.</t>
  </si>
  <si>
    <t>Michael Baker Jr., Inc.</t>
  </si>
  <si>
    <t>Modjeski &amp; Masters, Inc.</t>
  </si>
  <si>
    <t>Naik Consulting Group, PC</t>
  </si>
  <si>
    <t>Nelson/Nygaard Consulting Associates, Inc.</t>
  </si>
  <si>
    <t>O.R. Colan Associates of Illinois, LLC</t>
  </si>
  <si>
    <t>Orth-Rodgers &amp; Associates, Inc.</t>
  </si>
  <si>
    <t>Overland, Pacific &amp; Cutler, Inc.</t>
  </si>
  <si>
    <t>Oweis Engineering, Inc.</t>
  </si>
  <si>
    <t>Paragon Associates, PC</t>
  </si>
  <si>
    <t>Parsons Transportation Group, Inc.</t>
  </si>
  <si>
    <t>Paul Carpenter Associates, Inc.</t>
  </si>
  <si>
    <t>PB Americas, Inc.</t>
  </si>
  <si>
    <t>Pennoni Associates, Inc.</t>
  </si>
  <si>
    <t>Pickering, Corts &amp; Summerson, Inc.</t>
  </si>
  <si>
    <t>Polytran Engineering Associates, PC</t>
  </si>
  <si>
    <t>PSI Community Relations, LLC</t>
  </si>
  <si>
    <t>QBS International, Inc.</t>
  </si>
  <si>
    <t>RBA Group, The</t>
  </si>
  <si>
    <t>Remington &amp; Vernick Engineers, Inc.</t>
  </si>
  <si>
    <t>Richard Grubb &amp; Associates, Inc.</t>
  </si>
  <si>
    <t>Robinson Aerial Surveys, Inc.</t>
  </si>
  <si>
    <t>S&amp;R Engineers, PC</t>
  </si>
  <si>
    <t>Sam Schwartz, LLC</t>
  </si>
  <si>
    <t>Schnabel Engineering North, LLC</t>
  </si>
  <si>
    <t>Seven Seas Engineering &amp; LS Services, PA</t>
  </si>
  <si>
    <t>Site-Blauvelt Engineers, Inc.</t>
  </si>
  <si>
    <t>SJH Engineering, PC</t>
  </si>
  <si>
    <t>So-Deep, Inc.</t>
  </si>
  <si>
    <t>Stantec Consulting Services, Inc.</t>
  </si>
  <si>
    <t>Straughan Environmental Services, Inc.</t>
  </si>
  <si>
    <t>T.Y. Lin International</t>
  </si>
  <si>
    <t>Taylor, Wiseman &amp; Taylor, Inc.</t>
  </si>
  <si>
    <t>TBE Group, Inc.</t>
  </si>
  <si>
    <t>Tectonic Engineering and Surveying Consultants, P.C</t>
  </si>
  <si>
    <t>Telvent Farradyne, Inc.</t>
  </si>
  <si>
    <t>Tetra Tech EM, Inc.</t>
  </si>
  <si>
    <t>Traffic Planning &amp; Design, Inc.</t>
  </si>
  <si>
    <t>TranSystems Corporation</t>
  </si>
  <si>
    <t>Trauner Consulting Services, Inc.</t>
  </si>
  <si>
    <t>Underground Services, Inc.</t>
  </si>
  <si>
    <t>Universal Field Services, Inc.</t>
  </si>
  <si>
    <t>Urban Engineers, Inc.</t>
  </si>
  <si>
    <t>Urbitran Associates, Inc.</t>
  </si>
  <si>
    <t>URS Corporation</t>
  </si>
  <si>
    <t>Vanasse Hangen Brustlin, Inc.</t>
  </si>
  <si>
    <t>W.J. Castle, P.E. &amp; Associates, PC</t>
  </si>
  <si>
    <t>Washington Group International</t>
  </si>
  <si>
    <t>Weidlinger Associates Consulting Engineers, PC</t>
  </si>
  <si>
    <t>Wilbur Smith &amp; Associates</t>
  </si>
  <si>
    <t>Ysrael A. Seinuk, PC Consulting Engineers</t>
  </si>
  <si>
    <t>Yu &amp; Associates, Inc.</t>
  </si>
  <si>
    <t>A</t>
  </si>
  <si>
    <t>B</t>
  </si>
  <si>
    <t>C</t>
  </si>
  <si>
    <t>D</t>
  </si>
  <si>
    <t>E</t>
  </si>
  <si>
    <t>F</t>
  </si>
  <si>
    <t>G</t>
  </si>
  <si>
    <r>
      <t>Directions: Type an '</t>
    </r>
    <r>
      <rPr>
        <b/>
        <sz val="11"/>
        <color indexed="10"/>
        <rFont val="Times New Roman"/>
        <family val="1"/>
      </rPr>
      <t>X</t>
    </r>
    <r>
      <rPr>
        <b/>
        <sz val="11"/>
        <rFont val="Times New Roman"/>
        <family val="1"/>
      </rPr>
      <t>' in the appropriate box. All questions must be answered even if N/A. The 'Final Rating' will automatically be calculated.</t>
    </r>
  </si>
  <si>
    <r>
      <t>Directions: Type an '</t>
    </r>
    <r>
      <rPr>
        <b/>
        <sz val="11"/>
        <color indexed="10"/>
        <rFont val="Times New Roman"/>
        <family val="1"/>
      </rPr>
      <t>X</t>
    </r>
    <r>
      <rPr>
        <b/>
        <sz val="11"/>
        <rFont val="Times New Roman"/>
        <family val="1"/>
      </rPr>
      <t>' in the appropriate box. All questions must be answered even if N/A. The 'Percentage of 'Yes' answers will automatically be calculated.</t>
    </r>
  </si>
  <si>
    <t>*Other</t>
  </si>
  <si>
    <t>1 Year</t>
  </si>
  <si>
    <t>Capital Program Support</t>
  </si>
  <si>
    <t>ENVIRONMENTAL</t>
  </si>
  <si>
    <t>Project Development, Central</t>
  </si>
  <si>
    <t>Project Development, North</t>
  </si>
  <si>
    <t>Project Development, South</t>
  </si>
  <si>
    <t>Project Development, Statewide</t>
  </si>
  <si>
    <t>Provide resonable recommendations to resolve issues in #9 above</t>
  </si>
  <si>
    <t>Oct 07 - Sept 08</t>
  </si>
  <si>
    <t>Oct 2013- Sept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</si>
</sst>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_);\(0\)"/>
  </numFmts>
  <fonts count="32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System"/>
      <family val="2"/>
    </font>
    <font>
      <b/>
      <sz val="10"/>
      <name val="System"/>
      <family val="2"/>
    </font>
    <font>
      <sz val="12"/>
      <name val="System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</font>
    <font>
      <b/>
      <sz val="12"/>
      <name val="Arial"/>
      <family val="2"/>
    </font>
    <font>
      <b/>
      <sz val="12"/>
      <name val="System"/>
      <family val="2"/>
    </font>
    <font>
      <sz val="14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</font>
    <font>
      <b/>
      <sz val="11"/>
      <name val="Arial"/>
    </font>
    <font>
      <sz val="8"/>
      <name val="Arial"/>
    </font>
    <font>
      <b/>
      <sz val="10"/>
      <name val="Times New Roman"/>
      <family val="1"/>
    </font>
    <font>
      <sz val="10"/>
      <color indexed="8"/>
      <name val="Arial"/>
    </font>
    <font>
      <sz val="12"/>
      <color indexed="12"/>
      <name val="System"/>
      <family val="2"/>
    </font>
    <font>
      <sz val="12"/>
      <color indexed="12"/>
      <name val="Arial"/>
    </font>
    <font>
      <sz val="10"/>
      <color indexed="12"/>
      <name val="Arial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Arial"/>
    </font>
    <font>
      <b/>
      <sz val="11"/>
      <color indexed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0" fillId="0" borderId="0" xfId="0" applyAlignment="1"/>
    <xf numFmtId="49" fontId="1" fillId="0" borderId="0" xfId="0" applyNumberFormat="1" applyFont="1" applyFill="1" applyBorder="1" applyAlignment="1">
      <alignment horizontal="left" wrapText="1"/>
    </xf>
    <xf numFmtId="0" fontId="2" fillId="0" borderId="0" xfId="0" applyFont="1" applyAlignment="1"/>
    <xf numFmtId="0" fontId="1" fillId="0" borderId="0" xfId="0" applyFont="1"/>
    <xf numFmtId="0" fontId="0" fillId="0" borderId="0" xfId="0" applyBorder="1" applyAlignment="1"/>
    <xf numFmtId="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/>
    <xf numFmtId="164" fontId="0" fillId="0" borderId="0" xfId="0" applyNumberForma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0" xfId="0" applyBorder="1"/>
    <xf numFmtId="0" fontId="0" fillId="0" borderId="4" xfId="0" applyBorder="1"/>
    <xf numFmtId="164" fontId="4" fillId="0" borderId="4" xfId="0" applyNumberFormat="1" applyFont="1" applyBorder="1" applyAlignment="1">
      <alignment horizontal="center" vertical="center"/>
    </xf>
    <xf numFmtId="1" fontId="0" fillId="0" borderId="0" xfId="0" applyNumberFormat="1" applyBorder="1" applyAlignment="1"/>
    <xf numFmtId="164" fontId="0" fillId="0" borderId="4" xfId="0" applyNumberFormat="1" applyBorder="1" applyAlignment="1">
      <alignment horizontal="center" vertic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Alignment="1"/>
    <xf numFmtId="0" fontId="0" fillId="0" borderId="8" xfId="0" applyBorder="1" applyAlignment="1"/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0" xfId="0" applyFont="1" applyBorder="1" applyAlignment="1"/>
    <xf numFmtId="0" fontId="3" fillId="0" borderId="2" xfId="0" applyFont="1" applyBorder="1" applyAlignment="1"/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/>
    <xf numFmtId="0" fontId="3" fillId="0" borderId="5" xfId="0" applyFont="1" applyBorder="1" applyAlignment="1"/>
    <xf numFmtId="0" fontId="5" fillId="0" borderId="7" xfId="0" applyFont="1" applyBorder="1" applyAlignment="1">
      <alignment horizontal="left" vertical="top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textRotation="255"/>
    </xf>
    <xf numFmtId="0" fontId="3" fillId="0" borderId="9" xfId="0" applyFont="1" applyBorder="1" applyAlignment="1"/>
    <xf numFmtId="0" fontId="5" fillId="0" borderId="9" xfId="0" applyFont="1" applyBorder="1" applyAlignment="1">
      <alignment horizontal="center"/>
    </xf>
    <xf numFmtId="0" fontId="0" fillId="0" borderId="9" xfId="0" applyBorder="1" applyAlignment="1"/>
    <xf numFmtId="0" fontId="0" fillId="0" borderId="10" xfId="0" applyBorder="1" applyAlignment="1"/>
    <xf numFmtId="0" fontId="0" fillId="0" borderId="7" xfId="0" applyBorder="1"/>
    <xf numFmtId="0" fontId="0" fillId="0" borderId="8" xfId="0" applyBorder="1"/>
    <xf numFmtId="0" fontId="0" fillId="0" borderId="0" xfId="0" applyAlignment="1">
      <alignment wrapText="1"/>
    </xf>
    <xf numFmtId="164" fontId="6" fillId="0" borderId="0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164" fontId="0" fillId="0" borderId="0" xfId="0" applyNumberFormat="1" applyAlignment="1"/>
    <xf numFmtId="164" fontId="0" fillId="0" borderId="0" xfId="0" applyNumberFormat="1" applyAlignment="1">
      <alignment wrapText="1"/>
    </xf>
    <xf numFmtId="0" fontId="7" fillId="0" borderId="0" xfId="0" applyFont="1" applyBorder="1" applyAlignment="1">
      <alignment horizontal="right" vertical="center" wrapText="1"/>
    </xf>
    <xf numFmtId="0" fontId="0" fillId="0" borderId="0" xfId="0" quotePrefix="1" applyBorder="1" applyAlignment="1"/>
    <xf numFmtId="0" fontId="0" fillId="0" borderId="7" xfId="0" applyBorder="1" applyAlignment="1">
      <alignment horizontal="left"/>
    </xf>
    <xf numFmtId="49" fontId="16" fillId="0" borderId="0" xfId="0" applyNumberFormat="1" applyFont="1" applyBorder="1" applyAlignment="1">
      <alignment horizontal="right" vertical="center"/>
    </xf>
    <xf numFmtId="0" fontId="5" fillId="0" borderId="7" xfId="0" applyFont="1" applyBorder="1"/>
    <xf numFmtId="0" fontId="1" fillId="2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 wrapText="1"/>
    </xf>
    <xf numFmtId="1" fontId="9" fillId="3" borderId="7" xfId="0" applyNumberFormat="1" applyFont="1" applyFill="1" applyBorder="1" applyAlignment="1">
      <alignment horizontal="center" vertical="center"/>
    </xf>
    <xf numFmtId="2" fontId="6" fillId="4" borderId="11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0" fillId="0" borderId="11" xfId="0" applyBorder="1"/>
    <xf numFmtId="0" fontId="1" fillId="0" borderId="11" xfId="0" applyFont="1" applyBorder="1" applyAlignment="1"/>
    <xf numFmtId="0" fontId="1" fillId="0" borderId="11" xfId="0" applyFont="1" applyBorder="1" applyAlignment="1">
      <alignment wrapText="1"/>
    </xf>
    <xf numFmtId="0" fontId="1" fillId="2" borderId="11" xfId="0" applyFont="1" applyFill="1" applyBorder="1" applyAlignment="1"/>
    <xf numFmtId="0" fontId="0" fillId="0" borderId="11" xfId="0" applyBorder="1" applyAlignment="1"/>
    <xf numFmtId="1" fontId="0" fillId="0" borderId="11" xfId="0" applyNumberFormat="1" applyBorder="1" applyAlignment="1"/>
    <xf numFmtId="1" fontId="0" fillId="0" borderId="11" xfId="0" applyNumberFormat="1" applyBorder="1"/>
    <xf numFmtId="164" fontId="13" fillId="3" borderId="11" xfId="0" applyNumberFormat="1" applyFont="1" applyFill="1" applyBorder="1" applyAlignment="1">
      <alignment horizontal="center" vertical="center"/>
    </xf>
    <xf numFmtId="2" fontId="0" fillId="0" borderId="0" xfId="0" applyNumberFormat="1"/>
    <xf numFmtId="164" fontId="13" fillId="2" borderId="11" xfId="0" applyNumberFormat="1" applyFont="1" applyFill="1" applyBorder="1" applyAlignment="1">
      <alignment horizontal="center" vertical="center"/>
    </xf>
    <xf numFmtId="0" fontId="19" fillId="0" borderId="0" xfId="0" applyFont="1" applyAlignment="1"/>
    <xf numFmtId="1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left" vertical="top" wrapText="1"/>
    </xf>
    <xf numFmtId="0" fontId="19" fillId="0" borderId="0" xfId="0" applyFont="1" applyAlignment="1">
      <alignment horizontal="center" vertical="top"/>
    </xf>
    <xf numFmtId="0" fontId="19" fillId="0" borderId="0" xfId="0" applyFont="1"/>
    <xf numFmtId="49" fontId="18" fillId="0" borderId="11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1" fontId="19" fillId="0" borderId="13" xfId="0" applyNumberFormat="1" applyFont="1" applyBorder="1" applyAlignment="1">
      <alignment horizontal="right" vertical="top"/>
    </xf>
    <xf numFmtId="49" fontId="19" fillId="0" borderId="14" xfId="0" applyNumberFormat="1" applyFont="1" applyBorder="1" applyAlignment="1">
      <alignment horizontal="left" vertical="top" wrapText="1"/>
    </xf>
    <xf numFmtId="1" fontId="19" fillId="0" borderId="15" xfId="0" applyNumberFormat="1" applyFont="1" applyBorder="1" applyAlignment="1">
      <alignment horizontal="center" vertical="center"/>
    </xf>
    <xf numFmtId="1" fontId="19" fillId="0" borderId="16" xfId="0" applyNumberFormat="1" applyFont="1" applyBorder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164" fontId="0" fillId="3" borderId="11" xfId="0" applyNumberFormat="1" applyFill="1" applyBorder="1" applyAlignment="1">
      <alignment horizontal="center" vertical="center"/>
    </xf>
    <xf numFmtId="49" fontId="17" fillId="0" borderId="17" xfId="0" applyNumberFormat="1" applyFont="1" applyBorder="1" applyAlignment="1">
      <alignment horizontal="left" vertical="center" wrapText="1" indent="5"/>
    </xf>
    <xf numFmtId="165" fontId="19" fillId="5" borderId="18" xfId="0" applyNumberFormat="1" applyFont="1" applyFill="1" applyBorder="1" applyAlignment="1">
      <alignment vertical="top"/>
    </xf>
    <xf numFmtId="49" fontId="18" fillId="5" borderId="11" xfId="0" applyNumberFormat="1" applyFont="1" applyFill="1" applyBorder="1" applyAlignment="1">
      <alignment horizontal="center" vertical="center"/>
    </xf>
    <xf numFmtId="49" fontId="18" fillId="5" borderId="12" xfId="0" applyNumberFormat="1" applyFont="1" applyFill="1" applyBorder="1" applyAlignment="1">
      <alignment horizontal="center" vertical="center"/>
    </xf>
    <xf numFmtId="1" fontId="23" fillId="0" borderId="19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49" fontId="17" fillId="0" borderId="0" xfId="0" applyNumberFormat="1" applyFont="1" applyAlignment="1">
      <alignment horizontal="right" vertical="center" wrapText="1"/>
    </xf>
    <xf numFmtId="0" fontId="18" fillId="0" borderId="7" xfId="0" applyNumberFormat="1" applyFont="1" applyBorder="1" applyAlignment="1">
      <alignment horizontal="left" vertical="center" wrapText="1" indent="1"/>
    </xf>
    <xf numFmtId="1" fontId="23" fillId="0" borderId="2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 indent="1"/>
    </xf>
    <xf numFmtId="0" fontId="3" fillId="0" borderId="0" xfId="0" applyFont="1" applyBorder="1" applyAlignment="1">
      <alignment horizontal="right" vertical="center" textRotation="255" indent="1"/>
    </xf>
    <xf numFmtId="0" fontId="5" fillId="0" borderId="0" xfId="0" applyFont="1" applyBorder="1" applyAlignment="1">
      <alignment horizontal="right" vertical="center" indent="1"/>
    </xf>
    <xf numFmtId="0" fontId="5" fillId="0" borderId="0" xfId="0" applyFont="1" applyAlignment="1">
      <alignment horizontal="right" vertical="center" indent="1"/>
    </xf>
    <xf numFmtId="0" fontId="25" fillId="0" borderId="0" xfId="0" applyFont="1" applyBorder="1" applyAlignment="1">
      <alignment horizontal="right" vertical="center" wrapText="1" indent="1"/>
    </xf>
    <xf numFmtId="0" fontId="27" fillId="0" borderId="0" xfId="0" applyFont="1" applyBorder="1" applyAlignment="1">
      <alignment horizontal="right" vertical="center" indent="1"/>
    </xf>
    <xf numFmtId="0" fontId="3" fillId="0" borderId="0" xfId="0" applyFont="1" applyBorder="1" applyAlignment="1">
      <alignment horizontal="right" vertical="center" indent="1"/>
    </xf>
    <xf numFmtId="0" fontId="7" fillId="0" borderId="0" xfId="0" applyFont="1" applyBorder="1" applyAlignment="1">
      <alignment horizontal="right" vertical="center" indent="1"/>
    </xf>
    <xf numFmtId="165" fontId="19" fillId="0" borderId="22" xfId="0" applyNumberFormat="1" applyFont="1" applyBorder="1" applyAlignment="1">
      <alignment vertical="top" wrapText="1"/>
    </xf>
    <xf numFmtId="165" fontId="19" fillId="5" borderId="18" xfId="0" applyNumberFormat="1" applyFont="1" applyFill="1" applyBorder="1" applyAlignment="1">
      <alignment vertical="top" wrapText="1"/>
    </xf>
    <xf numFmtId="165" fontId="19" fillId="0" borderId="18" xfId="0" applyNumberFormat="1" applyFont="1" applyBorder="1" applyAlignment="1">
      <alignment vertical="top" wrapText="1"/>
    </xf>
    <xf numFmtId="165" fontId="19" fillId="5" borderId="18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indent="1"/>
    </xf>
    <xf numFmtId="0" fontId="14" fillId="0" borderId="0" xfId="0" applyFont="1" applyBorder="1" applyAlignment="1">
      <alignment horizontal="right" vertical="center" indent="1"/>
    </xf>
    <xf numFmtId="49" fontId="17" fillId="0" borderId="0" xfId="0" applyNumberFormat="1" applyFont="1" applyBorder="1" applyAlignment="1">
      <alignment horizontal="right" vertical="center" wrapText="1" indent="1"/>
    </xf>
    <xf numFmtId="49" fontId="19" fillId="0" borderId="0" xfId="0" applyNumberFormat="1" applyFont="1" applyBorder="1" applyAlignment="1">
      <alignment horizontal="left" vertical="top" wrapText="1"/>
    </xf>
    <xf numFmtId="164" fontId="28" fillId="3" borderId="11" xfId="0" applyNumberFormat="1" applyFont="1" applyFill="1" applyBorder="1" applyAlignment="1">
      <alignment horizontal="center" vertical="center"/>
    </xf>
    <xf numFmtId="1" fontId="23" fillId="6" borderId="19" xfId="0" applyNumberFormat="1" applyFont="1" applyFill="1" applyBorder="1" applyAlignment="1">
      <alignment horizontal="center" vertical="center"/>
    </xf>
    <xf numFmtId="0" fontId="23" fillId="6" borderId="2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/>
    <xf numFmtId="0" fontId="0" fillId="0" borderId="10" xfId="0" applyBorder="1"/>
    <xf numFmtId="164" fontId="0" fillId="0" borderId="0" xfId="0" applyNumberFormat="1" applyBorder="1"/>
    <xf numFmtId="0" fontId="0" fillId="0" borderId="0" xfId="0" applyBorder="1" applyAlignment="1">
      <alignment wrapText="1"/>
    </xf>
    <xf numFmtId="165" fontId="19" fillId="0" borderId="13" xfId="0" applyNumberFormat="1" applyFont="1" applyBorder="1" applyAlignment="1">
      <alignment horizontal="right" vertical="top"/>
    </xf>
    <xf numFmtId="49" fontId="18" fillId="0" borderId="15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0" fontId="7" fillId="6" borderId="0" xfId="0" applyFont="1" applyFill="1" applyBorder="1" applyAlignment="1">
      <alignment horizontal="right" vertical="center" wrapText="1"/>
    </xf>
    <xf numFmtId="165" fontId="19" fillId="0" borderId="18" xfId="0" applyNumberFormat="1" applyFont="1" applyFill="1" applyBorder="1" applyAlignment="1">
      <alignment vertical="top"/>
    </xf>
    <xf numFmtId="1" fontId="23" fillId="0" borderId="11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" fontId="13" fillId="3" borderId="7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/>
    </xf>
    <xf numFmtId="49" fontId="18" fillId="0" borderId="24" xfId="0" applyNumberFormat="1" applyFont="1" applyFill="1" applyBorder="1" applyAlignment="1">
      <alignment horizontal="center" vertical="center"/>
    </xf>
    <xf numFmtId="0" fontId="24" fillId="5" borderId="25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left" wrapText="1"/>
    </xf>
    <xf numFmtId="0" fontId="0" fillId="0" borderId="0" xfId="0" quotePrefix="1"/>
    <xf numFmtId="49" fontId="12" fillId="0" borderId="7" xfId="0" applyNumberFormat="1" applyFont="1" applyBorder="1" applyAlignment="1">
      <alignment horizontal="left" vertical="center" wrapText="1" indent="1"/>
    </xf>
    <xf numFmtId="0" fontId="0" fillId="4" borderId="0" xfId="0" applyFill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0" fillId="0" borderId="34" xfId="0" applyFont="1" applyBorder="1" applyAlignment="1">
      <alignment horizontal="center" vertical="center" textRotation="255"/>
    </xf>
    <xf numFmtId="0" fontId="11" fillId="0" borderId="32" xfId="0" applyFont="1" applyBorder="1" applyAlignment="1"/>
    <xf numFmtId="0" fontId="11" fillId="0" borderId="22" xfId="0" applyFont="1" applyBorder="1" applyAlignment="1"/>
    <xf numFmtId="0" fontId="7" fillId="0" borderId="0" xfId="0" applyFont="1" applyBorder="1" applyAlignment="1">
      <alignment horizontal="right" vertical="center" wrapText="1" indent="1"/>
    </xf>
    <xf numFmtId="0" fontId="12" fillId="0" borderId="0" xfId="0" applyFont="1" applyAlignment="1">
      <alignment horizontal="right" vertical="center" wrapText="1" indent="1"/>
    </xf>
    <xf numFmtId="0" fontId="7" fillId="0" borderId="0" xfId="0" applyFont="1" applyBorder="1" applyAlignment="1">
      <alignment horizontal="right" vertical="top" wrapText="1" indent="1"/>
    </xf>
    <xf numFmtId="0" fontId="12" fillId="0" borderId="0" xfId="0" applyFont="1" applyBorder="1" applyAlignment="1">
      <alignment horizontal="right" vertical="top" indent="1"/>
    </xf>
    <xf numFmtId="0" fontId="12" fillId="0" borderId="0" xfId="0" applyFont="1" applyBorder="1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0" fontId="10" fillId="0" borderId="32" xfId="0" applyFont="1" applyBorder="1" applyAlignment="1">
      <alignment horizontal="center" vertical="center" textRotation="255"/>
    </xf>
    <xf numFmtId="0" fontId="10" fillId="0" borderId="22" xfId="0" applyFont="1" applyBorder="1" applyAlignment="1">
      <alignment horizontal="center" vertical="center" textRotation="255"/>
    </xf>
    <xf numFmtId="49" fontId="9" fillId="3" borderId="7" xfId="0" applyNumberFormat="1" applyFont="1" applyFill="1" applyBorder="1" applyAlignment="1">
      <alignment horizontal="left" vertical="top" wrapText="1"/>
    </xf>
    <xf numFmtId="0" fontId="15" fillId="2" borderId="7" xfId="0" applyFont="1" applyFill="1" applyBorder="1" applyAlignment="1">
      <alignment horizontal="left" vertical="center" indent="2"/>
    </xf>
    <xf numFmtId="0" fontId="0" fillId="0" borderId="7" xfId="0" applyBorder="1"/>
    <xf numFmtId="49" fontId="8" fillId="3" borderId="7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left" vertical="center" indent="1"/>
    </xf>
    <xf numFmtId="49" fontId="0" fillId="0" borderId="7" xfId="0" applyNumberFormat="1" applyBorder="1" applyAlignment="1">
      <alignment horizontal="left" vertical="center" indent="1"/>
    </xf>
    <xf numFmtId="0" fontId="7" fillId="0" borderId="0" xfId="0" applyFont="1" applyBorder="1" applyAlignment="1">
      <alignment horizontal="right" vertical="center" indent="1"/>
    </xf>
    <xf numFmtId="0" fontId="12" fillId="0" borderId="0" xfId="0" applyFont="1" applyAlignment="1">
      <alignment horizontal="right" vertical="center" indent="1"/>
    </xf>
    <xf numFmtId="0" fontId="0" fillId="6" borderId="7" xfId="0" applyFill="1" applyBorder="1" applyAlignment="1">
      <alignment horizontal="center" vertical="center"/>
    </xf>
    <xf numFmtId="0" fontId="3" fillId="6" borderId="0" xfId="0" applyFont="1" applyFill="1" applyAlignment="1">
      <alignment horizontal="right" vertical="center" wrapText="1"/>
    </xf>
    <xf numFmtId="0" fontId="0" fillId="6" borderId="0" xfId="0" applyFill="1" applyAlignment="1"/>
    <xf numFmtId="49" fontId="9" fillId="6" borderId="7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right" vertical="center" wrapText="1" indent="1"/>
    </xf>
    <xf numFmtId="0" fontId="27" fillId="0" borderId="0" xfId="0" applyFont="1" applyBorder="1" applyAlignment="1">
      <alignment horizontal="right" vertical="center" indent="1"/>
    </xf>
    <xf numFmtId="0" fontId="13" fillId="2" borderId="7" xfId="0" applyFont="1" applyFill="1" applyBorder="1" applyAlignment="1">
      <alignment horizontal="left" vertical="center" indent="1"/>
    </xf>
    <xf numFmtId="0" fontId="26" fillId="0" borderId="0" xfId="0" applyFont="1" applyBorder="1" applyAlignment="1">
      <alignment horizontal="right" vertical="center" indent="1"/>
    </xf>
    <xf numFmtId="0" fontId="0" fillId="7" borderId="26" xfId="0" applyFill="1" applyBorder="1" applyAlignment="1"/>
    <xf numFmtId="49" fontId="1" fillId="3" borderId="7" xfId="0" applyNumberFormat="1" applyFont="1" applyFill="1" applyBorder="1" applyAlignment="1">
      <alignment horizontal="left" vertical="center" indent="1"/>
    </xf>
    <xf numFmtId="49" fontId="1" fillId="0" borderId="7" xfId="0" applyNumberFormat="1" applyFont="1" applyBorder="1" applyAlignment="1">
      <alignment horizontal="left" vertical="center" indent="1"/>
    </xf>
    <xf numFmtId="0" fontId="10" fillId="0" borderId="31" xfId="0" applyFont="1" applyBorder="1" applyAlignment="1">
      <alignment horizontal="center" vertical="center" textRotation="255"/>
    </xf>
    <xf numFmtId="0" fontId="11" fillId="0" borderId="32" xfId="0" applyFont="1" applyBorder="1" applyAlignment="1">
      <alignment horizontal="center" vertical="center" textRotation="255"/>
    </xf>
    <xf numFmtId="0" fontId="11" fillId="0" borderId="33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1" fillId="3" borderId="27" xfId="0" applyFont="1" applyFill="1" applyBorder="1" applyAlignment="1">
      <alignment horizontal="left" vertical="top" wrapText="1"/>
    </xf>
    <xf numFmtId="0" fontId="1" fillId="3" borderId="28" xfId="0" applyFont="1" applyFill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14" fillId="0" borderId="0" xfId="0" applyFon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0" fontId="3" fillId="0" borderId="9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6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0" fillId="3" borderId="28" xfId="0" applyFill="1" applyBorder="1" applyAlignment="1">
      <alignment horizontal="left" vertical="top"/>
    </xf>
    <xf numFmtId="0" fontId="0" fillId="0" borderId="28" xfId="0" applyBorder="1" applyAlignment="1"/>
    <xf numFmtId="0" fontId="0" fillId="0" borderId="29" xfId="0" applyBorder="1" applyAlignment="1"/>
    <xf numFmtId="0" fontId="14" fillId="0" borderId="0" xfId="0" applyFont="1" applyBorder="1" applyAlignment="1">
      <alignment horizontal="right" vertical="center" wrapText="1" indent="1"/>
    </xf>
    <xf numFmtId="0" fontId="12" fillId="0" borderId="30" xfId="0" applyFont="1" applyBorder="1" applyAlignment="1">
      <alignment horizontal="right" vertical="center" indent="1"/>
    </xf>
    <xf numFmtId="0" fontId="3" fillId="0" borderId="0" xfId="0" applyFont="1" applyBorder="1" applyAlignment="1">
      <alignment horizontal="right" wrapText="1"/>
    </xf>
    <xf numFmtId="0" fontId="12" fillId="2" borderId="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indent="1"/>
    </xf>
    <xf numFmtId="0" fontId="9" fillId="2" borderId="7" xfId="0" applyFont="1" applyFill="1" applyBorder="1" applyAlignment="1">
      <alignment horizontal="left" vertical="center" indent="1"/>
    </xf>
    <xf numFmtId="0" fontId="0" fillId="2" borderId="7" xfId="0" applyFill="1" applyBorder="1" applyAlignment="1">
      <alignment horizontal="left" vertical="center" indent="1"/>
    </xf>
    <xf numFmtId="49" fontId="17" fillId="0" borderId="0" xfId="0" applyNumberFormat="1" applyFont="1" applyBorder="1" applyAlignment="1">
      <alignment horizontal="right" vertical="center" wrapText="1" indent="1"/>
    </xf>
    <xf numFmtId="0" fontId="17" fillId="0" borderId="0" xfId="0" applyFont="1" applyBorder="1" applyAlignment="1">
      <alignment horizontal="right" vertical="center" wrapText="1" indent="1"/>
    </xf>
    <xf numFmtId="1" fontId="29" fillId="0" borderId="7" xfId="0" applyNumberFormat="1" applyFont="1" applyFill="1" applyBorder="1" applyAlignment="1">
      <alignment horizontal="left" vertical="center" indent="2"/>
    </xf>
    <xf numFmtId="0" fontId="29" fillId="0" borderId="7" xfId="0" applyNumberFormat="1" applyFont="1" applyFill="1" applyBorder="1" applyAlignment="1">
      <alignment horizontal="left" vertical="center" indent="2"/>
    </xf>
    <xf numFmtId="1" fontId="17" fillId="4" borderId="36" xfId="0" applyNumberFormat="1" applyFont="1" applyFill="1" applyBorder="1" applyAlignment="1">
      <alignment horizontal="left" vertical="center" wrapText="1" indent="1"/>
    </xf>
    <xf numFmtId="0" fontId="20" fillId="4" borderId="37" xfId="0" applyFont="1" applyFill="1" applyBorder="1" applyAlignment="1">
      <alignment horizontal="left" vertical="center" wrapText="1" indent="1"/>
    </xf>
    <xf numFmtId="0" fontId="20" fillId="4" borderId="38" xfId="0" applyFont="1" applyFill="1" applyBorder="1" applyAlignment="1">
      <alignment horizontal="left" vertical="center" wrapText="1" indent="1"/>
    </xf>
    <xf numFmtId="0" fontId="23" fillId="0" borderId="39" xfId="0" applyFont="1" applyBorder="1" applyAlignment="1">
      <alignment horizontal="center" textRotation="90"/>
    </xf>
    <xf numFmtId="0" fontId="23" fillId="0" borderId="19" xfId="0" applyFont="1" applyBorder="1" applyAlignment="1">
      <alignment horizontal="center" textRotation="90"/>
    </xf>
    <xf numFmtId="0" fontId="23" fillId="0" borderId="40" xfId="0" applyFont="1" applyBorder="1" applyAlignment="1">
      <alignment horizontal="center" textRotation="90"/>
    </xf>
    <xf numFmtId="0" fontId="23" fillId="0" borderId="20" xfId="0" applyFont="1" applyBorder="1" applyAlignment="1">
      <alignment horizontal="center" textRotation="90"/>
    </xf>
    <xf numFmtId="0" fontId="23" fillId="0" borderId="41" xfId="0" applyFont="1" applyBorder="1" applyAlignment="1">
      <alignment horizontal="center" textRotation="90"/>
    </xf>
    <xf numFmtId="0" fontId="23" fillId="0" borderId="21" xfId="0" applyFont="1" applyBorder="1" applyAlignment="1">
      <alignment horizontal="center" textRotation="90"/>
    </xf>
    <xf numFmtId="49" fontId="19" fillId="5" borderId="28" xfId="0" applyNumberFormat="1" applyFont="1" applyFill="1" applyBorder="1" applyAlignment="1">
      <alignment horizontal="left" vertical="top" wrapText="1"/>
    </xf>
    <xf numFmtId="49" fontId="19" fillId="5" borderId="29" xfId="0" applyNumberFormat="1" applyFont="1" applyFill="1" applyBorder="1" applyAlignment="1">
      <alignment horizontal="left" vertical="top" wrapText="1"/>
    </xf>
    <xf numFmtId="49" fontId="19" fillId="0" borderId="28" xfId="0" applyNumberFormat="1" applyFont="1" applyBorder="1" applyAlignment="1">
      <alignment horizontal="left" vertical="top" wrapText="1"/>
    </xf>
    <xf numFmtId="49" fontId="19" fillId="0" borderId="29" xfId="0" applyNumberFormat="1" applyFont="1" applyBorder="1" applyAlignment="1">
      <alignment horizontal="left" vertical="top" wrapText="1"/>
    </xf>
    <xf numFmtId="49" fontId="19" fillId="0" borderId="7" xfId="0" applyNumberFormat="1" applyFont="1" applyBorder="1" applyAlignment="1">
      <alignment horizontal="left" vertical="top" wrapText="1"/>
    </xf>
    <xf numFmtId="49" fontId="19" fillId="0" borderId="35" xfId="0" applyNumberFormat="1" applyFont="1" applyBorder="1" applyAlignment="1">
      <alignment horizontal="left" vertical="top" wrapText="1"/>
    </xf>
    <xf numFmtId="1" fontId="17" fillId="8" borderId="18" xfId="0" applyNumberFormat="1" applyFont="1" applyFill="1" applyBorder="1" applyAlignment="1">
      <alignment horizontal="left" vertical="center" wrapText="1" indent="2"/>
    </xf>
    <xf numFmtId="0" fontId="0" fillId="0" borderId="28" xfId="0" applyBorder="1" applyAlignment="1">
      <alignment horizontal="left" vertical="center" wrapText="1" indent="2"/>
    </xf>
    <xf numFmtId="0" fontId="0" fillId="0" borderId="29" xfId="0" applyBorder="1" applyAlignment="1">
      <alignment horizontal="left" vertical="center" wrapText="1" indent="2"/>
    </xf>
    <xf numFmtId="49" fontId="21" fillId="0" borderId="0" xfId="0" applyNumberFormat="1" applyFont="1" applyBorder="1" applyAlignment="1">
      <alignment horizontal="right" vertical="center"/>
    </xf>
    <xf numFmtId="0" fontId="0" fillId="0" borderId="30" xfId="0" applyBorder="1" applyAlignment="1"/>
    <xf numFmtId="1" fontId="17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19" fillId="0" borderId="28" xfId="0" applyNumberFormat="1" applyFont="1" applyFill="1" applyBorder="1" applyAlignment="1">
      <alignment horizontal="left" vertical="top" wrapText="1"/>
    </xf>
    <xf numFmtId="49" fontId="19" fillId="0" borderId="29" xfId="0" applyNumberFormat="1" applyFont="1" applyFill="1" applyBorder="1" applyAlignment="1">
      <alignment horizontal="left" vertical="top" wrapText="1"/>
    </xf>
    <xf numFmtId="49" fontId="18" fillId="0" borderId="14" xfId="0" applyNumberFormat="1" applyFont="1" applyBorder="1" applyAlignment="1">
      <alignment horizontal="left" wrapText="1" indent="1"/>
    </xf>
    <xf numFmtId="49" fontId="19" fillId="0" borderId="14" xfId="0" applyNumberFormat="1" applyFont="1" applyBorder="1" applyAlignment="1">
      <alignment horizontal="left" vertical="top" wrapText="1"/>
    </xf>
    <xf numFmtId="49" fontId="19" fillId="0" borderId="17" xfId="0" applyNumberFormat="1" applyFont="1" applyBorder="1" applyAlignment="1">
      <alignment horizontal="left" vertical="top" wrapText="1"/>
    </xf>
    <xf numFmtId="0" fontId="23" fillId="0" borderId="45" xfId="0" applyFont="1" applyBorder="1" applyAlignment="1">
      <alignment horizontal="center" textRotation="90"/>
    </xf>
    <xf numFmtId="0" fontId="23" fillId="0" borderId="12" xfId="0" applyFont="1" applyBorder="1" applyAlignment="1">
      <alignment horizontal="center" textRotation="90"/>
    </xf>
    <xf numFmtId="0" fontId="23" fillId="0" borderId="46" xfId="0" applyFont="1" applyBorder="1" applyAlignment="1">
      <alignment horizontal="center" textRotation="90"/>
    </xf>
    <xf numFmtId="0" fontId="23" fillId="0" borderId="47" xfId="0" applyFont="1" applyBorder="1" applyAlignment="1">
      <alignment horizontal="center" textRotation="90"/>
    </xf>
    <xf numFmtId="0" fontId="23" fillId="0" borderId="48" xfId="0" applyFont="1" applyBorder="1" applyAlignment="1">
      <alignment horizontal="center" textRotation="90"/>
    </xf>
    <xf numFmtId="0" fontId="23" fillId="0" borderId="11" xfId="0" applyFont="1" applyBorder="1" applyAlignment="1">
      <alignment horizontal="center" textRotation="90"/>
    </xf>
    <xf numFmtId="49" fontId="19" fillId="0" borderId="43" xfId="0" applyNumberFormat="1" applyFont="1" applyFill="1" applyBorder="1" applyAlignment="1">
      <alignment horizontal="left" vertical="top" wrapText="1"/>
    </xf>
    <xf numFmtId="49" fontId="19" fillId="0" borderId="44" xfId="0" applyNumberFormat="1" applyFont="1" applyFill="1" applyBorder="1" applyAlignment="1">
      <alignment horizontal="left" vertical="top" wrapText="1"/>
    </xf>
    <xf numFmtId="49" fontId="17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49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0" fillId="0" borderId="7" xfId="0" applyFont="1" applyBorder="1" applyAlignment="1">
      <alignment horizontal="left" vertical="center" indent="2"/>
    </xf>
    <xf numFmtId="0" fontId="20" fillId="4" borderId="42" xfId="0" applyFont="1" applyFill="1" applyBorder="1" applyAlignment="1">
      <alignment horizontal="left" vertical="center" wrapText="1" indent="1"/>
    </xf>
  </cellXfs>
  <cellStyles count="1">
    <cellStyle name="Normal" xfId="0" builtinId="0"/>
  </cellStyles>
  <dxfs count="1">
    <dxf>
      <font>
        <condense val="0"/>
        <extend val="0"/>
        <color indexed="8"/>
      </font>
      <fill>
        <patternFill patternType="none">
          <bgColor indexed="65"/>
        </patternFill>
      </fill>
      <border>
        <left/>
        <right/>
        <top/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51"/>
  <sheetViews>
    <sheetView tabSelected="1" zoomScale="85" workbookViewId="0">
      <selection activeCell="O16" sqref="O16"/>
    </sheetView>
  </sheetViews>
  <sheetFormatPr defaultColWidth="9.109375" defaultRowHeight="18" customHeight="1" x14ac:dyDescent="0.25"/>
  <cols>
    <col min="1" max="1" width="1.5546875" style="23" customWidth="1"/>
    <col min="2" max="2" width="15.109375" style="23" customWidth="1"/>
    <col min="3" max="3" width="12.6640625" style="27" customWidth="1"/>
    <col min="4" max="6" width="8.6640625" style="1" customWidth="1"/>
    <col min="7" max="7" width="10" style="1" customWidth="1"/>
    <col min="8" max="10" width="8.6640625" style="1" customWidth="1"/>
    <col min="11" max="11" width="6.33203125" style="1" customWidth="1"/>
    <col min="12" max="12" width="8.6640625" style="1" customWidth="1"/>
    <col min="13" max="13" width="2.44140625" style="5" customWidth="1"/>
    <col min="14" max="23" width="8.88671875" customWidth="1"/>
    <col min="24" max="24" width="11.109375" bestFit="1" customWidth="1"/>
    <col min="25" max="25" width="11.5546875" bestFit="1" customWidth="1"/>
    <col min="26" max="27" width="8.88671875" customWidth="1"/>
    <col min="28" max="28" width="9.109375" style="1"/>
    <col min="29" max="29" width="45.88671875" customWidth="1"/>
    <col min="30" max="30" width="19.88671875" customWidth="1"/>
    <col min="31" max="31" width="40.109375" style="1" customWidth="1"/>
    <col min="32" max="32" width="8.88671875" customWidth="1"/>
    <col min="33" max="33" width="9.109375" style="1"/>
    <col min="34" max="34" width="15.44140625" style="1" customWidth="1"/>
    <col min="35" max="35" width="26.5546875" style="1" customWidth="1"/>
    <col min="36" max="36" width="9.109375" style="48"/>
    <col min="37" max="37" width="10.88671875" style="1" customWidth="1"/>
    <col min="38" max="38" width="35.44140625" style="1" customWidth="1"/>
    <col min="39" max="16384" width="9.109375" style="1"/>
  </cols>
  <sheetData>
    <row r="1" spans="1:39" ht="15" customHeight="1" x14ac:dyDescent="0.25">
      <c r="A1" s="135"/>
      <c r="B1" s="30"/>
      <c r="C1" s="25"/>
      <c r="D1" s="10"/>
      <c r="E1" s="10"/>
      <c r="F1" s="10"/>
      <c r="G1" s="10"/>
      <c r="H1" s="10"/>
      <c r="I1" s="10"/>
      <c r="J1" s="10"/>
      <c r="K1" s="10"/>
      <c r="L1" s="10"/>
      <c r="M1" s="11"/>
      <c r="AC1" s="129" t="s">
        <v>140</v>
      </c>
      <c r="AE1" s="3" t="s">
        <v>19</v>
      </c>
      <c r="AF1" s="1"/>
      <c r="AL1" s="3" t="s">
        <v>49</v>
      </c>
    </row>
    <row r="2" spans="1:39" ht="48" customHeight="1" x14ac:dyDescent="0.25">
      <c r="A2" s="136"/>
      <c r="B2" s="140" t="s">
        <v>85</v>
      </c>
      <c r="C2" s="141"/>
      <c r="D2" s="146"/>
      <c r="E2" s="146"/>
      <c r="F2" s="146"/>
      <c r="G2" s="146"/>
      <c r="H2" s="146"/>
      <c r="I2" s="146"/>
      <c r="J2" s="146"/>
      <c r="K2" s="146"/>
      <c r="L2" s="146"/>
      <c r="M2" s="12"/>
      <c r="AC2" t="s">
        <v>303</v>
      </c>
      <c r="AD2" s="3" t="s">
        <v>3</v>
      </c>
      <c r="AE2" s="2" t="s">
        <v>17</v>
      </c>
      <c r="AF2" s="3"/>
      <c r="AI2" s="1" t="s">
        <v>306</v>
      </c>
      <c r="AL2" s="1" t="s">
        <v>61</v>
      </c>
      <c r="AM2" s="3"/>
    </row>
    <row r="3" spans="1:39" ht="8.25" customHeight="1" x14ac:dyDescent="0.25">
      <c r="A3" s="136"/>
      <c r="B3" s="31"/>
      <c r="C3" s="26"/>
      <c r="D3" s="5"/>
      <c r="E3" s="5"/>
      <c r="F3" s="5"/>
      <c r="G3" s="5"/>
      <c r="H3" s="5"/>
      <c r="I3" s="5"/>
      <c r="J3" s="5"/>
      <c r="K3" s="5"/>
      <c r="L3" s="5"/>
      <c r="M3" s="12"/>
      <c r="AC3" s="130" t="s">
        <v>141</v>
      </c>
      <c r="AD3" s="1" t="s">
        <v>304</v>
      </c>
      <c r="AE3" s="1" t="s">
        <v>43</v>
      </c>
      <c r="AF3" s="1"/>
      <c r="AL3" s="1" t="s">
        <v>62</v>
      </c>
    </row>
    <row r="4" spans="1:39" ht="30" customHeight="1" x14ac:dyDescent="0.25">
      <c r="A4" s="136"/>
      <c r="B4" s="138" t="s">
        <v>86</v>
      </c>
      <c r="C4" s="142"/>
      <c r="D4" s="143"/>
      <c r="E4" s="150"/>
      <c r="F4" s="151"/>
      <c r="G4" s="151"/>
      <c r="H4" s="151"/>
      <c r="I4" s="151"/>
      <c r="J4" s="151"/>
      <c r="K4" s="151"/>
      <c r="L4" s="151"/>
      <c r="M4" s="12"/>
      <c r="AC4" s="130" t="s">
        <v>142</v>
      </c>
      <c r="AD4" t="s">
        <v>111</v>
      </c>
      <c r="AE4" s="1" t="s">
        <v>20</v>
      </c>
      <c r="AF4" s="1"/>
      <c r="AH4" s="1" t="s">
        <v>312</v>
      </c>
      <c r="AJ4" s="48">
        <v>5</v>
      </c>
      <c r="AK4" s="1" t="s">
        <v>27</v>
      </c>
      <c r="AL4" s="1" t="s">
        <v>48</v>
      </c>
    </row>
    <row r="5" spans="1:39" ht="8.25" customHeight="1" x14ac:dyDescent="0.25">
      <c r="A5" s="137"/>
      <c r="B5" s="37"/>
      <c r="C5" s="54"/>
      <c r="D5" s="42"/>
      <c r="E5" s="42"/>
      <c r="F5" s="42"/>
      <c r="G5" s="42"/>
      <c r="H5" s="42"/>
      <c r="I5" s="42"/>
      <c r="J5" s="42"/>
      <c r="K5" s="42"/>
      <c r="L5" s="42"/>
      <c r="M5" s="43"/>
      <c r="AC5" s="130" t="s">
        <v>143</v>
      </c>
      <c r="AD5" s="1" t="s">
        <v>4</v>
      </c>
      <c r="AE5" s="1" t="s">
        <v>29</v>
      </c>
      <c r="AF5" s="1"/>
      <c r="AJ5" s="48">
        <v>4.5</v>
      </c>
      <c r="AK5" s="1" t="s">
        <v>28</v>
      </c>
      <c r="AL5" s="1" t="s">
        <v>305</v>
      </c>
    </row>
    <row r="6" spans="1:39" ht="9" customHeight="1" x14ac:dyDescent="0.25">
      <c r="A6" s="144"/>
      <c r="B6" s="31"/>
      <c r="C6" s="26"/>
      <c r="D6" s="21"/>
      <c r="E6" s="22"/>
      <c r="F6" s="5"/>
      <c r="G6" s="5"/>
      <c r="H6" s="5"/>
      <c r="I6" s="5"/>
      <c r="J6" s="5"/>
      <c r="K6" s="5"/>
      <c r="L6" s="5"/>
      <c r="M6" s="12"/>
      <c r="AC6" s="130" t="s">
        <v>144</v>
      </c>
      <c r="AD6" t="s">
        <v>18</v>
      </c>
      <c r="AE6" s="1" t="s">
        <v>44</v>
      </c>
      <c r="AF6" s="1"/>
      <c r="AJ6" s="48">
        <v>4</v>
      </c>
      <c r="AL6" s="1" t="s">
        <v>54</v>
      </c>
    </row>
    <row r="7" spans="1:39" ht="30" customHeight="1" x14ac:dyDescent="0.25">
      <c r="A7" s="144"/>
      <c r="B7" s="152" t="s">
        <v>50</v>
      </c>
      <c r="C7" s="153"/>
      <c r="D7" s="147"/>
      <c r="E7" s="148"/>
      <c r="F7" s="148"/>
      <c r="G7" s="148"/>
      <c r="H7" s="148"/>
      <c r="I7" s="148"/>
      <c r="J7" s="148"/>
      <c r="K7" s="148"/>
      <c r="L7" s="148"/>
      <c r="M7" s="12"/>
      <c r="AC7" s="130" t="s">
        <v>145</v>
      </c>
      <c r="AD7" s="1" t="s">
        <v>73</v>
      </c>
      <c r="AE7" s="1" t="s">
        <v>46</v>
      </c>
      <c r="AF7" s="1"/>
      <c r="AJ7" s="48">
        <v>3.5</v>
      </c>
      <c r="AL7" s="1" t="s">
        <v>56</v>
      </c>
    </row>
    <row r="8" spans="1:39" ht="8.25" customHeight="1" x14ac:dyDescent="0.25">
      <c r="A8" s="144"/>
      <c r="B8" s="93"/>
      <c r="C8" s="94"/>
      <c r="D8" s="4"/>
      <c r="E8" s="4"/>
      <c r="F8" s="29"/>
      <c r="G8" s="29"/>
      <c r="H8" s="29"/>
      <c r="I8" s="29"/>
      <c r="J8" s="29"/>
      <c r="K8" s="29"/>
      <c r="L8" s="29"/>
      <c r="M8" s="12"/>
      <c r="AC8" s="130" t="s">
        <v>146</v>
      </c>
      <c r="AD8" s="1"/>
      <c r="AE8" s="1" t="s">
        <v>37</v>
      </c>
      <c r="AF8" s="1"/>
      <c r="AJ8" s="48">
        <v>3</v>
      </c>
      <c r="AL8" s="1" t="s">
        <v>58</v>
      </c>
    </row>
    <row r="9" spans="1:39" ht="30" customHeight="1" x14ac:dyDescent="0.25">
      <c r="A9" s="144"/>
      <c r="B9" s="138" t="s">
        <v>87</v>
      </c>
      <c r="C9" s="139"/>
      <c r="D9" s="133"/>
      <c r="E9" s="133"/>
      <c r="F9" s="120" t="s">
        <v>68</v>
      </c>
      <c r="G9" s="157"/>
      <c r="H9" s="157"/>
      <c r="I9" s="155" t="s">
        <v>26</v>
      </c>
      <c r="J9" s="156"/>
      <c r="K9" s="154"/>
      <c r="L9" s="154"/>
      <c r="M9" s="12"/>
      <c r="AC9" s="130" t="s">
        <v>147</v>
      </c>
      <c r="AD9" s="1"/>
      <c r="AE9" s="1" t="s">
        <v>103</v>
      </c>
      <c r="AF9" s="1"/>
      <c r="AJ9" s="48">
        <v>2.5</v>
      </c>
      <c r="AL9" s="1" t="s">
        <v>59</v>
      </c>
    </row>
    <row r="10" spans="1:39" ht="8.25" customHeight="1" x14ac:dyDescent="0.25">
      <c r="A10" s="144"/>
      <c r="B10" s="93"/>
      <c r="C10" s="95"/>
      <c r="D10" s="5"/>
      <c r="E10" s="5"/>
      <c r="F10" s="5"/>
      <c r="G10" s="5"/>
      <c r="H10" s="5"/>
      <c r="I10" s="51" t="s">
        <v>25</v>
      </c>
      <c r="J10" s="5"/>
      <c r="K10" s="5"/>
      <c r="L10" s="5"/>
      <c r="M10" s="12"/>
      <c r="AC10" s="130" t="s">
        <v>148</v>
      </c>
      <c r="AD10" s="1"/>
      <c r="AE10" s="1" t="s">
        <v>100</v>
      </c>
      <c r="AF10" s="1"/>
      <c r="AJ10" s="48">
        <v>2</v>
      </c>
      <c r="AL10" s="1" t="s">
        <v>60</v>
      </c>
    </row>
    <row r="11" spans="1:39" ht="30" customHeight="1" x14ac:dyDescent="0.25">
      <c r="A11" s="144"/>
      <c r="B11" s="138" t="s">
        <v>121</v>
      </c>
      <c r="C11" s="139"/>
      <c r="D11" s="149"/>
      <c r="E11" s="149"/>
      <c r="F11" s="56" t="s">
        <v>22</v>
      </c>
      <c r="G11" s="55" t="s">
        <v>313</v>
      </c>
      <c r="H11" s="50" t="s">
        <v>23</v>
      </c>
      <c r="I11" s="57">
        <v>2014</v>
      </c>
      <c r="J11" s="53" t="s">
        <v>67</v>
      </c>
      <c r="K11" s="124">
        <v>24</v>
      </c>
      <c r="M11" s="12"/>
      <c r="AC11" s="130" t="s">
        <v>149</v>
      </c>
      <c r="AD11" s="1"/>
      <c r="AE11" s="1" t="s">
        <v>101</v>
      </c>
      <c r="AF11" s="1"/>
      <c r="AJ11" s="48">
        <v>1.5</v>
      </c>
      <c r="AL11" s="1" t="s">
        <v>104</v>
      </c>
    </row>
    <row r="12" spans="1:39" ht="6" customHeight="1" x14ac:dyDescent="0.25">
      <c r="A12" s="144"/>
      <c r="B12"/>
      <c r="C12"/>
      <c r="D12"/>
      <c r="E12"/>
      <c r="F12"/>
      <c r="G12"/>
      <c r="H12"/>
      <c r="I12"/>
      <c r="J12"/>
      <c r="K12"/>
      <c r="L12"/>
      <c r="M12" s="12"/>
      <c r="AC12" s="130" t="s">
        <v>150</v>
      </c>
      <c r="AE12" s="1" t="s">
        <v>102</v>
      </c>
      <c r="AJ12" s="48">
        <v>1</v>
      </c>
      <c r="AL12" s="1" t="s">
        <v>63</v>
      </c>
    </row>
    <row r="13" spans="1:39" ht="5.25" customHeight="1" x14ac:dyDescent="0.25">
      <c r="A13" s="145"/>
      <c r="B13" s="37"/>
      <c r="C13" s="34"/>
      <c r="D13" s="52"/>
      <c r="E13" s="20"/>
      <c r="F13" s="20"/>
      <c r="G13" s="47"/>
      <c r="H13" s="47"/>
      <c r="I13" s="20"/>
      <c r="J13" s="20"/>
      <c r="K13" s="20"/>
      <c r="L13" s="20"/>
      <c r="M13" s="24"/>
      <c r="AC13" s="130" t="s">
        <v>151</v>
      </c>
      <c r="AD13" s="1"/>
      <c r="AE13" s="1" t="s">
        <v>114</v>
      </c>
      <c r="AF13" s="1"/>
      <c r="AJ13" s="48">
        <v>0.5</v>
      </c>
      <c r="AL13" s="1" t="s">
        <v>307</v>
      </c>
    </row>
    <row r="14" spans="1:39" ht="9" customHeight="1" x14ac:dyDescent="0.25">
      <c r="A14" s="165"/>
      <c r="B14" s="38"/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41"/>
      <c r="AC14" s="130" t="s">
        <v>152</v>
      </c>
      <c r="AD14" s="1"/>
      <c r="AE14" s="1" t="s">
        <v>115</v>
      </c>
      <c r="AF14" s="1"/>
      <c r="AJ14" s="48">
        <v>0</v>
      </c>
      <c r="AL14" s="1" t="s">
        <v>308</v>
      </c>
    </row>
    <row r="15" spans="1:39" ht="30" customHeight="1" x14ac:dyDescent="0.25">
      <c r="A15" s="144"/>
      <c r="B15" s="158" t="s">
        <v>88</v>
      </c>
      <c r="C15" s="161"/>
      <c r="D15" s="160"/>
      <c r="E15" s="160"/>
      <c r="F15" s="160"/>
      <c r="G15" s="160"/>
      <c r="H15" s="160"/>
      <c r="I15" s="160"/>
      <c r="J15" s="160"/>
      <c r="K15" s="160"/>
      <c r="L15" s="160"/>
      <c r="M15" s="12"/>
      <c r="AC15" s="130" t="s">
        <v>153</v>
      </c>
      <c r="AD15" s="1"/>
      <c r="AE15" s="1" t="s">
        <v>116</v>
      </c>
      <c r="AF15" s="1"/>
      <c r="AL15" s="1" t="s">
        <v>309</v>
      </c>
    </row>
    <row r="16" spans="1:39" ht="8.25" customHeight="1" x14ac:dyDescent="0.25">
      <c r="A16" s="144"/>
      <c r="B16" s="32"/>
      <c r="C16" s="26"/>
      <c r="D16" s="5"/>
      <c r="E16" s="5"/>
      <c r="F16" s="5"/>
      <c r="G16" s="5"/>
      <c r="H16" s="5"/>
      <c r="I16" s="5"/>
      <c r="J16" s="5"/>
      <c r="K16" s="5"/>
      <c r="L16" s="5"/>
      <c r="M16" s="12"/>
      <c r="AC16" s="130" t="s">
        <v>154</v>
      </c>
      <c r="AD16" s="1"/>
      <c r="AE16" s="1" t="s">
        <v>34</v>
      </c>
      <c r="AF16" s="1"/>
      <c r="AL16" s="1" t="s">
        <v>310</v>
      </c>
    </row>
    <row r="17" spans="1:38" ht="20.100000000000001" customHeight="1" x14ac:dyDescent="0.25">
      <c r="A17" s="144"/>
      <c r="B17" s="158" t="s">
        <v>89</v>
      </c>
      <c r="C17" s="158"/>
      <c r="D17" s="158"/>
      <c r="E17" s="159"/>
      <c r="F17" s="163"/>
      <c r="G17" s="164"/>
      <c r="H17" s="164"/>
      <c r="I17" s="162"/>
      <c r="J17" s="162"/>
      <c r="K17" s="162"/>
      <c r="L17" s="162"/>
      <c r="M17" s="12"/>
      <c r="AC17" s="130" t="s">
        <v>155</v>
      </c>
      <c r="AD17" s="1"/>
      <c r="AE17" s="1" t="s">
        <v>117</v>
      </c>
      <c r="AF17" s="1"/>
      <c r="AL17" s="1" t="s">
        <v>52</v>
      </c>
    </row>
    <row r="18" spans="1:38" ht="15.75" customHeight="1" x14ac:dyDescent="0.25">
      <c r="A18" s="144"/>
      <c r="B18" s="96"/>
      <c r="C18" s="96"/>
      <c r="D18" s="96"/>
      <c r="E18" s="97"/>
      <c r="F18" s="177" t="s">
        <v>71</v>
      </c>
      <c r="G18" s="177"/>
      <c r="H18" s="177"/>
      <c r="I18" s="178" t="s">
        <v>132</v>
      </c>
      <c r="J18" s="178"/>
      <c r="K18" s="178"/>
      <c r="L18" s="178"/>
      <c r="M18" s="12"/>
      <c r="AC18" s="130" t="s">
        <v>156</v>
      </c>
      <c r="AD18" s="1"/>
      <c r="AE18" s="1" t="s">
        <v>35</v>
      </c>
      <c r="AF18" s="1"/>
      <c r="AL18" s="1" t="s">
        <v>47</v>
      </c>
    </row>
    <row r="19" spans="1:38" ht="20.100000000000001" customHeight="1" x14ac:dyDescent="0.25">
      <c r="A19" s="144"/>
      <c r="B19" s="158" t="s">
        <v>90</v>
      </c>
      <c r="C19" s="158"/>
      <c r="D19" s="158"/>
      <c r="E19" s="159"/>
      <c r="F19" s="163"/>
      <c r="G19" s="164"/>
      <c r="H19" s="164"/>
      <c r="I19" s="162"/>
      <c r="J19" s="162"/>
      <c r="K19" s="162"/>
      <c r="L19" s="162"/>
      <c r="M19" s="12"/>
      <c r="AC19" s="130" t="s">
        <v>157</v>
      </c>
      <c r="AD19" s="1"/>
      <c r="AE19" s="1" t="s">
        <v>36</v>
      </c>
      <c r="AF19" s="1"/>
      <c r="AL19" s="1" t="s">
        <v>55</v>
      </c>
    </row>
    <row r="20" spans="1:38" ht="18" customHeight="1" x14ac:dyDescent="0.25">
      <c r="A20" s="144"/>
      <c r="B20" s="98"/>
      <c r="C20" s="94"/>
      <c r="D20" s="92"/>
      <c r="E20" s="92"/>
      <c r="F20" s="177" t="s">
        <v>71</v>
      </c>
      <c r="G20" s="177"/>
      <c r="H20" s="177"/>
      <c r="I20" s="178" t="s">
        <v>132</v>
      </c>
      <c r="J20" s="178"/>
      <c r="K20" s="178"/>
      <c r="L20" s="178"/>
      <c r="M20" s="12"/>
      <c r="AC20" s="130" t="s">
        <v>158</v>
      </c>
      <c r="AD20" s="1"/>
      <c r="AE20" s="1" t="s">
        <v>40</v>
      </c>
      <c r="AF20" s="1"/>
      <c r="AL20" s="1" t="s">
        <v>72</v>
      </c>
    </row>
    <row r="21" spans="1:38" ht="20.100000000000001" customHeight="1" x14ac:dyDescent="0.25">
      <c r="A21" s="144"/>
      <c r="B21" s="158" t="s">
        <v>91</v>
      </c>
      <c r="C21" s="158"/>
      <c r="D21" s="158"/>
      <c r="E21" s="159"/>
      <c r="F21" s="163"/>
      <c r="G21" s="164"/>
      <c r="H21" s="164"/>
      <c r="I21" s="162"/>
      <c r="J21" s="162"/>
      <c r="K21" s="162"/>
      <c r="L21" s="162"/>
      <c r="M21" s="12"/>
      <c r="AC21" s="130" t="s">
        <v>159</v>
      </c>
      <c r="AD21" s="1"/>
      <c r="AE21" s="1" t="s">
        <v>38</v>
      </c>
      <c r="AF21" s="1"/>
      <c r="AL21" s="1" t="s">
        <v>53</v>
      </c>
    </row>
    <row r="22" spans="1:38" ht="18" customHeight="1" x14ac:dyDescent="0.25">
      <c r="A22" s="144"/>
      <c r="B22" s="111"/>
      <c r="C22" s="112"/>
      <c r="D22" s="5"/>
      <c r="E22" s="5"/>
      <c r="F22" s="177" t="s">
        <v>71</v>
      </c>
      <c r="G22" s="177"/>
      <c r="H22" s="177"/>
      <c r="I22" s="178" t="s">
        <v>132</v>
      </c>
      <c r="J22" s="178"/>
      <c r="K22" s="178"/>
      <c r="L22" s="178"/>
      <c r="M22" s="12"/>
      <c r="AC22" s="130" t="s">
        <v>160</v>
      </c>
      <c r="AD22" s="1"/>
      <c r="AE22" s="1" t="s">
        <v>39</v>
      </c>
      <c r="AF22" s="1"/>
    </row>
    <row r="23" spans="1:38" ht="9" customHeight="1" x14ac:dyDescent="0.25">
      <c r="A23" s="165"/>
      <c r="B23" s="38"/>
      <c r="C23" s="39"/>
      <c r="D23" s="40"/>
      <c r="E23" s="40"/>
      <c r="F23" s="40"/>
      <c r="G23" s="40"/>
      <c r="H23" s="40"/>
      <c r="I23" s="113"/>
      <c r="J23" s="113"/>
      <c r="K23" s="113"/>
      <c r="L23" s="113"/>
      <c r="M23" s="114"/>
      <c r="AC23" s="130" t="s">
        <v>161</v>
      </c>
      <c r="AD23" s="1"/>
      <c r="AE23" s="1" t="s">
        <v>120</v>
      </c>
      <c r="AF23" s="1"/>
    </row>
    <row r="24" spans="1:38" ht="17.25" customHeight="1" x14ac:dyDescent="0.25">
      <c r="A24" s="166"/>
      <c r="B24" s="104" t="s">
        <v>97</v>
      </c>
      <c r="C24" s="189" t="s">
        <v>306</v>
      </c>
      <c r="D24" s="189"/>
      <c r="E24" s="189"/>
      <c r="F24" s="190"/>
      <c r="G24" s="99"/>
      <c r="H24" s="99"/>
      <c r="I24" s="175" t="s">
        <v>3</v>
      </c>
      <c r="J24" s="188"/>
      <c r="K24" s="187"/>
      <c r="L24" s="187"/>
      <c r="M24" s="14"/>
      <c r="AC24" s="130" t="s">
        <v>162</v>
      </c>
      <c r="AD24" s="1"/>
      <c r="AE24" s="1" t="s">
        <v>21</v>
      </c>
      <c r="AF24" s="1"/>
    </row>
    <row r="25" spans="1:38" ht="11.25" customHeight="1" x14ac:dyDescent="0.25">
      <c r="A25" s="166"/>
      <c r="B25" s="32"/>
      <c r="C25" s="26"/>
      <c r="D25" s="13"/>
      <c r="E25" s="13"/>
      <c r="F25" s="13"/>
      <c r="G25" s="13"/>
      <c r="H25" s="13"/>
      <c r="I25" s="13"/>
      <c r="J25" s="13"/>
      <c r="K25" s="13"/>
      <c r="L25" s="13"/>
      <c r="M25" s="14"/>
      <c r="AC25" s="130" t="s">
        <v>163</v>
      </c>
      <c r="AD25" s="1"/>
      <c r="AE25" s="1" t="s">
        <v>64</v>
      </c>
      <c r="AF25" s="1"/>
    </row>
    <row r="26" spans="1:38" ht="18" customHeight="1" x14ac:dyDescent="0.25">
      <c r="A26" s="166"/>
      <c r="B26" s="168" t="s">
        <v>51</v>
      </c>
      <c r="C26" s="170"/>
      <c r="D26" s="170"/>
      <c r="E26" s="168" t="s">
        <v>16</v>
      </c>
      <c r="F26" s="169"/>
      <c r="G26" s="169"/>
      <c r="H26" s="169"/>
      <c r="I26" s="169"/>
      <c r="J26" s="169"/>
      <c r="K26" s="13"/>
      <c r="L26" s="13"/>
      <c r="M26" s="14"/>
      <c r="AC26" s="130" t="s">
        <v>164</v>
      </c>
      <c r="AD26" s="1"/>
      <c r="AE26" s="1" t="s">
        <v>41</v>
      </c>
      <c r="AF26" s="1"/>
    </row>
    <row r="27" spans="1:38" ht="20.100000000000001" customHeight="1" x14ac:dyDescent="0.25">
      <c r="A27" s="166"/>
      <c r="B27" s="175" t="s">
        <v>0</v>
      </c>
      <c r="C27" s="176"/>
      <c r="D27" s="69"/>
      <c r="E27" s="6">
        <f>IF(formulas!$A$16=0.1,0.3,0)</f>
        <v>0</v>
      </c>
      <c r="F27" s="6">
        <f>IF(formulas!$A$16=1,0.3,0)</f>
        <v>0</v>
      </c>
      <c r="G27" s="6">
        <f>IF(formulas!$A$16=10,0,0)</f>
        <v>0</v>
      </c>
      <c r="H27" s="6">
        <f>IF(formulas!$A$16=100,0.6,0)</f>
        <v>0</v>
      </c>
      <c r="I27" s="6">
        <f>IF(formulas!$A$16=1000,0,0)</f>
        <v>0</v>
      </c>
      <c r="J27" s="6">
        <f>IF(formulas!$A$16=10000,0.2,0)</f>
        <v>0.2</v>
      </c>
      <c r="K27" s="5"/>
      <c r="L27" s="59">
        <f>formulas!G19</f>
        <v>0</v>
      </c>
      <c r="M27" s="14"/>
      <c r="AC27" s="130" t="s">
        <v>165</v>
      </c>
      <c r="AD27" s="1"/>
      <c r="AE27" s="1" t="s">
        <v>33</v>
      </c>
      <c r="AF27" s="1"/>
    </row>
    <row r="28" spans="1:38" ht="15" customHeight="1" x14ac:dyDescent="0.25">
      <c r="A28" s="166"/>
      <c r="B28" s="134" t="s">
        <v>92</v>
      </c>
      <c r="C28" s="134"/>
      <c r="D28" s="13"/>
      <c r="E28" s="6"/>
      <c r="F28" s="6"/>
      <c r="G28" s="6"/>
      <c r="H28" s="6"/>
      <c r="I28" s="6"/>
      <c r="J28" s="6"/>
      <c r="K28" s="5"/>
      <c r="L28" s="59"/>
      <c r="M28" s="14"/>
      <c r="AC28" s="130" t="s">
        <v>166</v>
      </c>
      <c r="AD28" s="1"/>
      <c r="AE28" s="1" t="s">
        <v>99</v>
      </c>
      <c r="AF28" s="1"/>
    </row>
    <row r="29" spans="1:38" ht="50.1" customHeight="1" x14ac:dyDescent="0.25">
      <c r="A29" s="166"/>
      <c r="B29" s="171"/>
      <c r="C29" s="172"/>
      <c r="D29" s="172"/>
      <c r="E29" s="172"/>
      <c r="F29" s="181"/>
      <c r="G29" s="181"/>
      <c r="H29" s="181"/>
      <c r="I29" s="181"/>
      <c r="J29" s="181"/>
      <c r="K29" s="182"/>
      <c r="L29" s="183"/>
      <c r="M29" s="14"/>
      <c r="AC29" s="130" t="s">
        <v>167</v>
      </c>
      <c r="AD29" s="1"/>
      <c r="AE29" s="1" t="s">
        <v>66</v>
      </c>
      <c r="AF29" s="1"/>
    </row>
    <row r="30" spans="1:38" ht="6.75" customHeight="1" x14ac:dyDescent="0.25">
      <c r="A30" s="166"/>
      <c r="B30" s="35"/>
      <c r="C30" s="36"/>
      <c r="D30" s="16"/>
      <c r="E30" s="5"/>
      <c r="F30" s="7"/>
      <c r="G30" s="7"/>
      <c r="H30" s="7"/>
      <c r="I30" s="7"/>
      <c r="J30" s="7"/>
      <c r="K30" s="5"/>
      <c r="L30" s="8"/>
      <c r="M30" s="14"/>
      <c r="AC30" s="130" t="s">
        <v>168</v>
      </c>
      <c r="AD30" s="1"/>
      <c r="AE30" s="1" t="s">
        <v>118</v>
      </c>
      <c r="AF30" s="1"/>
    </row>
    <row r="31" spans="1:38" ht="20.100000000000001" customHeight="1" x14ac:dyDescent="0.25">
      <c r="A31" s="166"/>
      <c r="B31" s="35"/>
      <c r="C31" s="105" t="s">
        <v>1</v>
      </c>
      <c r="D31" s="67">
        <f>'Quality Checklist'!J23</f>
        <v>0</v>
      </c>
      <c r="E31" s="6">
        <f>IF(formulas!$A$16=0.1,0.5,0)</f>
        <v>0</v>
      </c>
      <c r="F31" s="6">
        <f>IF(formulas!$A$16=1,0.4,0)</f>
        <v>0</v>
      </c>
      <c r="G31" s="6">
        <f>IF(formulas!$A$16=10,0.9,0)</f>
        <v>0</v>
      </c>
      <c r="H31" s="6">
        <f>IF(formulas!$A$16=100,0.3,0)</f>
        <v>0</v>
      </c>
      <c r="I31" s="6">
        <f>IF(formulas!$A$16=1000,1,0)</f>
        <v>0</v>
      </c>
      <c r="J31" s="6">
        <f>IF(formulas!$A$16=10000,0.6,0)</f>
        <v>0.6</v>
      </c>
      <c r="K31" s="5"/>
      <c r="L31" s="59">
        <f>formulas!G22</f>
        <v>0</v>
      </c>
      <c r="M31" s="14"/>
      <c r="AC31" s="130" t="s">
        <v>169</v>
      </c>
      <c r="AD31" s="1"/>
      <c r="AE31" s="1" t="s">
        <v>65</v>
      </c>
      <c r="AF31" s="1"/>
    </row>
    <row r="32" spans="1:38" ht="15" customHeight="1" x14ac:dyDescent="0.25">
      <c r="A32" s="166"/>
      <c r="B32" s="134" t="s">
        <v>93</v>
      </c>
      <c r="C32" s="134"/>
      <c r="D32" s="115"/>
      <c r="E32" s="13"/>
      <c r="F32" s="6"/>
      <c r="G32" s="6"/>
      <c r="H32" s="6"/>
      <c r="I32" s="6"/>
      <c r="J32" s="6"/>
      <c r="K32" s="5"/>
      <c r="L32" s="9"/>
      <c r="M32" s="14"/>
      <c r="AC32" s="130" t="s">
        <v>170</v>
      </c>
      <c r="AD32" s="1"/>
      <c r="AE32" s="1" t="s">
        <v>30</v>
      </c>
      <c r="AF32" s="1"/>
    </row>
    <row r="33" spans="1:38" ht="50.1" customHeight="1" x14ac:dyDescent="0.25">
      <c r="A33" s="166"/>
      <c r="B33" s="171"/>
      <c r="C33" s="172"/>
      <c r="D33" s="172"/>
      <c r="E33" s="172"/>
      <c r="F33" s="181"/>
      <c r="G33" s="181"/>
      <c r="H33" s="181"/>
      <c r="I33" s="181"/>
      <c r="J33" s="181"/>
      <c r="K33" s="182"/>
      <c r="L33" s="183"/>
      <c r="M33" s="14"/>
      <c r="AC33" s="130" t="s">
        <v>171</v>
      </c>
      <c r="AD33" s="1"/>
      <c r="AE33" s="1" t="s">
        <v>31</v>
      </c>
      <c r="AF33" s="1"/>
    </row>
    <row r="34" spans="1:38" ht="8.25" customHeight="1" x14ac:dyDescent="0.25">
      <c r="A34" s="166"/>
      <c r="B34" s="35"/>
      <c r="C34" s="36"/>
      <c r="D34" s="16"/>
      <c r="E34" s="5"/>
      <c r="F34" s="7"/>
      <c r="G34" s="7"/>
      <c r="H34" s="7"/>
      <c r="I34" s="7"/>
      <c r="J34" s="7"/>
      <c r="K34" s="5"/>
      <c r="L34" s="8"/>
      <c r="M34" s="14"/>
      <c r="AC34" s="130" t="s">
        <v>172</v>
      </c>
      <c r="AD34" s="1"/>
      <c r="AE34" s="1" t="s">
        <v>32</v>
      </c>
      <c r="AF34" s="1"/>
    </row>
    <row r="35" spans="1:38" ht="20.100000000000001" customHeight="1" x14ac:dyDescent="0.25">
      <c r="A35" s="166"/>
      <c r="B35" s="184" t="s">
        <v>2</v>
      </c>
      <c r="C35" s="185"/>
      <c r="D35" s="67">
        <f>'Project Management Checklist'!J22</f>
        <v>0</v>
      </c>
      <c r="E35" s="6">
        <f>IF(formulas!$A$16=0.1,0.2,0)</f>
        <v>0</v>
      </c>
      <c r="F35" s="6">
        <f>IF(formulas!$A$16=1,0.3,0)</f>
        <v>0</v>
      </c>
      <c r="G35" s="6">
        <f>IF(formulas!$A$16=10,0.1,0)</f>
        <v>0</v>
      </c>
      <c r="H35" s="6">
        <f>IF(formulas!$A$16=100,0.1,0)</f>
        <v>0</v>
      </c>
      <c r="I35" s="6">
        <f>IF(formulas!$A$16=1000,0,0)</f>
        <v>0</v>
      </c>
      <c r="J35" s="6">
        <f>IF(formulas!$A$16=10000,0.2,0)</f>
        <v>0.2</v>
      </c>
      <c r="K35" s="5"/>
      <c r="L35" s="59">
        <f>formulas!G25</f>
        <v>0</v>
      </c>
      <c r="M35" s="14"/>
      <c r="AC35" s="130" t="s">
        <v>173</v>
      </c>
      <c r="AD35" s="1"/>
      <c r="AE35" s="1" t="s">
        <v>98</v>
      </c>
      <c r="AF35" s="1"/>
    </row>
    <row r="36" spans="1:38" ht="15" customHeight="1" x14ac:dyDescent="0.25">
      <c r="A36" s="166"/>
      <c r="B36" s="134" t="s">
        <v>94</v>
      </c>
      <c r="C36" s="134"/>
      <c r="D36" s="13"/>
      <c r="E36" s="13"/>
      <c r="F36" s="6"/>
      <c r="G36" s="6"/>
      <c r="H36" s="6"/>
      <c r="I36" s="6"/>
      <c r="J36" s="6"/>
      <c r="K36" s="5"/>
      <c r="L36" s="9"/>
      <c r="M36" s="14"/>
      <c r="AC36" s="130" t="s">
        <v>174</v>
      </c>
      <c r="AD36" s="1"/>
      <c r="AE36" s="1" t="s">
        <v>42</v>
      </c>
      <c r="AF36" s="1"/>
    </row>
    <row r="37" spans="1:38" ht="50.1" customHeight="1" x14ac:dyDescent="0.25">
      <c r="A37" s="166"/>
      <c r="B37" s="171"/>
      <c r="C37" s="172"/>
      <c r="D37" s="172"/>
      <c r="E37" s="172"/>
      <c r="F37" s="181"/>
      <c r="G37" s="181"/>
      <c r="H37" s="181"/>
      <c r="I37" s="181"/>
      <c r="J37" s="181"/>
      <c r="K37" s="182"/>
      <c r="L37" s="183"/>
      <c r="M37" s="15"/>
      <c r="AC37" s="130" t="s">
        <v>175</v>
      </c>
      <c r="AD37" s="1"/>
      <c r="AE37" s="1" t="s">
        <v>45</v>
      </c>
      <c r="AF37" s="1"/>
    </row>
    <row r="38" spans="1:38" ht="8.25" customHeight="1" x14ac:dyDescent="0.25">
      <c r="A38" s="166"/>
      <c r="B38" s="32"/>
      <c r="C38" s="26"/>
      <c r="D38" s="5"/>
      <c r="E38" s="5"/>
      <c r="F38" s="5"/>
      <c r="G38" s="5"/>
      <c r="H38" s="5"/>
      <c r="I38" s="5"/>
      <c r="J38" s="5"/>
      <c r="K38" s="5"/>
      <c r="L38" s="5"/>
      <c r="M38" s="17"/>
      <c r="AC38" s="130" t="s">
        <v>176</v>
      </c>
      <c r="AD38" s="1"/>
      <c r="AE38" s="1" t="s">
        <v>119</v>
      </c>
      <c r="AF38" s="1"/>
    </row>
    <row r="39" spans="1:38" ht="29.25" customHeight="1" x14ac:dyDescent="0.25">
      <c r="A39" s="166"/>
      <c r="B39" s="186" t="s">
        <v>57</v>
      </c>
      <c r="C39" s="26"/>
      <c r="D39" s="5"/>
      <c r="E39" s="179" t="s">
        <v>15</v>
      </c>
      <c r="F39" s="180"/>
      <c r="G39" s="180"/>
      <c r="H39" s="180"/>
      <c r="I39" s="180"/>
      <c r="J39" s="180"/>
      <c r="K39" s="5"/>
      <c r="L39" s="58">
        <f>IF(J24="NR","NR",L27+L31+L35)</f>
        <v>0</v>
      </c>
      <c r="M39" s="15"/>
      <c r="AC39" s="130" t="s">
        <v>177</v>
      </c>
      <c r="AD39" s="1"/>
      <c r="AF39" s="1"/>
    </row>
    <row r="40" spans="1:38" s="44" customFormat="1" ht="18" customHeight="1" x14ac:dyDescent="0.25">
      <c r="A40" s="166"/>
      <c r="B40" s="180"/>
      <c r="C40" s="171"/>
      <c r="D40" s="172"/>
      <c r="E40" s="172"/>
      <c r="F40" s="172"/>
      <c r="G40" s="173"/>
      <c r="H40" s="173"/>
      <c r="I40" s="173"/>
      <c r="J40" s="174"/>
      <c r="K40" s="116"/>
      <c r="L40" s="45"/>
      <c r="M40" s="46"/>
      <c r="AC40" s="130" t="s">
        <v>178</v>
      </c>
      <c r="AE40" s="1"/>
      <c r="AJ40" s="49"/>
      <c r="AL40" s="1"/>
    </row>
    <row r="41" spans="1:38" ht="9.75" customHeight="1" thickBot="1" x14ac:dyDescent="0.3">
      <c r="A41" s="167"/>
      <c r="B41" s="33"/>
      <c r="C41" s="28"/>
      <c r="D41" s="18"/>
      <c r="E41" s="18"/>
      <c r="F41" s="18"/>
      <c r="G41" s="18"/>
      <c r="H41" s="18"/>
      <c r="I41" s="18"/>
      <c r="J41" s="18"/>
      <c r="K41" s="18"/>
      <c r="L41" s="18"/>
      <c r="M41" s="19"/>
      <c r="AC41" s="130" t="s">
        <v>179</v>
      </c>
      <c r="AD41" s="1"/>
      <c r="AF41" s="1"/>
    </row>
    <row r="42" spans="1:38" ht="18" customHeight="1" x14ac:dyDescent="0.25">
      <c r="D42"/>
      <c r="E42"/>
      <c r="F42"/>
      <c r="G42"/>
      <c r="H42"/>
      <c r="AC42" s="130" t="s">
        <v>180</v>
      </c>
      <c r="AD42" s="1"/>
      <c r="AF42" s="1"/>
    </row>
    <row r="43" spans="1:38" ht="18" customHeight="1" x14ac:dyDescent="0.25">
      <c r="D43"/>
      <c r="E43"/>
      <c r="F43"/>
      <c r="G43"/>
      <c r="H43"/>
      <c r="AC43" s="130" t="s">
        <v>181</v>
      </c>
      <c r="AD43" s="1"/>
      <c r="AF43" s="1"/>
    </row>
    <row r="44" spans="1:38" ht="18" customHeight="1" x14ac:dyDescent="0.25">
      <c r="D44"/>
      <c r="E44"/>
      <c r="F44"/>
      <c r="G44"/>
      <c r="H44"/>
      <c r="AC44" s="130" t="s">
        <v>182</v>
      </c>
      <c r="AD44" s="1"/>
      <c r="AF44" s="1"/>
    </row>
    <row r="45" spans="1:38" ht="18" customHeight="1" x14ac:dyDescent="0.25">
      <c r="D45"/>
      <c r="E45" s="68"/>
      <c r="F45"/>
      <c r="G45"/>
      <c r="H45"/>
      <c r="AC45" s="130" t="s">
        <v>183</v>
      </c>
      <c r="AD45" s="1"/>
      <c r="AF45" s="1"/>
    </row>
    <row r="46" spans="1:38" ht="18" customHeight="1" x14ac:dyDescent="0.25">
      <c r="D46"/>
      <c r="E46"/>
      <c r="F46"/>
      <c r="G46"/>
      <c r="H46"/>
      <c r="AC46" s="130" t="s">
        <v>184</v>
      </c>
      <c r="AD46" s="1"/>
      <c r="AF46" s="1"/>
    </row>
    <row r="47" spans="1:38" ht="18" customHeight="1" x14ac:dyDescent="0.25">
      <c r="D47"/>
      <c r="E47"/>
      <c r="F47"/>
      <c r="G47"/>
      <c r="H47"/>
      <c r="I47"/>
      <c r="J47"/>
      <c r="AC47" s="130" t="s">
        <v>185</v>
      </c>
      <c r="AD47" s="1"/>
      <c r="AF47" s="1"/>
      <c r="AL47" s="44"/>
    </row>
    <row r="48" spans="1:38" ht="18" customHeight="1" x14ac:dyDescent="0.25">
      <c r="D48"/>
      <c r="E48"/>
      <c r="F48"/>
      <c r="G48"/>
      <c r="H48"/>
      <c r="I48"/>
      <c r="J48"/>
      <c r="AC48" s="130" t="s">
        <v>186</v>
      </c>
      <c r="AD48" s="1"/>
      <c r="AF48" s="1"/>
    </row>
    <row r="49" spans="4:32" ht="18" customHeight="1" x14ac:dyDescent="0.25">
      <c r="D49"/>
      <c r="E49"/>
      <c r="F49"/>
      <c r="G49"/>
      <c r="H49"/>
      <c r="I49"/>
      <c r="J49"/>
      <c r="AC49" s="130" t="s">
        <v>187</v>
      </c>
      <c r="AD49" s="1"/>
      <c r="AF49" s="1"/>
    </row>
    <row r="50" spans="4:32" ht="18" customHeight="1" x14ac:dyDescent="0.25">
      <c r="D50"/>
      <c r="E50"/>
      <c r="F50"/>
      <c r="G50"/>
      <c r="H50"/>
      <c r="I50"/>
      <c r="J50"/>
      <c r="AC50" s="130" t="s">
        <v>188</v>
      </c>
      <c r="AD50" s="1"/>
      <c r="AF50" s="1"/>
    </row>
    <row r="51" spans="4:32" ht="18" customHeight="1" x14ac:dyDescent="0.25">
      <c r="D51"/>
      <c r="E51"/>
      <c r="F51"/>
      <c r="G51"/>
      <c r="H51"/>
      <c r="I51"/>
      <c r="J51"/>
      <c r="AC51" s="130" t="s">
        <v>189</v>
      </c>
      <c r="AD51" s="1"/>
      <c r="AF51" s="1"/>
    </row>
    <row r="52" spans="4:32" ht="18" customHeight="1" x14ac:dyDescent="0.25">
      <c r="D52"/>
      <c r="E52"/>
      <c r="F52"/>
      <c r="G52"/>
      <c r="H52"/>
      <c r="AC52" s="130" t="s">
        <v>190</v>
      </c>
      <c r="AD52" s="1"/>
      <c r="AF52" s="1"/>
    </row>
    <row r="53" spans="4:32" ht="18" customHeight="1" x14ac:dyDescent="0.25">
      <c r="D53"/>
      <c r="E53"/>
      <c r="F53"/>
      <c r="G53"/>
      <c r="H53"/>
      <c r="AC53" s="130" t="s">
        <v>191</v>
      </c>
      <c r="AD53" s="1"/>
      <c r="AF53" s="1"/>
    </row>
    <row r="54" spans="4:32" ht="18" customHeight="1" x14ac:dyDescent="0.25">
      <c r="D54"/>
      <c r="E54"/>
      <c r="F54"/>
      <c r="G54"/>
      <c r="H54"/>
      <c r="AC54" s="130" t="s">
        <v>192</v>
      </c>
      <c r="AD54" s="1"/>
      <c r="AF54" s="1"/>
    </row>
    <row r="55" spans="4:32" ht="18" customHeight="1" x14ac:dyDescent="0.25">
      <c r="D55"/>
      <c r="E55"/>
      <c r="F55"/>
      <c r="G55"/>
      <c r="H55"/>
      <c r="AC55" s="130" t="s">
        <v>193</v>
      </c>
      <c r="AD55" s="1"/>
      <c r="AF55" s="1"/>
    </row>
    <row r="56" spans="4:32" ht="18" customHeight="1" x14ac:dyDescent="0.25">
      <c r="D56"/>
      <c r="E56"/>
      <c r="F56"/>
      <c r="G56"/>
      <c r="H56"/>
      <c r="AC56" s="130" t="s">
        <v>194</v>
      </c>
      <c r="AD56" s="1"/>
      <c r="AF56" s="1"/>
    </row>
    <row r="57" spans="4:32" ht="18" customHeight="1" x14ac:dyDescent="0.25">
      <c r="D57"/>
      <c r="E57"/>
      <c r="F57"/>
      <c r="G57"/>
      <c r="H57"/>
      <c r="AC57" s="130" t="s">
        <v>195</v>
      </c>
      <c r="AD57" s="1"/>
      <c r="AF57" s="1"/>
    </row>
    <row r="58" spans="4:32" ht="18" customHeight="1" x14ac:dyDescent="0.25">
      <c r="AC58" s="130" t="s">
        <v>196</v>
      </c>
      <c r="AD58" s="1"/>
      <c r="AF58" s="1"/>
    </row>
    <row r="59" spans="4:32" ht="18" customHeight="1" x14ac:dyDescent="0.25">
      <c r="AC59" s="130" t="s">
        <v>197</v>
      </c>
      <c r="AD59" s="1"/>
      <c r="AF59" s="1"/>
    </row>
    <row r="60" spans="4:32" ht="18" customHeight="1" x14ac:dyDescent="0.25">
      <c r="AC60" s="130" t="s">
        <v>198</v>
      </c>
      <c r="AD60" s="1"/>
      <c r="AF60" s="1"/>
    </row>
    <row r="61" spans="4:32" ht="18" customHeight="1" x14ac:dyDescent="0.25">
      <c r="AC61" s="130" t="s">
        <v>199</v>
      </c>
      <c r="AD61" s="1"/>
      <c r="AF61" s="1"/>
    </row>
    <row r="62" spans="4:32" ht="18" customHeight="1" x14ac:dyDescent="0.25">
      <c r="AC62" s="130" t="s">
        <v>200</v>
      </c>
      <c r="AD62" s="1"/>
      <c r="AF62" s="1"/>
    </row>
    <row r="63" spans="4:32" ht="18" customHeight="1" x14ac:dyDescent="0.25">
      <c r="AC63" s="130" t="s">
        <v>201</v>
      </c>
      <c r="AD63" s="1"/>
      <c r="AF63" s="1"/>
    </row>
    <row r="64" spans="4:32" ht="18" customHeight="1" x14ac:dyDescent="0.25">
      <c r="AC64" s="130" t="s">
        <v>202</v>
      </c>
      <c r="AD64" s="1"/>
      <c r="AF64" s="1"/>
    </row>
    <row r="65" spans="29:32" ht="18" customHeight="1" x14ac:dyDescent="0.25">
      <c r="AC65" s="130" t="s">
        <v>203</v>
      </c>
      <c r="AD65" s="1"/>
      <c r="AF65" s="1"/>
    </row>
    <row r="66" spans="29:32" ht="18" customHeight="1" x14ac:dyDescent="0.25">
      <c r="AC66" s="130" t="s">
        <v>204</v>
      </c>
      <c r="AD66" s="1"/>
      <c r="AF66" s="1"/>
    </row>
    <row r="67" spans="29:32" ht="18" customHeight="1" x14ac:dyDescent="0.25">
      <c r="AC67" s="130" t="s">
        <v>205</v>
      </c>
      <c r="AD67" s="1"/>
      <c r="AF67" s="1"/>
    </row>
    <row r="68" spans="29:32" ht="18" customHeight="1" x14ac:dyDescent="0.25">
      <c r="AC68" s="130" t="s">
        <v>206</v>
      </c>
      <c r="AD68" s="1"/>
      <c r="AF68" s="1"/>
    </row>
    <row r="69" spans="29:32" ht="18" customHeight="1" x14ac:dyDescent="0.25">
      <c r="AC69" s="130" t="s">
        <v>207</v>
      </c>
      <c r="AD69" s="1"/>
      <c r="AF69" s="1"/>
    </row>
    <row r="70" spans="29:32" ht="18" customHeight="1" x14ac:dyDescent="0.25">
      <c r="AC70" s="130" t="s">
        <v>208</v>
      </c>
      <c r="AD70" s="1"/>
      <c r="AF70" s="1"/>
    </row>
    <row r="71" spans="29:32" ht="18" customHeight="1" x14ac:dyDescent="0.25">
      <c r="AC71" s="130" t="s">
        <v>209</v>
      </c>
      <c r="AD71" s="1"/>
      <c r="AF71" s="1"/>
    </row>
    <row r="72" spans="29:32" ht="18" customHeight="1" x14ac:dyDescent="0.25">
      <c r="AC72" s="130" t="s">
        <v>210</v>
      </c>
      <c r="AD72" s="1"/>
      <c r="AF72" s="1"/>
    </row>
    <row r="73" spans="29:32" ht="18" customHeight="1" x14ac:dyDescent="0.25">
      <c r="AC73" s="130" t="s">
        <v>211</v>
      </c>
      <c r="AD73" s="1"/>
      <c r="AF73" s="1"/>
    </row>
    <row r="74" spans="29:32" ht="18" customHeight="1" x14ac:dyDescent="0.25">
      <c r="AC74" s="130" t="s">
        <v>212</v>
      </c>
      <c r="AD74" s="1"/>
      <c r="AF74" s="1"/>
    </row>
    <row r="75" spans="29:32" ht="18" customHeight="1" x14ac:dyDescent="0.25">
      <c r="AC75" s="130" t="s">
        <v>213</v>
      </c>
      <c r="AD75" s="1"/>
      <c r="AF75" s="1"/>
    </row>
    <row r="76" spans="29:32" ht="18" customHeight="1" x14ac:dyDescent="0.25">
      <c r="AC76" s="130" t="s">
        <v>214</v>
      </c>
      <c r="AD76" s="1"/>
      <c r="AF76" s="1"/>
    </row>
    <row r="77" spans="29:32" ht="18" customHeight="1" x14ac:dyDescent="0.25">
      <c r="AC77" s="130" t="s">
        <v>215</v>
      </c>
      <c r="AD77" s="1"/>
      <c r="AF77" s="1"/>
    </row>
    <row r="78" spans="29:32" ht="18" customHeight="1" x14ac:dyDescent="0.25">
      <c r="AC78" s="130" t="s">
        <v>216</v>
      </c>
      <c r="AD78" s="1"/>
      <c r="AF78" s="1"/>
    </row>
    <row r="79" spans="29:32" ht="18" customHeight="1" x14ac:dyDescent="0.25">
      <c r="AC79" s="130" t="s">
        <v>217</v>
      </c>
      <c r="AD79" s="1"/>
      <c r="AF79" s="1"/>
    </row>
    <row r="80" spans="29:32" ht="18" customHeight="1" x14ac:dyDescent="0.25">
      <c r="AC80" s="130" t="s">
        <v>218</v>
      </c>
      <c r="AD80" s="1"/>
      <c r="AF80" s="1"/>
    </row>
    <row r="81" spans="29:36" ht="18" customHeight="1" x14ac:dyDescent="0.25">
      <c r="AC81" s="130" t="s">
        <v>219</v>
      </c>
      <c r="AD81" s="1"/>
      <c r="AF81" s="1"/>
    </row>
    <row r="82" spans="29:36" ht="18" customHeight="1" x14ac:dyDescent="0.25">
      <c r="AC82" s="130" t="s">
        <v>220</v>
      </c>
      <c r="AD82" s="1"/>
      <c r="AF82" s="1"/>
    </row>
    <row r="83" spans="29:36" ht="18" customHeight="1" x14ac:dyDescent="0.25">
      <c r="AC83" s="130" t="s">
        <v>221</v>
      </c>
      <c r="AD83" s="1"/>
      <c r="AF83" s="1"/>
    </row>
    <row r="84" spans="29:36" ht="18" customHeight="1" x14ac:dyDescent="0.25">
      <c r="AC84" s="130" t="s">
        <v>222</v>
      </c>
      <c r="AD84" s="1"/>
      <c r="AF84" s="1"/>
    </row>
    <row r="85" spans="29:36" ht="18" customHeight="1" x14ac:dyDescent="0.25">
      <c r="AC85" s="130" t="s">
        <v>223</v>
      </c>
      <c r="AD85" s="1"/>
      <c r="AF85" s="1"/>
    </row>
    <row r="86" spans="29:36" ht="18" customHeight="1" x14ac:dyDescent="0.25">
      <c r="AC86" s="130" t="s">
        <v>224</v>
      </c>
      <c r="AD86" s="1"/>
      <c r="AF86" s="1"/>
    </row>
    <row r="87" spans="29:36" ht="18" customHeight="1" x14ac:dyDescent="0.25">
      <c r="AC87" s="130" t="s">
        <v>225</v>
      </c>
      <c r="AD87" s="1"/>
      <c r="AF87" s="1"/>
    </row>
    <row r="88" spans="29:36" ht="18" customHeight="1" x14ac:dyDescent="0.25">
      <c r="AC88" s="130" t="s">
        <v>226</v>
      </c>
      <c r="AD88" s="1"/>
      <c r="AF88" s="1"/>
    </row>
    <row r="89" spans="29:36" ht="18" customHeight="1" x14ac:dyDescent="0.25">
      <c r="AC89" s="130" t="s">
        <v>227</v>
      </c>
      <c r="AD89" s="1"/>
      <c r="AF89" s="1"/>
    </row>
    <row r="90" spans="29:36" ht="18" customHeight="1" x14ac:dyDescent="0.25">
      <c r="AC90" s="130" t="s">
        <v>228</v>
      </c>
      <c r="AD90" s="1"/>
      <c r="AF90" s="1"/>
    </row>
    <row r="91" spans="29:36" ht="18" customHeight="1" x14ac:dyDescent="0.25">
      <c r="AC91" s="130" t="s">
        <v>229</v>
      </c>
      <c r="AD91" s="1"/>
      <c r="AF91" s="1"/>
    </row>
    <row r="92" spans="29:36" ht="18" customHeight="1" x14ac:dyDescent="0.25">
      <c r="AC92" s="130" t="s">
        <v>230</v>
      </c>
      <c r="AD92" s="1"/>
      <c r="AF92" s="1"/>
    </row>
    <row r="93" spans="29:36" ht="18" customHeight="1" x14ac:dyDescent="0.25">
      <c r="AC93" s="130" t="s">
        <v>231</v>
      </c>
      <c r="AD93" s="1"/>
      <c r="AF93" s="1"/>
    </row>
    <row r="94" spans="29:36" ht="18" customHeight="1" x14ac:dyDescent="0.25">
      <c r="AC94" s="130" t="s">
        <v>232</v>
      </c>
      <c r="AD94" s="1"/>
      <c r="AF94" s="1"/>
    </row>
    <row r="95" spans="29:36" ht="18" customHeight="1" x14ac:dyDescent="0.25">
      <c r="AC95" s="130" t="s">
        <v>233</v>
      </c>
      <c r="AD95" s="1"/>
      <c r="AF95" s="1"/>
      <c r="AJ95" s="48">
        <v>1</v>
      </c>
    </row>
    <row r="96" spans="29:36" ht="18" customHeight="1" x14ac:dyDescent="0.25">
      <c r="AC96" s="130" t="s">
        <v>234</v>
      </c>
      <c r="AD96" s="1"/>
      <c r="AF96" s="1"/>
      <c r="AJ96" s="48">
        <v>0.5</v>
      </c>
    </row>
    <row r="97" spans="29:36" ht="18" customHeight="1" x14ac:dyDescent="0.25">
      <c r="AC97" s="130" t="s">
        <v>235</v>
      </c>
      <c r="AD97" s="1"/>
      <c r="AF97" s="1"/>
      <c r="AJ97" s="48">
        <v>0</v>
      </c>
    </row>
    <row r="98" spans="29:36" ht="18" customHeight="1" x14ac:dyDescent="0.25">
      <c r="AC98" s="130" t="s">
        <v>236</v>
      </c>
      <c r="AD98" s="1"/>
      <c r="AF98" s="1"/>
    </row>
    <row r="99" spans="29:36" ht="18" customHeight="1" x14ac:dyDescent="0.25">
      <c r="AC99" s="130" t="s">
        <v>237</v>
      </c>
      <c r="AD99" s="1"/>
      <c r="AF99" s="1"/>
    </row>
    <row r="100" spans="29:36" ht="18" customHeight="1" x14ac:dyDescent="0.25">
      <c r="AC100" s="130" t="s">
        <v>238</v>
      </c>
      <c r="AD100" s="1"/>
      <c r="AF100" s="1"/>
    </row>
    <row r="101" spans="29:36" ht="18" customHeight="1" x14ac:dyDescent="0.25">
      <c r="AC101" s="130" t="s">
        <v>239</v>
      </c>
      <c r="AD101" s="1"/>
      <c r="AF101" s="1"/>
    </row>
    <row r="102" spans="29:36" ht="18" customHeight="1" x14ac:dyDescent="0.25">
      <c r="AC102" s="130" t="s">
        <v>240</v>
      </c>
      <c r="AD102" s="1"/>
      <c r="AF102" s="1"/>
    </row>
    <row r="103" spans="29:36" ht="18" customHeight="1" x14ac:dyDescent="0.25">
      <c r="AC103" s="130" t="s">
        <v>241</v>
      </c>
      <c r="AD103" s="1"/>
      <c r="AF103" s="1"/>
    </row>
    <row r="104" spans="29:36" ht="18" customHeight="1" x14ac:dyDescent="0.25">
      <c r="AC104" s="130" t="s">
        <v>242</v>
      </c>
      <c r="AD104" s="1"/>
      <c r="AF104" s="1"/>
    </row>
    <row r="105" spans="29:36" ht="18" customHeight="1" x14ac:dyDescent="0.25">
      <c r="AC105" s="130" t="s">
        <v>243</v>
      </c>
      <c r="AD105" s="1"/>
      <c r="AF105" s="1"/>
    </row>
    <row r="106" spans="29:36" ht="18" customHeight="1" x14ac:dyDescent="0.25">
      <c r="AC106" s="130" t="s">
        <v>244</v>
      </c>
      <c r="AD106" s="1"/>
      <c r="AF106" s="1"/>
    </row>
    <row r="107" spans="29:36" ht="18" customHeight="1" x14ac:dyDescent="0.25">
      <c r="AC107" s="130" t="s">
        <v>245</v>
      </c>
      <c r="AD107" s="1"/>
      <c r="AF107" s="1"/>
    </row>
    <row r="108" spans="29:36" ht="18" customHeight="1" x14ac:dyDescent="0.25">
      <c r="AC108" s="130" t="s">
        <v>246</v>
      </c>
      <c r="AD108" s="1"/>
      <c r="AF108" s="1"/>
    </row>
    <row r="109" spans="29:36" ht="18" customHeight="1" x14ac:dyDescent="0.25">
      <c r="AC109" s="130" t="s">
        <v>247</v>
      </c>
      <c r="AD109" s="1"/>
      <c r="AF109" s="1"/>
    </row>
    <row r="110" spans="29:36" ht="18" customHeight="1" x14ac:dyDescent="0.25">
      <c r="AC110" s="130" t="s">
        <v>248</v>
      </c>
      <c r="AD110" s="1"/>
      <c r="AF110" s="1"/>
    </row>
    <row r="111" spans="29:36" ht="18" customHeight="1" x14ac:dyDescent="0.25">
      <c r="AC111" s="130" t="s">
        <v>249</v>
      </c>
      <c r="AD111" s="1"/>
      <c r="AF111" s="1"/>
    </row>
    <row r="112" spans="29:36" ht="18" customHeight="1" x14ac:dyDescent="0.25">
      <c r="AC112" s="130" t="s">
        <v>250</v>
      </c>
      <c r="AD112" s="1"/>
      <c r="AF112" s="1"/>
    </row>
    <row r="113" spans="29:32" ht="18" customHeight="1" x14ac:dyDescent="0.25">
      <c r="AC113" s="130" t="s">
        <v>251</v>
      </c>
      <c r="AD113" s="1"/>
      <c r="AF113" s="1"/>
    </row>
    <row r="114" spans="29:32" ht="18" customHeight="1" x14ac:dyDescent="0.25">
      <c r="AC114" s="130" t="s">
        <v>252</v>
      </c>
      <c r="AD114" s="1"/>
      <c r="AF114" s="1"/>
    </row>
    <row r="115" spans="29:32" ht="18" customHeight="1" x14ac:dyDescent="0.25">
      <c r="AC115" s="130" t="s">
        <v>253</v>
      </c>
      <c r="AD115" s="1"/>
      <c r="AF115" s="1"/>
    </row>
    <row r="116" spans="29:32" ht="18" customHeight="1" x14ac:dyDescent="0.25">
      <c r="AC116" s="130" t="s">
        <v>254</v>
      </c>
      <c r="AD116" s="1"/>
      <c r="AF116" s="1"/>
    </row>
    <row r="117" spans="29:32" ht="18" customHeight="1" x14ac:dyDescent="0.25">
      <c r="AC117" s="130" t="s">
        <v>255</v>
      </c>
      <c r="AD117" s="1"/>
      <c r="AF117" s="1"/>
    </row>
    <row r="118" spans="29:32" ht="18" customHeight="1" x14ac:dyDescent="0.25">
      <c r="AC118" s="130" t="s">
        <v>256</v>
      </c>
      <c r="AD118" s="1"/>
      <c r="AF118" s="1"/>
    </row>
    <row r="119" spans="29:32" ht="18" customHeight="1" x14ac:dyDescent="0.25">
      <c r="AC119" s="130" t="s">
        <v>257</v>
      </c>
      <c r="AD119" s="1"/>
      <c r="AF119" s="1"/>
    </row>
    <row r="120" spans="29:32" ht="18" customHeight="1" x14ac:dyDescent="0.25">
      <c r="AC120" s="130" t="s">
        <v>258</v>
      </c>
      <c r="AD120" s="1"/>
      <c r="AF120" s="1"/>
    </row>
    <row r="121" spans="29:32" ht="18" customHeight="1" x14ac:dyDescent="0.25">
      <c r="AC121" s="130" t="s">
        <v>259</v>
      </c>
      <c r="AD121" s="1"/>
      <c r="AF121" s="1"/>
    </row>
    <row r="122" spans="29:32" ht="18" customHeight="1" x14ac:dyDescent="0.25">
      <c r="AC122" s="130" t="s">
        <v>260</v>
      </c>
      <c r="AD122" s="1"/>
      <c r="AF122" s="1"/>
    </row>
    <row r="123" spans="29:32" ht="18" customHeight="1" x14ac:dyDescent="0.25">
      <c r="AC123" s="130" t="s">
        <v>261</v>
      </c>
      <c r="AD123" s="1"/>
      <c r="AF123" s="1"/>
    </row>
    <row r="124" spans="29:32" ht="18" customHeight="1" x14ac:dyDescent="0.25">
      <c r="AC124" s="130" t="s">
        <v>262</v>
      </c>
      <c r="AD124" s="1"/>
      <c r="AF124" s="1"/>
    </row>
    <row r="125" spans="29:32" ht="18" customHeight="1" x14ac:dyDescent="0.25">
      <c r="AC125" s="130" t="s">
        <v>263</v>
      </c>
      <c r="AD125" s="1"/>
      <c r="AF125" s="1"/>
    </row>
    <row r="126" spans="29:32" ht="18" customHeight="1" x14ac:dyDescent="0.25">
      <c r="AC126" s="130" t="s">
        <v>264</v>
      </c>
      <c r="AD126" s="1"/>
      <c r="AF126" s="1"/>
    </row>
    <row r="127" spans="29:32" ht="18" customHeight="1" x14ac:dyDescent="0.25">
      <c r="AC127" s="130" t="s">
        <v>265</v>
      </c>
      <c r="AD127" s="1"/>
      <c r="AF127" s="1"/>
    </row>
    <row r="128" spans="29:32" ht="18" customHeight="1" x14ac:dyDescent="0.25">
      <c r="AC128" s="130" t="s">
        <v>266</v>
      </c>
      <c r="AD128" s="1"/>
      <c r="AF128" s="1"/>
    </row>
    <row r="129" spans="29:32" ht="18" customHeight="1" x14ac:dyDescent="0.25">
      <c r="AC129" s="130" t="s">
        <v>267</v>
      </c>
      <c r="AD129" s="1"/>
      <c r="AF129" s="1"/>
    </row>
    <row r="130" spans="29:32" ht="18" customHeight="1" x14ac:dyDescent="0.25">
      <c r="AC130" s="130" t="s">
        <v>268</v>
      </c>
      <c r="AD130" s="1"/>
      <c r="AF130" s="1"/>
    </row>
    <row r="131" spans="29:32" ht="18" customHeight="1" x14ac:dyDescent="0.25">
      <c r="AC131" s="130" t="s">
        <v>269</v>
      </c>
      <c r="AD131" s="1"/>
      <c r="AF131" s="1"/>
    </row>
    <row r="132" spans="29:32" ht="18" customHeight="1" x14ac:dyDescent="0.25">
      <c r="AC132" s="130" t="s">
        <v>270</v>
      </c>
      <c r="AD132" s="1"/>
      <c r="AF132" s="1"/>
    </row>
    <row r="133" spans="29:32" ht="18" customHeight="1" x14ac:dyDescent="0.25">
      <c r="AC133" s="130" t="s">
        <v>271</v>
      </c>
      <c r="AD133" s="1"/>
      <c r="AF133" s="1"/>
    </row>
    <row r="134" spans="29:32" ht="18" customHeight="1" x14ac:dyDescent="0.25">
      <c r="AC134" s="130" t="s">
        <v>272</v>
      </c>
      <c r="AD134" s="1"/>
      <c r="AF134" s="1"/>
    </row>
    <row r="135" spans="29:32" ht="18" customHeight="1" x14ac:dyDescent="0.25">
      <c r="AC135" s="130" t="s">
        <v>112</v>
      </c>
      <c r="AD135" s="1"/>
      <c r="AF135" s="1"/>
    </row>
    <row r="136" spans="29:32" ht="18" customHeight="1" x14ac:dyDescent="0.25">
      <c r="AC136" s="130" t="s">
        <v>113</v>
      </c>
      <c r="AD136" s="1"/>
      <c r="AF136" s="1"/>
    </row>
    <row r="137" spans="29:32" ht="18" customHeight="1" x14ac:dyDescent="0.25">
      <c r="AC137" s="130" t="s">
        <v>273</v>
      </c>
      <c r="AD137" s="1"/>
      <c r="AF137" s="1"/>
    </row>
    <row r="138" spans="29:32" ht="18" customHeight="1" x14ac:dyDescent="0.25">
      <c r="AC138" s="130" t="s">
        <v>274</v>
      </c>
      <c r="AD138" s="1"/>
      <c r="AF138" s="1"/>
    </row>
    <row r="139" spans="29:32" ht="18" customHeight="1" x14ac:dyDescent="0.25">
      <c r="AC139" s="130" t="s">
        <v>275</v>
      </c>
      <c r="AD139" s="1"/>
      <c r="AF139" s="1"/>
    </row>
    <row r="140" spans="29:32" ht="18" customHeight="1" x14ac:dyDescent="0.25">
      <c r="AC140" s="130" t="s">
        <v>276</v>
      </c>
      <c r="AD140" s="1"/>
      <c r="AF140" s="1"/>
    </row>
    <row r="141" spans="29:32" ht="18" customHeight="1" x14ac:dyDescent="0.25">
      <c r="AC141" s="130" t="s">
        <v>277</v>
      </c>
      <c r="AD141" s="1"/>
      <c r="AF141" s="1"/>
    </row>
    <row r="142" spans="29:32" ht="18" customHeight="1" x14ac:dyDescent="0.25">
      <c r="AC142" s="130" t="s">
        <v>278</v>
      </c>
      <c r="AD142" s="1"/>
      <c r="AF142" s="1"/>
    </row>
    <row r="143" spans="29:32" ht="18" customHeight="1" x14ac:dyDescent="0.25">
      <c r="AC143" s="130" t="s">
        <v>279</v>
      </c>
      <c r="AD143" s="1"/>
      <c r="AF143" s="1"/>
    </row>
    <row r="144" spans="29:32" ht="18" customHeight="1" x14ac:dyDescent="0.25">
      <c r="AC144" s="130" t="s">
        <v>280</v>
      </c>
      <c r="AD144" s="1"/>
      <c r="AF144" s="1"/>
    </row>
    <row r="145" spans="29:32" ht="18" customHeight="1" x14ac:dyDescent="0.25">
      <c r="AC145" s="130" t="s">
        <v>281</v>
      </c>
      <c r="AD145" s="1"/>
      <c r="AF145" s="1"/>
    </row>
    <row r="146" spans="29:32" ht="18" customHeight="1" x14ac:dyDescent="0.25">
      <c r="AC146" s="130" t="s">
        <v>282</v>
      </c>
      <c r="AD146" s="1"/>
      <c r="AF146" s="1"/>
    </row>
    <row r="147" spans="29:32" ht="18" customHeight="1" x14ac:dyDescent="0.25">
      <c r="AC147" s="130" t="s">
        <v>283</v>
      </c>
      <c r="AD147" s="1"/>
      <c r="AF147" s="1"/>
    </row>
    <row r="148" spans="29:32" ht="18" customHeight="1" x14ac:dyDescent="0.25">
      <c r="AC148" s="130" t="s">
        <v>284</v>
      </c>
      <c r="AD148" s="1"/>
      <c r="AF148" s="1"/>
    </row>
    <row r="149" spans="29:32" ht="18" customHeight="1" x14ac:dyDescent="0.25">
      <c r="AC149" s="130" t="s">
        <v>285</v>
      </c>
      <c r="AD149" s="1"/>
      <c r="AF149" s="1"/>
    </row>
    <row r="150" spans="29:32" ht="18" customHeight="1" x14ac:dyDescent="0.25">
      <c r="AC150" s="130" t="s">
        <v>286</v>
      </c>
      <c r="AD150" s="1"/>
      <c r="AF150" s="1"/>
    </row>
    <row r="151" spans="29:32" ht="18" customHeight="1" x14ac:dyDescent="0.25">
      <c r="AC151" s="130" t="s">
        <v>287</v>
      </c>
      <c r="AD151" s="1"/>
      <c r="AF151" s="1"/>
    </row>
    <row r="152" spans="29:32" ht="18" customHeight="1" x14ac:dyDescent="0.25">
      <c r="AC152" s="130" t="s">
        <v>288</v>
      </c>
      <c r="AD152" s="1"/>
      <c r="AF152" s="1"/>
    </row>
    <row r="153" spans="29:32" ht="18" customHeight="1" x14ac:dyDescent="0.25">
      <c r="AC153" s="130" t="s">
        <v>289</v>
      </c>
      <c r="AD153" s="1"/>
      <c r="AF153" s="1"/>
    </row>
    <row r="154" spans="29:32" ht="18" customHeight="1" x14ac:dyDescent="0.25">
      <c r="AC154" s="130" t="s">
        <v>290</v>
      </c>
      <c r="AD154" s="1"/>
      <c r="AF154" s="1"/>
    </row>
    <row r="155" spans="29:32" ht="18" customHeight="1" x14ac:dyDescent="0.25">
      <c r="AC155" s="130" t="s">
        <v>291</v>
      </c>
      <c r="AD155" s="1"/>
      <c r="AF155" s="1"/>
    </row>
    <row r="156" spans="29:32" ht="18" customHeight="1" x14ac:dyDescent="0.25">
      <c r="AC156" s="130" t="s">
        <v>292</v>
      </c>
      <c r="AD156" s="1"/>
      <c r="AF156" s="1"/>
    </row>
    <row r="157" spans="29:32" ht="18" customHeight="1" x14ac:dyDescent="0.25">
      <c r="AC157" s="130" t="s">
        <v>293</v>
      </c>
      <c r="AD157" s="1"/>
      <c r="AF157" s="1"/>
    </row>
    <row r="158" spans="29:32" ht="18" customHeight="1" x14ac:dyDescent="0.25">
      <c r="AD158" s="1"/>
      <c r="AF158" s="1"/>
    </row>
    <row r="159" spans="29:32" ht="18" customHeight="1" x14ac:dyDescent="0.25">
      <c r="AD159" s="1"/>
      <c r="AF159" s="1"/>
    </row>
    <row r="160" spans="29:32" ht="18" customHeight="1" x14ac:dyDescent="0.25">
      <c r="AD160" s="1"/>
      <c r="AF160" s="1"/>
    </row>
    <row r="161" spans="30:32" ht="18" customHeight="1" x14ac:dyDescent="0.25">
      <c r="AD161" s="1"/>
      <c r="AF161" s="1"/>
    </row>
    <row r="162" spans="30:32" ht="18" customHeight="1" x14ac:dyDescent="0.25">
      <c r="AD162" s="1"/>
      <c r="AF162" s="1"/>
    </row>
    <row r="163" spans="30:32" ht="18" customHeight="1" x14ac:dyDescent="0.25">
      <c r="AD163" s="1"/>
      <c r="AF163" s="1"/>
    </row>
    <row r="164" spans="30:32" ht="18" customHeight="1" x14ac:dyDescent="0.25">
      <c r="AD164" s="1"/>
      <c r="AF164" s="1"/>
    </row>
    <row r="165" spans="30:32" ht="18" customHeight="1" x14ac:dyDescent="0.25">
      <c r="AD165" s="1"/>
      <c r="AF165" s="1"/>
    </row>
    <row r="166" spans="30:32" ht="18" customHeight="1" x14ac:dyDescent="0.25">
      <c r="AD166" s="1"/>
      <c r="AF166" s="1"/>
    </row>
    <row r="167" spans="30:32" ht="18" customHeight="1" x14ac:dyDescent="0.25">
      <c r="AD167" s="1"/>
      <c r="AF167" s="1"/>
    </row>
    <row r="168" spans="30:32" ht="18" customHeight="1" x14ac:dyDescent="0.25">
      <c r="AD168" s="1"/>
      <c r="AF168" s="1"/>
    </row>
    <row r="169" spans="30:32" ht="18" customHeight="1" x14ac:dyDescent="0.25">
      <c r="AD169" s="1"/>
      <c r="AF169" s="1"/>
    </row>
    <row r="170" spans="30:32" ht="18" customHeight="1" x14ac:dyDescent="0.25">
      <c r="AD170" s="1"/>
      <c r="AF170" s="1"/>
    </row>
    <row r="171" spans="30:32" ht="18" customHeight="1" x14ac:dyDescent="0.25">
      <c r="AD171" s="1"/>
      <c r="AF171" s="1"/>
    </row>
    <row r="172" spans="30:32" ht="18" customHeight="1" x14ac:dyDescent="0.25">
      <c r="AD172" s="1"/>
      <c r="AF172" s="1"/>
    </row>
    <row r="173" spans="30:32" ht="18" customHeight="1" x14ac:dyDescent="0.25">
      <c r="AD173" s="1"/>
      <c r="AF173" s="1"/>
    </row>
    <row r="174" spans="30:32" ht="18" customHeight="1" x14ac:dyDescent="0.25">
      <c r="AD174" s="1"/>
      <c r="AF174" s="1"/>
    </row>
    <row r="175" spans="30:32" ht="18" customHeight="1" x14ac:dyDescent="0.25">
      <c r="AD175" s="1"/>
      <c r="AF175" s="1"/>
    </row>
    <row r="176" spans="30:32" ht="18" customHeight="1" x14ac:dyDescent="0.25">
      <c r="AD176" s="1"/>
      <c r="AF176" s="1"/>
    </row>
    <row r="177" spans="30:32" ht="18" customHeight="1" x14ac:dyDescent="0.25">
      <c r="AD177" s="1"/>
      <c r="AF177" s="1"/>
    </row>
    <row r="178" spans="30:32" ht="18" customHeight="1" x14ac:dyDescent="0.25">
      <c r="AD178" s="1"/>
      <c r="AF178" s="1"/>
    </row>
    <row r="179" spans="30:32" ht="18" customHeight="1" x14ac:dyDescent="0.25">
      <c r="AD179" s="1"/>
      <c r="AF179" s="1"/>
    </row>
    <row r="180" spans="30:32" ht="18" customHeight="1" x14ac:dyDescent="0.25">
      <c r="AD180" s="1"/>
      <c r="AF180" s="1"/>
    </row>
    <row r="181" spans="30:32" ht="18" customHeight="1" x14ac:dyDescent="0.25">
      <c r="AD181" s="1"/>
      <c r="AF181" s="1"/>
    </row>
    <row r="182" spans="30:32" ht="18" customHeight="1" x14ac:dyDescent="0.25">
      <c r="AD182" s="1"/>
      <c r="AF182" s="1"/>
    </row>
    <row r="183" spans="30:32" ht="18" customHeight="1" x14ac:dyDescent="0.25">
      <c r="AD183" s="1"/>
      <c r="AF183" s="1"/>
    </row>
    <row r="184" spans="30:32" ht="18" customHeight="1" x14ac:dyDescent="0.25">
      <c r="AD184" s="1"/>
      <c r="AF184" s="1"/>
    </row>
    <row r="185" spans="30:32" ht="18" customHeight="1" x14ac:dyDescent="0.25">
      <c r="AD185" s="1"/>
      <c r="AF185" s="1"/>
    </row>
    <row r="186" spans="30:32" ht="18" customHeight="1" x14ac:dyDescent="0.25">
      <c r="AD186" s="1"/>
      <c r="AF186" s="1"/>
    </row>
    <row r="187" spans="30:32" ht="18" customHeight="1" x14ac:dyDescent="0.25">
      <c r="AD187" s="1"/>
      <c r="AF187" s="1"/>
    </row>
    <row r="188" spans="30:32" ht="18" customHeight="1" x14ac:dyDescent="0.25">
      <c r="AD188" s="1"/>
      <c r="AF188" s="1"/>
    </row>
    <row r="189" spans="30:32" ht="18" customHeight="1" x14ac:dyDescent="0.25">
      <c r="AD189" s="1"/>
      <c r="AF189" s="1"/>
    </row>
    <row r="190" spans="30:32" ht="18" customHeight="1" x14ac:dyDescent="0.25">
      <c r="AD190" s="1"/>
      <c r="AF190" s="1"/>
    </row>
    <row r="191" spans="30:32" ht="18" customHeight="1" x14ac:dyDescent="0.25">
      <c r="AD191" s="1"/>
      <c r="AF191" s="1"/>
    </row>
    <row r="192" spans="30:32" ht="18" customHeight="1" x14ac:dyDescent="0.25">
      <c r="AD192" s="1"/>
      <c r="AF192" s="1"/>
    </row>
    <row r="193" spans="30:32" ht="18" customHeight="1" x14ac:dyDescent="0.25">
      <c r="AD193" s="1"/>
      <c r="AF193" s="1"/>
    </row>
    <row r="194" spans="30:32" ht="18" customHeight="1" x14ac:dyDescent="0.25">
      <c r="AD194" s="1"/>
      <c r="AF194" s="1"/>
    </row>
    <row r="195" spans="30:32" ht="18" customHeight="1" x14ac:dyDescent="0.25">
      <c r="AD195" s="1"/>
      <c r="AF195" s="1"/>
    </row>
    <row r="196" spans="30:32" ht="18" customHeight="1" x14ac:dyDescent="0.25">
      <c r="AD196" s="1"/>
      <c r="AF196" s="1"/>
    </row>
    <row r="197" spans="30:32" ht="18" customHeight="1" x14ac:dyDescent="0.25">
      <c r="AD197" s="1"/>
      <c r="AF197" s="1"/>
    </row>
    <row r="198" spans="30:32" ht="18" customHeight="1" x14ac:dyDescent="0.25">
      <c r="AD198" s="1"/>
      <c r="AF198" s="1"/>
    </row>
    <row r="199" spans="30:32" ht="18" customHeight="1" x14ac:dyDescent="0.25">
      <c r="AD199" s="1"/>
      <c r="AF199" s="1"/>
    </row>
    <row r="200" spans="30:32" ht="18" customHeight="1" x14ac:dyDescent="0.25">
      <c r="AD200" s="1"/>
      <c r="AF200" s="1"/>
    </row>
    <row r="201" spans="30:32" ht="18" customHeight="1" x14ac:dyDescent="0.25">
      <c r="AD201" s="1"/>
      <c r="AF201" s="1"/>
    </row>
    <row r="202" spans="30:32" ht="18" customHeight="1" x14ac:dyDescent="0.25">
      <c r="AD202" s="1"/>
      <c r="AF202" s="1"/>
    </row>
    <row r="203" spans="30:32" ht="18" customHeight="1" x14ac:dyDescent="0.25">
      <c r="AD203" s="1"/>
      <c r="AF203" s="1"/>
    </row>
    <row r="204" spans="30:32" ht="18" customHeight="1" x14ac:dyDescent="0.25">
      <c r="AD204" s="1"/>
      <c r="AF204" s="1"/>
    </row>
    <row r="205" spans="30:32" ht="18" customHeight="1" x14ac:dyDescent="0.25">
      <c r="AD205" s="1"/>
      <c r="AF205" s="1"/>
    </row>
    <row r="206" spans="30:32" ht="18" customHeight="1" x14ac:dyDescent="0.25">
      <c r="AD206" s="1"/>
      <c r="AF206" s="1"/>
    </row>
    <row r="207" spans="30:32" ht="18" customHeight="1" x14ac:dyDescent="0.25">
      <c r="AD207" s="1"/>
      <c r="AF207" s="1"/>
    </row>
    <row r="208" spans="30:32" ht="18" customHeight="1" x14ac:dyDescent="0.25">
      <c r="AD208" s="1"/>
      <c r="AF208" s="1"/>
    </row>
    <row r="209" spans="30:32" ht="18" customHeight="1" x14ac:dyDescent="0.25">
      <c r="AD209" s="1"/>
      <c r="AF209" s="1"/>
    </row>
    <row r="210" spans="30:32" ht="18" customHeight="1" x14ac:dyDescent="0.25">
      <c r="AD210" s="1"/>
      <c r="AF210" s="1"/>
    </row>
    <row r="211" spans="30:32" ht="18" customHeight="1" x14ac:dyDescent="0.25">
      <c r="AD211" s="1"/>
      <c r="AF211" s="1"/>
    </row>
    <row r="212" spans="30:32" ht="18" customHeight="1" x14ac:dyDescent="0.25">
      <c r="AD212" s="1"/>
      <c r="AF212" s="1"/>
    </row>
    <row r="213" spans="30:32" ht="18" customHeight="1" x14ac:dyDescent="0.25">
      <c r="AD213" s="1"/>
      <c r="AF213" s="1"/>
    </row>
    <row r="214" spans="30:32" ht="18" customHeight="1" x14ac:dyDescent="0.25">
      <c r="AD214" s="1"/>
      <c r="AF214" s="1"/>
    </row>
    <row r="215" spans="30:32" ht="18" customHeight="1" x14ac:dyDescent="0.25">
      <c r="AD215" s="1"/>
      <c r="AF215" s="1"/>
    </row>
    <row r="216" spans="30:32" ht="18" customHeight="1" x14ac:dyDescent="0.25">
      <c r="AD216" s="1"/>
      <c r="AF216" s="1"/>
    </row>
    <row r="217" spans="30:32" ht="18" customHeight="1" x14ac:dyDescent="0.25">
      <c r="AD217" s="1"/>
      <c r="AF217" s="1"/>
    </row>
    <row r="218" spans="30:32" ht="18" customHeight="1" x14ac:dyDescent="0.25">
      <c r="AD218" s="1"/>
      <c r="AF218" s="1"/>
    </row>
    <row r="219" spans="30:32" ht="18" customHeight="1" x14ac:dyDescent="0.25">
      <c r="AD219" s="1"/>
      <c r="AF219" s="1"/>
    </row>
    <row r="220" spans="30:32" ht="18" customHeight="1" x14ac:dyDescent="0.25">
      <c r="AD220" s="1"/>
      <c r="AF220" s="1"/>
    </row>
    <row r="221" spans="30:32" ht="18" customHeight="1" x14ac:dyDescent="0.25">
      <c r="AD221" s="1"/>
      <c r="AF221" s="1"/>
    </row>
    <row r="222" spans="30:32" ht="18" customHeight="1" x14ac:dyDescent="0.25">
      <c r="AD222" s="1"/>
      <c r="AF222" s="1"/>
    </row>
    <row r="223" spans="30:32" ht="18" customHeight="1" x14ac:dyDescent="0.25">
      <c r="AD223" s="1"/>
      <c r="AF223" s="1"/>
    </row>
    <row r="224" spans="30:32" ht="18" customHeight="1" x14ac:dyDescent="0.25">
      <c r="AD224" s="1"/>
      <c r="AF224" s="1"/>
    </row>
    <row r="225" spans="30:32" ht="18" customHeight="1" x14ac:dyDescent="0.25">
      <c r="AD225" s="1"/>
      <c r="AF225" s="1"/>
    </row>
    <row r="226" spans="30:32" ht="18" customHeight="1" x14ac:dyDescent="0.25">
      <c r="AD226" s="1"/>
      <c r="AF226" s="1"/>
    </row>
    <row r="227" spans="30:32" ht="18" customHeight="1" x14ac:dyDescent="0.25">
      <c r="AD227" s="1"/>
      <c r="AF227" s="1"/>
    </row>
    <row r="228" spans="30:32" ht="18" customHeight="1" x14ac:dyDescent="0.25">
      <c r="AD228" s="1"/>
      <c r="AF228" s="1"/>
    </row>
    <row r="229" spans="30:32" ht="18" customHeight="1" x14ac:dyDescent="0.25">
      <c r="AD229" s="1"/>
      <c r="AF229" s="1"/>
    </row>
    <row r="230" spans="30:32" ht="18" customHeight="1" x14ac:dyDescent="0.25">
      <c r="AD230" s="1"/>
      <c r="AF230" s="1"/>
    </row>
    <row r="231" spans="30:32" ht="18" customHeight="1" x14ac:dyDescent="0.25">
      <c r="AD231" s="1"/>
      <c r="AF231" s="1"/>
    </row>
    <row r="232" spans="30:32" ht="18" customHeight="1" x14ac:dyDescent="0.25">
      <c r="AD232" s="1"/>
      <c r="AF232" s="1"/>
    </row>
    <row r="233" spans="30:32" ht="18" customHeight="1" x14ac:dyDescent="0.25">
      <c r="AD233" s="1"/>
      <c r="AF233" s="1"/>
    </row>
    <row r="234" spans="30:32" ht="18" customHeight="1" x14ac:dyDescent="0.25">
      <c r="AD234" s="1"/>
      <c r="AF234" s="1"/>
    </row>
    <row r="235" spans="30:32" ht="18" customHeight="1" x14ac:dyDescent="0.25">
      <c r="AD235" s="1"/>
      <c r="AF235" s="1"/>
    </row>
    <row r="236" spans="30:32" ht="18" customHeight="1" x14ac:dyDescent="0.25">
      <c r="AD236" s="1"/>
      <c r="AF236" s="1"/>
    </row>
    <row r="237" spans="30:32" ht="18" customHeight="1" x14ac:dyDescent="0.25">
      <c r="AD237" s="1"/>
      <c r="AF237" s="1"/>
    </row>
    <row r="238" spans="30:32" ht="18" customHeight="1" x14ac:dyDescent="0.25">
      <c r="AD238" s="1"/>
      <c r="AF238" s="1"/>
    </row>
    <row r="239" spans="30:32" ht="18" customHeight="1" x14ac:dyDescent="0.25">
      <c r="AD239" s="1"/>
      <c r="AF239" s="1"/>
    </row>
    <row r="240" spans="30:32" ht="18" customHeight="1" x14ac:dyDescent="0.25">
      <c r="AD240" s="1"/>
      <c r="AF240" s="1"/>
    </row>
    <row r="241" spans="30:32" ht="18" customHeight="1" x14ac:dyDescent="0.25">
      <c r="AD241" s="1"/>
      <c r="AF241" s="1"/>
    </row>
    <row r="242" spans="30:32" ht="18" customHeight="1" x14ac:dyDescent="0.25">
      <c r="AD242" s="1"/>
      <c r="AF242" s="1"/>
    </row>
    <row r="243" spans="30:32" ht="18" customHeight="1" x14ac:dyDescent="0.25">
      <c r="AD243" s="1"/>
      <c r="AF243" s="1"/>
    </row>
    <row r="244" spans="30:32" ht="18" customHeight="1" x14ac:dyDescent="0.25">
      <c r="AD244" s="1"/>
      <c r="AF244" s="1"/>
    </row>
    <row r="245" spans="30:32" ht="18" customHeight="1" x14ac:dyDescent="0.25">
      <c r="AD245" s="1"/>
      <c r="AF245" s="1"/>
    </row>
    <row r="246" spans="30:32" ht="18" customHeight="1" x14ac:dyDescent="0.25">
      <c r="AD246" s="1"/>
      <c r="AF246" s="1"/>
    </row>
    <row r="247" spans="30:32" ht="18" customHeight="1" x14ac:dyDescent="0.25">
      <c r="AD247" s="1"/>
      <c r="AF247" s="1"/>
    </row>
    <row r="248" spans="30:32" ht="18" customHeight="1" x14ac:dyDescent="0.25">
      <c r="AD248" s="1"/>
      <c r="AF248" s="1"/>
    </row>
    <row r="249" spans="30:32" ht="18" customHeight="1" x14ac:dyDescent="0.25">
      <c r="AD249" s="1"/>
      <c r="AF249" s="1"/>
    </row>
    <row r="250" spans="30:32" ht="18" customHeight="1" x14ac:dyDescent="0.25">
      <c r="AD250" s="1"/>
      <c r="AF250" s="1"/>
    </row>
    <row r="251" spans="30:32" ht="18" customHeight="1" x14ac:dyDescent="0.25">
      <c r="AD251" s="1"/>
      <c r="AF251" s="1"/>
    </row>
    <row r="252" spans="30:32" ht="18" customHeight="1" x14ac:dyDescent="0.25">
      <c r="AD252" s="1"/>
      <c r="AF252" s="1"/>
    </row>
    <row r="253" spans="30:32" ht="18" customHeight="1" x14ac:dyDescent="0.25">
      <c r="AD253" s="1"/>
      <c r="AF253" s="1"/>
    </row>
    <row r="254" spans="30:32" ht="18" customHeight="1" x14ac:dyDescent="0.25">
      <c r="AD254" s="1"/>
      <c r="AF254" s="1"/>
    </row>
    <row r="255" spans="30:32" ht="18" customHeight="1" x14ac:dyDescent="0.25">
      <c r="AD255" s="1"/>
      <c r="AF255" s="1"/>
    </row>
    <row r="256" spans="30:32" ht="18" customHeight="1" x14ac:dyDescent="0.25">
      <c r="AD256" s="1"/>
      <c r="AF256" s="1"/>
    </row>
    <row r="257" spans="30:32" ht="18" customHeight="1" x14ac:dyDescent="0.25">
      <c r="AD257" s="1"/>
      <c r="AF257" s="1"/>
    </row>
    <row r="258" spans="30:32" ht="18" customHeight="1" x14ac:dyDescent="0.25">
      <c r="AD258" s="1"/>
      <c r="AF258" s="1"/>
    </row>
    <row r="259" spans="30:32" ht="18" customHeight="1" x14ac:dyDescent="0.25">
      <c r="AD259" s="1"/>
      <c r="AF259" s="1"/>
    </row>
    <row r="260" spans="30:32" ht="18" customHeight="1" x14ac:dyDescent="0.25">
      <c r="AD260" s="1"/>
      <c r="AF260" s="1"/>
    </row>
    <row r="261" spans="30:32" ht="18" customHeight="1" x14ac:dyDescent="0.25">
      <c r="AD261" s="1"/>
      <c r="AF261" s="1"/>
    </row>
    <row r="262" spans="30:32" ht="18" customHeight="1" x14ac:dyDescent="0.25">
      <c r="AD262" s="1"/>
      <c r="AF262" s="1"/>
    </row>
    <row r="263" spans="30:32" ht="18" customHeight="1" x14ac:dyDescent="0.25">
      <c r="AD263" s="1"/>
      <c r="AF263" s="1"/>
    </row>
    <row r="264" spans="30:32" ht="18" customHeight="1" x14ac:dyDescent="0.25">
      <c r="AD264" s="1"/>
      <c r="AF264" s="1"/>
    </row>
    <row r="265" spans="30:32" ht="18" customHeight="1" x14ac:dyDescent="0.25">
      <c r="AD265" s="1"/>
      <c r="AF265" s="1"/>
    </row>
    <row r="266" spans="30:32" ht="18" customHeight="1" x14ac:dyDescent="0.25">
      <c r="AD266" s="1"/>
      <c r="AF266" s="1"/>
    </row>
    <row r="267" spans="30:32" ht="18" customHeight="1" x14ac:dyDescent="0.25">
      <c r="AD267" s="1"/>
      <c r="AF267" s="1"/>
    </row>
    <row r="268" spans="30:32" ht="18" customHeight="1" x14ac:dyDescent="0.25">
      <c r="AD268" s="1"/>
      <c r="AF268" s="1"/>
    </row>
    <row r="269" spans="30:32" ht="18" customHeight="1" x14ac:dyDescent="0.25">
      <c r="AD269" s="1"/>
      <c r="AF269" s="1"/>
    </row>
    <row r="270" spans="30:32" ht="18" customHeight="1" x14ac:dyDescent="0.25">
      <c r="AD270" s="1"/>
      <c r="AF270" s="1"/>
    </row>
    <row r="271" spans="30:32" ht="18" customHeight="1" x14ac:dyDescent="0.25">
      <c r="AD271" s="1"/>
      <c r="AF271" s="1"/>
    </row>
    <row r="272" spans="30:32" ht="18" customHeight="1" x14ac:dyDescent="0.25">
      <c r="AD272" s="1"/>
      <c r="AF272" s="1"/>
    </row>
    <row r="273" spans="30:32" ht="18" customHeight="1" x14ac:dyDescent="0.25">
      <c r="AD273" s="1"/>
      <c r="AF273" s="1"/>
    </row>
    <row r="274" spans="30:32" ht="18" customHeight="1" x14ac:dyDescent="0.25">
      <c r="AD274" s="1"/>
      <c r="AF274" s="1"/>
    </row>
    <row r="275" spans="30:32" ht="18" customHeight="1" x14ac:dyDescent="0.25">
      <c r="AD275" s="1"/>
      <c r="AF275" s="1"/>
    </row>
    <row r="276" spans="30:32" ht="18" customHeight="1" x14ac:dyDescent="0.25">
      <c r="AD276" s="1"/>
      <c r="AF276" s="1"/>
    </row>
    <row r="277" spans="30:32" ht="18" customHeight="1" x14ac:dyDescent="0.25">
      <c r="AD277" s="1"/>
      <c r="AF277" s="1"/>
    </row>
    <row r="278" spans="30:32" ht="18" customHeight="1" x14ac:dyDescent="0.25">
      <c r="AD278" s="1"/>
      <c r="AF278" s="1"/>
    </row>
    <row r="279" spans="30:32" ht="18" customHeight="1" x14ac:dyDescent="0.25">
      <c r="AD279" s="1"/>
      <c r="AF279" s="1"/>
    </row>
    <row r="280" spans="30:32" ht="18" customHeight="1" x14ac:dyDescent="0.25">
      <c r="AD280" s="1"/>
      <c r="AF280" s="1"/>
    </row>
    <row r="281" spans="30:32" ht="18" customHeight="1" x14ac:dyDescent="0.25">
      <c r="AD281" s="1"/>
      <c r="AF281" s="1"/>
    </row>
    <row r="282" spans="30:32" ht="18" customHeight="1" x14ac:dyDescent="0.25">
      <c r="AD282" s="1"/>
      <c r="AF282" s="1"/>
    </row>
    <row r="283" spans="30:32" ht="18" customHeight="1" x14ac:dyDescent="0.25">
      <c r="AD283" s="1"/>
      <c r="AF283" s="1"/>
    </row>
    <row r="284" spans="30:32" ht="18" customHeight="1" x14ac:dyDescent="0.25">
      <c r="AD284" s="1"/>
      <c r="AF284" s="1"/>
    </row>
    <row r="285" spans="30:32" ht="18" customHeight="1" x14ac:dyDescent="0.25">
      <c r="AD285" s="1"/>
      <c r="AF285" s="1"/>
    </row>
    <row r="286" spans="30:32" ht="18" customHeight="1" x14ac:dyDescent="0.25">
      <c r="AD286" s="1"/>
      <c r="AF286" s="1"/>
    </row>
    <row r="287" spans="30:32" ht="18" customHeight="1" x14ac:dyDescent="0.25">
      <c r="AD287" s="1"/>
      <c r="AF287" s="1"/>
    </row>
    <row r="288" spans="30:32" ht="18" customHeight="1" x14ac:dyDescent="0.25">
      <c r="AD288" s="1"/>
      <c r="AF288" s="1"/>
    </row>
    <row r="289" spans="30:32" ht="18" customHeight="1" x14ac:dyDescent="0.25">
      <c r="AD289" s="1"/>
      <c r="AF289" s="1"/>
    </row>
    <row r="290" spans="30:32" ht="18" customHeight="1" x14ac:dyDescent="0.25">
      <c r="AD290" s="1"/>
      <c r="AF290" s="1"/>
    </row>
    <row r="291" spans="30:32" ht="18" customHeight="1" x14ac:dyDescent="0.25">
      <c r="AD291" s="1"/>
      <c r="AF291" s="1"/>
    </row>
    <row r="292" spans="30:32" ht="18" customHeight="1" x14ac:dyDescent="0.25">
      <c r="AD292" s="1"/>
      <c r="AF292" s="1"/>
    </row>
    <row r="293" spans="30:32" ht="18" customHeight="1" x14ac:dyDescent="0.25">
      <c r="AD293" s="1"/>
      <c r="AF293" s="1"/>
    </row>
    <row r="294" spans="30:32" ht="18" customHeight="1" x14ac:dyDescent="0.25">
      <c r="AD294" s="1"/>
      <c r="AF294" s="1"/>
    </row>
    <row r="295" spans="30:32" ht="18" customHeight="1" x14ac:dyDescent="0.25">
      <c r="AD295" s="1"/>
      <c r="AF295" s="1"/>
    </row>
    <row r="296" spans="30:32" ht="18" customHeight="1" x14ac:dyDescent="0.25">
      <c r="AD296" s="1"/>
      <c r="AF296" s="1"/>
    </row>
    <row r="297" spans="30:32" ht="18" customHeight="1" x14ac:dyDescent="0.25">
      <c r="AD297" s="1"/>
      <c r="AF297" s="1"/>
    </row>
    <row r="298" spans="30:32" ht="18" customHeight="1" x14ac:dyDescent="0.25">
      <c r="AD298" s="1"/>
      <c r="AF298" s="1"/>
    </row>
    <row r="299" spans="30:32" ht="18" customHeight="1" x14ac:dyDescent="0.25">
      <c r="AD299" s="1"/>
      <c r="AF299" s="1"/>
    </row>
    <row r="300" spans="30:32" ht="18" customHeight="1" x14ac:dyDescent="0.25">
      <c r="AD300" s="1"/>
      <c r="AF300" s="1"/>
    </row>
    <row r="301" spans="30:32" ht="18" customHeight="1" x14ac:dyDescent="0.25">
      <c r="AD301" s="1"/>
      <c r="AF301" s="1"/>
    </row>
    <row r="302" spans="30:32" ht="18" customHeight="1" x14ac:dyDescent="0.25">
      <c r="AD302" s="1"/>
      <c r="AF302" s="1"/>
    </row>
    <row r="303" spans="30:32" ht="18" customHeight="1" x14ac:dyDescent="0.25">
      <c r="AD303" s="1"/>
      <c r="AF303" s="1"/>
    </row>
    <row r="304" spans="30:32" ht="18" customHeight="1" x14ac:dyDescent="0.25">
      <c r="AD304" s="1"/>
      <c r="AF304" s="1"/>
    </row>
    <row r="305" spans="30:32" ht="18" customHeight="1" x14ac:dyDescent="0.25">
      <c r="AD305" s="1"/>
      <c r="AF305" s="1"/>
    </row>
    <row r="306" spans="30:32" ht="18" customHeight="1" x14ac:dyDescent="0.25">
      <c r="AD306" s="1"/>
      <c r="AF306" s="1"/>
    </row>
    <row r="307" spans="30:32" ht="18" customHeight="1" x14ac:dyDescent="0.25">
      <c r="AD307" s="1"/>
      <c r="AF307" s="1"/>
    </row>
    <row r="308" spans="30:32" ht="18" customHeight="1" x14ac:dyDescent="0.25">
      <c r="AD308" s="1"/>
      <c r="AF308" s="1"/>
    </row>
    <row r="309" spans="30:32" ht="18" customHeight="1" x14ac:dyDescent="0.25">
      <c r="AD309" s="1"/>
      <c r="AF309" s="1"/>
    </row>
    <row r="310" spans="30:32" ht="18" customHeight="1" x14ac:dyDescent="0.25">
      <c r="AD310" s="1"/>
      <c r="AF310" s="1"/>
    </row>
    <row r="311" spans="30:32" ht="18" customHeight="1" x14ac:dyDescent="0.25">
      <c r="AD311" s="1"/>
      <c r="AF311" s="1"/>
    </row>
    <row r="312" spans="30:32" ht="18" customHeight="1" x14ac:dyDescent="0.25">
      <c r="AD312" s="1"/>
      <c r="AF312" s="1"/>
    </row>
    <row r="313" spans="30:32" ht="18" customHeight="1" x14ac:dyDescent="0.25">
      <c r="AD313" s="1"/>
      <c r="AF313" s="1"/>
    </row>
    <row r="314" spans="30:32" ht="18" customHeight="1" x14ac:dyDescent="0.25">
      <c r="AD314" s="1"/>
      <c r="AF314" s="1"/>
    </row>
    <row r="315" spans="30:32" ht="18" customHeight="1" x14ac:dyDescent="0.25">
      <c r="AD315" s="1"/>
      <c r="AF315" s="1"/>
    </row>
    <row r="316" spans="30:32" ht="18" customHeight="1" x14ac:dyDescent="0.25">
      <c r="AD316" s="1"/>
      <c r="AF316" s="1"/>
    </row>
    <row r="317" spans="30:32" ht="18" customHeight="1" x14ac:dyDescent="0.25">
      <c r="AD317" s="1"/>
      <c r="AF317" s="1"/>
    </row>
    <row r="318" spans="30:32" ht="18" customHeight="1" x14ac:dyDescent="0.25">
      <c r="AD318" s="1"/>
      <c r="AF318" s="1"/>
    </row>
    <row r="319" spans="30:32" ht="18" customHeight="1" x14ac:dyDescent="0.25">
      <c r="AD319" s="1"/>
      <c r="AF319" s="1"/>
    </row>
    <row r="320" spans="30:32" ht="18" customHeight="1" x14ac:dyDescent="0.25">
      <c r="AD320" s="1"/>
      <c r="AF320" s="1"/>
    </row>
    <row r="321" spans="30:32" ht="18" customHeight="1" x14ac:dyDescent="0.25">
      <c r="AD321" s="1"/>
      <c r="AF321" s="1"/>
    </row>
    <row r="322" spans="30:32" ht="18" customHeight="1" x14ac:dyDescent="0.25">
      <c r="AD322" s="1"/>
      <c r="AF322" s="1"/>
    </row>
    <row r="323" spans="30:32" ht="18" customHeight="1" x14ac:dyDescent="0.25">
      <c r="AD323" s="1"/>
      <c r="AF323" s="1"/>
    </row>
    <row r="324" spans="30:32" ht="18" customHeight="1" x14ac:dyDescent="0.25">
      <c r="AD324" s="1"/>
      <c r="AF324" s="1"/>
    </row>
    <row r="325" spans="30:32" ht="18" customHeight="1" x14ac:dyDescent="0.25">
      <c r="AD325" s="1"/>
      <c r="AF325" s="1"/>
    </row>
    <row r="326" spans="30:32" ht="18" customHeight="1" x14ac:dyDescent="0.25">
      <c r="AD326" s="1"/>
      <c r="AF326" s="1"/>
    </row>
    <row r="327" spans="30:32" ht="18" customHeight="1" x14ac:dyDescent="0.25">
      <c r="AD327" s="1"/>
      <c r="AF327" s="1"/>
    </row>
    <row r="328" spans="30:32" ht="18" customHeight="1" x14ac:dyDescent="0.25">
      <c r="AD328" s="1"/>
      <c r="AF328" s="1"/>
    </row>
    <row r="329" spans="30:32" ht="18" customHeight="1" x14ac:dyDescent="0.25">
      <c r="AD329" s="1"/>
      <c r="AF329" s="1"/>
    </row>
    <row r="330" spans="30:32" ht="18" customHeight="1" x14ac:dyDescent="0.25">
      <c r="AD330" s="1"/>
      <c r="AF330" s="1"/>
    </row>
    <row r="331" spans="30:32" ht="18" customHeight="1" x14ac:dyDescent="0.25">
      <c r="AD331" s="1"/>
      <c r="AF331" s="1"/>
    </row>
    <row r="332" spans="30:32" ht="18" customHeight="1" x14ac:dyDescent="0.25">
      <c r="AD332" s="1"/>
      <c r="AF332" s="1"/>
    </row>
    <row r="333" spans="30:32" ht="18" customHeight="1" x14ac:dyDescent="0.25">
      <c r="AD333" s="1"/>
      <c r="AF333" s="1"/>
    </row>
    <row r="334" spans="30:32" ht="18" customHeight="1" x14ac:dyDescent="0.25">
      <c r="AD334" s="1"/>
      <c r="AF334" s="1"/>
    </row>
    <row r="335" spans="30:32" ht="18" customHeight="1" x14ac:dyDescent="0.25">
      <c r="AD335" s="1"/>
      <c r="AF335" s="1"/>
    </row>
    <row r="336" spans="30:32" ht="18" customHeight="1" x14ac:dyDescent="0.25">
      <c r="AD336" s="1"/>
      <c r="AF336" s="1"/>
    </row>
    <row r="337" spans="30:32" ht="18" customHeight="1" x14ac:dyDescent="0.25">
      <c r="AD337" s="1"/>
      <c r="AF337" s="1"/>
    </row>
    <row r="338" spans="30:32" ht="18" customHeight="1" x14ac:dyDescent="0.25">
      <c r="AD338" s="1"/>
      <c r="AF338" s="1"/>
    </row>
    <row r="339" spans="30:32" ht="18" customHeight="1" x14ac:dyDescent="0.25">
      <c r="AD339" s="1"/>
      <c r="AF339" s="1"/>
    </row>
    <row r="340" spans="30:32" ht="18" customHeight="1" x14ac:dyDescent="0.25">
      <c r="AD340" s="1"/>
      <c r="AF340" s="1"/>
    </row>
    <row r="341" spans="30:32" ht="18" customHeight="1" x14ac:dyDescent="0.25">
      <c r="AD341" s="1"/>
      <c r="AF341" s="1"/>
    </row>
    <row r="342" spans="30:32" ht="18" customHeight="1" x14ac:dyDescent="0.25">
      <c r="AD342" s="1"/>
      <c r="AF342" s="1"/>
    </row>
    <row r="343" spans="30:32" ht="18" customHeight="1" x14ac:dyDescent="0.25">
      <c r="AD343" s="1"/>
      <c r="AF343" s="1"/>
    </row>
    <row r="344" spans="30:32" ht="18" customHeight="1" x14ac:dyDescent="0.25">
      <c r="AD344" s="1"/>
      <c r="AF344" s="1"/>
    </row>
    <row r="345" spans="30:32" ht="18" customHeight="1" x14ac:dyDescent="0.25">
      <c r="AD345" s="1"/>
      <c r="AF345" s="1"/>
    </row>
    <row r="346" spans="30:32" ht="18" customHeight="1" x14ac:dyDescent="0.25">
      <c r="AD346" s="1"/>
      <c r="AF346" s="1"/>
    </row>
    <row r="347" spans="30:32" ht="18" customHeight="1" x14ac:dyDescent="0.25">
      <c r="AD347" s="1"/>
      <c r="AF347" s="1"/>
    </row>
    <row r="348" spans="30:32" ht="18" customHeight="1" x14ac:dyDescent="0.25">
      <c r="AD348" s="1"/>
      <c r="AF348" s="1"/>
    </row>
    <row r="349" spans="30:32" ht="18" customHeight="1" x14ac:dyDescent="0.25">
      <c r="AD349" s="1"/>
      <c r="AF349" s="1"/>
    </row>
    <row r="350" spans="30:32" ht="18" customHeight="1" x14ac:dyDescent="0.25">
      <c r="AD350" s="1"/>
      <c r="AF350" s="1"/>
    </row>
    <row r="351" spans="30:32" ht="18" customHeight="1" x14ac:dyDescent="0.25">
      <c r="AD351" s="1"/>
      <c r="AF351" s="1"/>
    </row>
    <row r="352" spans="30:32" ht="18" customHeight="1" x14ac:dyDescent="0.25">
      <c r="AD352" s="1"/>
      <c r="AF352" s="1"/>
    </row>
    <row r="353" spans="30:32" ht="18" customHeight="1" x14ac:dyDescent="0.25">
      <c r="AD353" s="1"/>
      <c r="AF353" s="1"/>
    </row>
    <row r="354" spans="30:32" ht="18" customHeight="1" x14ac:dyDescent="0.25">
      <c r="AD354" s="1"/>
      <c r="AF354" s="1"/>
    </row>
    <row r="355" spans="30:32" ht="18" customHeight="1" x14ac:dyDescent="0.25">
      <c r="AD355" s="1"/>
      <c r="AF355" s="1"/>
    </row>
    <row r="356" spans="30:32" ht="18" customHeight="1" x14ac:dyDescent="0.25">
      <c r="AD356" s="1"/>
      <c r="AF356" s="1"/>
    </row>
    <row r="357" spans="30:32" ht="18" customHeight="1" x14ac:dyDescent="0.25">
      <c r="AD357" s="1"/>
      <c r="AF357" s="1"/>
    </row>
    <row r="358" spans="30:32" ht="18" customHeight="1" x14ac:dyDescent="0.25">
      <c r="AD358" s="1"/>
      <c r="AF358" s="1"/>
    </row>
    <row r="359" spans="30:32" ht="18" customHeight="1" x14ac:dyDescent="0.25">
      <c r="AD359" s="1"/>
      <c r="AF359" s="1"/>
    </row>
    <row r="360" spans="30:32" ht="18" customHeight="1" x14ac:dyDescent="0.25">
      <c r="AD360" s="1"/>
      <c r="AF360" s="1"/>
    </row>
    <row r="361" spans="30:32" ht="18" customHeight="1" x14ac:dyDescent="0.25">
      <c r="AD361" s="1"/>
      <c r="AF361" s="1"/>
    </row>
    <row r="362" spans="30:32" ht="18" customHeight="1" x14ac:dyDescent="0.25">
      <c r="AD362" s="1"/>
      <c r="AF362" s="1"/>
    </row>
    <row r="363" spans="30:32" ht="18" customHeight="1" x14ac:dyDescent="0.25">
      <c r="AD363" s="1"/>
      <c r="AF363" s="1"/>
    </row>
    <row r="364" spans="30:32" ht="18" customHeight="1" x14ac:dyDescent="0.25">
      <c r="AD364" s="1"/>
      <c r="AF364" s="1"/>
    </row>
    <row r="365" spans="30:32" ht="18" customHeight="1" x14ac:dyDescent="0.25">
      <c r="AD365" s="1"/>
      <c r="AF365" s="1"/>
    </row>
    <row r="366" spans="30:32" ht="18" customHeight="1" x14ac:dyDescent="0.25">
      <c r="AD366" s="1"/>
      <c r="AF366" s="1"/>
    </row>
    <row r="367" spans="30:32" ht="18" customHeight="1" x14ac:dyDescent="0.25">
      <c r="AD367" s="1"/>
      <c r="AF367" s="1"/>
    </row>
    <row r="368" spans="30:32" ht="18" customHeight="1" x14ac:dyDescent="0.25">
      <c r="AD368" s="1"/>
      <c r="AF368" s="1"/>
    </row>
    <row r="369" spans="30:32" ht="18" customHeight="1" x14ac:dyDescent="0.25">
      <c r="AD369" s="1"/>
      <c r="AF369" s="1"/>
    </row>
    <row r="370" spans="30:32" ht="18" customHeight="1" x14ac:dyDescent="0.25">
      <c r="AD370" s="1"/>
      <c r="AF370" s="1"/>
    </row>
    <row r="371" spans="30:32" ht="18" customHeight="1" x14ac:dyDescent="0.25">
      <c r="AD371" s="1"/>
      <c r="AF371" s="1"/>
    </row>
    <row r="372" spans="30:32" ht="18" customHeight="1" x14ac:dyDescent="0.25">
      <c r="AD372" s="1"/>
      <c r="AF372" s="1"/>
    </row>
    <row r="373" spans="30:32" ht="18" customHeight="1" x14ac:dyDescent="0.25">
      <c r="AD373" s="1"/>
      <c r="AF373" s="1"/>
    </row>
    <row r="374" spans="30:32" ht="18" customHeight="1" x14ac:dyDescent="0.25">
      <c r="AD374" s="1"/>
      <c r="AF374" s="1"/>
    </row>
    <row r="375" spans="30:32" ht="18" customHeight="1" x14ac:dyDescent="0.25">
      <c r="AD375" s="1"/>
      <c r="AF375" s="1"/>
    </row>
    <row r="376" spans="30:32" ht="18" customHeight="1" x14ac:dyDescent="0.25">
      <c r="AD376" s="1"/>
      <c r="AF376" s="1"/>
    </row>
    <row r="377" spans="30:32" ht="18" customHeight="1" x14ac:dyDescent="0.25">
      <c r="AD377" s="1"/>
      <c r="AF377" s="1"/>
    </row>
    <row r="378" spans="30:32" ht="18" customHeight="1" x14ac:dyDescent="0.25">
      <c r="AD378" s="1"/>
      <c r="AF378" s="1"/>
    </row>
    <row r="379" spans="30:32" ht="18" customHeight="1" x14ac:dyDescent="0.25">
      <c r="AD379" s="1"/>
      <c r="AF379" s="1"/>
    </row>
    <row r="380" spans="30:32" ht="18" customHeight="1" x14ac:dyDescent="0.25">
      <c r="AD380" s="1"/>
      <c r="AF380" s="1"/>
    </row>
    <row r="381" spans="30:32" ht="18" customHeight="1" x14ac:dyDescent="0.25">
      <c r="AD381" s="1"/>
      <c r="AF381" s="1"/>
    </row>
    <row r="382" spans="30:32" ht="18" customHeight="1" x14ac:dyDescent="0.25">
      <c r="AD382" s="1"/>
      <c r="AF382" s="1"/>
    </row>
    <row r="383" spans="30:32" ht="18" customHeight="1" x14ac:dyDescent="0.25">
      <c r="AD383" s="1"/>
      <c r="AF383" s="1"/>
    </row>
    <row r="384" spans="30:32" ht="18" customHeight="1" x14ac:dyDescent="0.25">
      <c r="AD384" s="1"/>
      <c r="AF384" s="1"/>
    </row>
    <row r="385" spans="30:32" ht="18" customHeight="1" x14ac:dyDescent="0.25">
      <c r="AD385" s="1"/>
      <c r="AF385" s="1"/>
    </row>
    <row r="386" spans="30:32" ht="18" customHeight="1" x14ac:dyDescent="0.25">
      <c r="AD386" s="1"/>
      <c r="AF386" s="1"/>
    </row>
    <row r="387" spans="30:32" ht="18" customHeight="1" x14ac:dyDescent="0.25">
      <c r="AD387" s="1"/>
      <c r="AF387" s="1"/>
    </row>
    <row r="388" spans="30:32" ht="18" customHeight="1" x14ac:dyDescent="0.25">
      <c r="AD388" s="1"/>
      <c r="AF388" s="1"/>
    </row>
    <row r="389" spans="30:32" ht="18" customHeight="1" x14ac:dyDescent="0.25">
      <c r="AD389" s="1"/>
      <c r="AF389" s="1"/>
    </row>
    <row r="390" spans="30:32" ht="18" customHeight="1" x14ac:dyDescent="0.25">
      <c r="AD390" s="1"/>
      <c r="AF390" s="1"/>
    </row>
    <row r="391" spans="30:32" ht="18" customHeight="1" x14ac:dyDescent="0.25">
      <c r="AD391" s="1"/>
      <c r="AF391" s="1"/>
    </row>
    <row r="392" spans="30:32" ht="18" customHeight="1" x14ac:dyDescent="0.25">
      <c r="AD392" s="1"/>
      <c r="AF392" s="1"/>
    </row>
    <row r="393" spans="30:32" ht="18" customHeight="1" x14ac:dyDescent="0.25">
      <c r="AD393" s="1"/>
      <c r="AF393" s="1"/>
    </row>
    <row r="394" spans="30:32" ht="18" customHeight="1" x14ac:dyDescent="0.25">
      <c r="AD394" s="1"/>
      <c r="AF394" s="1"/>
    </row>
    <row r="395" spans="30:32" ht="18" customHeight="1" x14ac:dyDescent="0.25">
      <c r="AD395" s="1"/>
      <c r="AF395" s="1"/>
    </row>
    <row r="396" spans="30:32" ht="18" customHeight="1" x14ac:dyDescent="0.25">
      <c r="AD396" s="1"/>
      <c r="AF396" s="1"/>
    </row>
    <row r="397" spans="30:32" ht="18" customHeight="1" x14ac:dyDescent="0.25">
      <c r="AD397" s="1"/>
      <c r="AF397" s="1"/>
    </row>
    <row r="398" spans="30:32" ht="18" customHeight="1" x14ac:dyDescent="0.25">
      <c r="AD398" s="1"/>
      <c r="AF398" s="1"/>
    </row>
    <row r="399" spans="30:32" ht="18" customHeight="1" x14ac:dyDescent="0.25">
      <c r="AD399" s="1"/>
      <c r="AF399" s="1"/>
    </row>
    <row r="400" spans="30:32" ht="18" customHeight="1" x14ac:dyDescent="0.25">
      <c r="AD400" s="1"/>
      <c r="AF400" s="1"/>
    </row>
    <row r="401" spans="30:32" ht="18" customHeight="1" x14ac:dyDescent="0.25">
      <c r="AD401" s="1"/>
      <c r="AF401" s="1"/>
    </row>
    <row r="402" spans="30:32" ht="18" customHeight="1" x14ac:dyDescent="0.25">
      <c r="AD402" s="1"/>
      <c r="AF402" s="1"/>
    </row>
    <row r="403" spans="30:32" ht="18" customHeight="1" x14ac:dyDescent="0.25">
      <c r="AD403" s="1"/>
      <c r="AF403" s="1"/>
    </row>
    <row r="404" spans="30:32" ht="18" customHeight="1" x14ac:dyDescent="0.25">
      <c r="AD404" s="1"/>
      <c r="AF404" s="1"/>
    </row>
    <row r="405" spans="30:32" ht="18" customHeight="1" x14ac:dyDescent="0.25">
      <c r="AD405" s="1"/>
      <c r="AF405" s="1"/>
    </row>
    <row r="406" spans="30:32" ht="18" customHeight="1" x14ac:dyDescent="0.25">
      <c r="AD406" s="1"/>
      <c r="AF406" s="1"/>
    </row>
    <row r="407" spans="30:32" ht="18" customHeight="1" x14ac:dyDescent="0.25">
      <c r="AD407" s="1"/>
      <c r="AF407" s="1"/>
    </row>
    <row r="408" spans="30:32" ht="18" customHeight="1" x14ac:dyDescent="0.25">
      <c r="AD408" s="1"/>
      <c r="AF408" s="1"/>
    </row>
    <row r="409" spans="30:32" ht="18" customHeight="1" x14ac:dyDescent="0.25">
      <c r="AD409" s="1"/>
      <c r="AF409" s="1"/>
    </row>
    <row r="410" spans="30:32" ht="18" customHeight="1" x14ac:dyDescent="0.25">
      <c r="AD410" s="1"/>
      <c r="AF410" s="1"/>
    </row>
    <row r="411" spans="30:32" ht="18" customHeight="1" x14ac:dyDescent="0.25">
      <c r="AD411" s="1"/>
      <c r="AF411" s="1"/>
    </row>
    <row r="412" spans="30:32" ht="18" customHeight="1" x14ac:dyDescent="0.25">
      <c r="AD412" s="1"/>
      <c r="AF412" s="1"/>
    </row>
    <row r="413" spans="30:32" ht="18" customHeight="1" x14ac:dyDescent="0.25">
      <c r="AD413" s="1"/>
      <c r="AF413" s="1"/>
    </row>
    <row r="414" spans="30:32" ht="18" customHeight="1" x14ac:dyDescent="0.25">
      <c r="AD414" s="1"/>
      <c r="AF414" s="1"/>
    </row>
    <row r="415" spans="30:32" ht="18" customHeight="1" x14ac:dyDescent="0.25">
      <c r="AD415" s="1"/>
      <c r="AF415" s="1"/>
    </row>
    <row r="416" spans="30:32" ht="18" customHeight="1" x14ac:dyDescent="0.25">
      <c r="AD416" s="1"/>
      <c r="AF416" s="1"/>
    </row>
    <row r="417" spans="30:32" ht="18" customHeight="1" x14ac:dyDescent="0.25">
      <c r="AD417" s="1"/>
      <c r="AF417" s="1"/>
    </row>
    <row r="418" spans="30:32" ht="18" customHeight="1" x14ac:dyDescent="0.25">
      <c r="AD418" s="1"/>
      <c r="AF418" s="1"/>
    </row>
    <row r="419" spans="30:32" ht="18" customHeight="1" x14ac:dyDescent="0.25">
      <c r="AD419" s="1"/>
      <c r="AF419" s="1"/>
    </row>
    <row r="420" spans="30:32" ht="18" customHeight="1" x14ac:dyDescent="0.25">
      <c r="AD420" s="1"/>
      <c r="AF420" s="1"/>
    </row>
    <row r="421" spans="30:32" ht="18" customHeight="1" x14ac:dyDescent="0.25">
      <c r="AD421" s="1"/>
      <c r="AF421" s="1"/>
    </row>
    <row r="422" spans="30:32" ht="18" customHeight="1" x14ac:dyDescent="0.25">
      <c r="AD422" s="1"/>
      <c r="AF422" s="1"/>
    </row>
    <row r="423" spans="30:32" ht="18" customHeight="1" x14ac:dyDescent="0.25">
      <c r="AD423" s="1"/>
      <c r="AF423" s="1"/>
    </row>
    <row r="424" spans="30:32" ht="18" customHeight="1" x14ac:dyDescent="0.25">
      <c r="AD424" s="1"/>
      <c r="AF424" s="1"/>
    </row>
    <row r="425" spans="30:32" ht="18" customHeight="1" x14ac:dyDescent="0.25">
      <c r="AD425" s="1"/>
      <c r="AF425" s="1"/>
    </row>
    <row r="426" spans="30:32" ht="18" customHeight="1" x14ac:dyDescent="0.25">
      <c r="AD426" s="1"/>
      <c r="AF426" s="1"/>
    </row>
    <row r="427" spans="30:32" ht="18" customHeight="1" x14ac:dyDescent="0.25">
      <c r="AD427" s="1"/>
      <c r="AF427" s="1"/>
    </row>
    <row r="428" spans="30:32" ht="18" customHeight="1" x14ac:dyDescent="0.25">
      <c r="AD428" s="1"/>
      <c r="AF428" s="1"/>
    </row>
    <row r="429" spans="30:32" ht="18" customHeight="1" x14ac:dyDescent="0.25">
      <c r="AD429" s="1"/>
      <c r="AF429" s="1"/>
    </row>
    <row r="430" spans="30:32" ht="18" customHeight="1" x14ac:dyDescent="0.25">
      <c r="AD430" s="1"/>
      <c r="AF430" s="1"/>
    </row>
    <row r="431" spans="30:32" ht="18" customHeight="1" x14ac:dyDescent="0.25">
      <c r="AD431" s="1"/>
      <c r="AF431" s="1"/>
    </row>
    <row r="432" spans="30:32" ht="18" customHeight="1" x14ac:dyDescent="0.25">
      <c r="AD432" s="1"/>
      <c r="AF432" s="1"/>
    </row>
    <row r="433" spans="30:32" ht="18" customHeight="1" x14ac:dyDescent="0.25">
      <c r="AD433" s="1"/>
      <c r="AF433" s="1"/>
    </row>
    <row r="434" spans="30:32" ht="18" customHeight="1" x14ac:dyDescent="0.25">
      <c r="AD434" s="1"/>
      <c r="AF434" s="1"/>
    </row>
    <row r="435" spans="30:32" ht="18" customHeight="1" x14ac:dyDescent="0.25">
      <c r="AD435" s="1"/>
      <c r="AF435" s="1"/>
    </row>
    <row r="436" spans="30:32" ht="18" customHeight="1" x14ac:dyDescent="0.25">
      <c r="AD436" s="1"/>
      <c r="AF436" s="1"/>
    </row>
    <row r="437" spans="30:32" ht="18" customHeight="1" x14ac:dyDescent="0.25">
      <c r="AD437" s="1"/>
      <c r="AF437" s="1"/>
    </row>
    <row r="438" spans="30:32" ht="18" customHeight="1" x14ac:dyDescent="0.25">
      <c r="AD438" s="1"/>
      <c r="AF438" s="1"/>
    </row>
    <row r="439" spans="30:32" ht="18" customHeight="1" x14ac:dyDescent="0.25">
      <c r="AD439" s="1"/>
      <c r="AF439" s="1"/>
    </row>
    <row r="440" spans="30:32" ht="18" customHeight="1" x14ac:dyDescent="0.25">
      <c r="AD440" s="1"/>
      <c r="AF440" s="1"/>
    </row>
    <row r="441" spans="30:32" ht="18" customHeight="1" x14ac:dyDescent="0.25">
      <c r="AD441" s="1"/>
      <c r="AF441" s="1"/>
    </row>
    <row r="442" spans="30:32" ht="18" customHeight="1" x14ac:dyDescent="0.25">
      <c r="AD442" s="1"/>
      <c r="AF442" s="1"/>
    </row>
    <row r="443" spans="30:32" ht="18" customHeight="1" x14ac:dyDescent="0.25">
      <c r="AD443" s="1"/>
      <c r="AF443" s="1"/>
    </row>
    <row r="444" spans="30:32" ht="18" customHeight="1" x14ac:dyDescent="0.25">
      <c r="AD444" s="1"/>
      <c r="AF444" s="1"/>
    </row>
    <row r="445" spans="30:32" ht="18" customHeight="1" x14ac:dyDescent="0.25">
      <c r="AD445" s="1"/>
      <c r="AF445" s="1"/>
    </row>
    <row r="446" spans="30:32" ht="18" customHeight="1" x14ac:dyDescent="0.25">
      <c r="AD446" s="1"/>
      <c r="AF446" s="1"/>
    </row>
    <row r="447" spans="30:32" ht="18" customHeight="1" x14ac:dyDescent="0.25">
      <c r="AD447" s="1"/>
      <c r="AF447" s="1"/>
    </row>
    <row r="448" spans="30:32" ht="18" customHeight="1" x14ac:dyDescent="0.25">
      <c r="AD448" s="1"/>
      <c r="AF448" s="1"/>
    </row>
    <row r="449" spans="30:32" ht="18" customHeight="1" x14ac:dyDescent="0.25">
      <c r="AD449" s="1"/>
      <c r="AF449" s="1"/>
    </row>
    <row r="450" spans="30:32" ht="18" customHeight="1" x14ac:dyDescent="0.25">
      <c r="AD450" s="1"/>
      <c r="AF450" s="1"/>
    </row>
    <row r="451" spans="30:32" ht="18" customHeight="1" x14ac:dyDescent="0.25">
      <c r="AD451" s="1"/>
      <c r="AF451" s="1"/>
    </row>
    <row r="452" spans="30:32" ht="18" customHeight="1" x14ac:dyDescent="0.25">
      <c r="AD452" s="1"/>
      <c r="AF452" s="1"/>
    </row>
    <row r="453" spans="30:32" ht="18" customHeight="1" x14ac:dyDescent="0.25">
      <c r="AD453" s="1"/>
      <c r="AF453" s="1"/>
    </row>
    <row r="454" spans="30:32" ht="18" customHeight="1" x14ac:dyDescent="0.25">
      <c r="AD454" s="1"/>
      <c r="AF454" s="1"/>
    </row>
    <row r="455" spans="30:32" ht="18" customHeight="1" x14ac:dyDescent="0.25">
      <c r="AD455" s="1"/>
      <c r="AF455" s="1"/>
    </row>
    <row r="456" spans="30:32" ht="18" customHeight="1" x14ac:dyDescent="0.25">
      <c r="AD456" s="1"/>
      <c r="AF456" s="1"/>
    </row>
    <row r="457" spans="30:32" ht="18" customHeight="1" x14ac:dyDescent="0.25">
      <c r="AD457" s="1"/>
      <c r="AF457" s="1"/>
    </row>
    <row r="458" spans="30:32" ht="18" customHeight="1" x14ac:dyDescent="0.25">
      <c r="AD458" s="1"/>
      <c r="AF458" s="1"/>
    </row>
    <row r="459" spans="30:32" ht="18" customHeight="1" x14ac:dyDescent="0.25">
      <c r="AD459" s="1"/>
      <c r="AF459" s="1"/>
    </row>
    <row r="460" spans="30:32" ht="18" customHeight="1" x14ac:dyDescent="0.25">
      <c r="AD460" s="1"/>
      <c r="AF460" s="1"/>
    </row>
    <row r="461" spans="30:32" ht="18" customHeight="1" x14ac:dyDescent="0.25">
      <c r="AD461" s="1"/>
      <c r="AF461" s="1"/>
    </row>
    <row r="462" spans="30:32" ht="18" customHeight="1" x14ac:dyDescent="0.25">
      <c r="AD462" s="1"/>
      <c r="AF462" s="1"/>
    </row>
    <row r="463" spans="30:32" ht="18" customHeight="1" x14ac:dyDescent="0.25">
      <c r="AD463" s="1"/>
      <c r="AF463" s="1"/>
    </row>
    <row r="464" spans="30:32" ht="18" customHeight="1" x14ac:dyDescent="0.25">
      <c r="AD464" s="1"/>
      <c r="AF464" s="1"/>
    </row>
    <row r="465" spans="30:32" ht="18" customHeight="1" x14ac:dyDescent="0.25">
      <c r="AD465" s="1"/>
      <c r="AF465" s="1"/>
    </row>
    <row r="466" spans="30:32" ht="18" customHeight="1" x14ac:dyDescent="0.25">
      <c r="AD466" s="1"/>
      <c r="AF466" s="1"/>
    </row>
    <row r="467" spans="30:32" ht="18" customHeight="1" x14ac:dyDescent="0.25">
      <c r="AD467" s="1"/>
      <c r="AF467" s="1"/>
    </row>
    <row r="468" spans="30:32" ht="18" customHeight="1" x14ac:dyDescent="0.25">
      <c r="AD468" s="1"/>
      <c r="AF468" s="1"/>
    </row>
    <row r="469" spans="30:32" ht="18" customHeight="1" x14ac:dyDescent="0.25">
      <c r="AD469" s="1"/>
      <c r="AF469" s="1"/>
    </row>
    <row r="470" spans="30:32" ht="18" customHeight="1" x14ac:dyDescent="0.25">
      <c r="AD470" s="1"/>
      <c r="AF470" s="1"/>
    </row>
    <row r="471" spans="30:32" ht="18" customHeight="1" x14ac:dyDescent="0.25">
      <c r="AD471" s="1"/>
      <c r="AF471" s="1"/>
    </row>
    <row r="472" spans="30:32" ht="18" customHeight="1" x14ac:dyDescent="0.25">
      <c r="AD472" s="1"/>
      <c r="AF472" s="1"/>
    </row>
    <row r="473" spans="30:32" ht="18" customHeight="1" x14ac:dyDescent="0.25">
      <c r="AD473" s="1"/>
      <c r="AF473" s="1"/>
    </row>
    <row r="474" spans="30:32" ht="18" customHeight="1" x14ac:dyDescent="0.25">
      <c r="AD474" s="1"/>
      <c r="AF474" s="1"/>
    </row>
    <row r="475" spans="30:32" ht="18" customHeight="1" x14ac:dyDescent="0.25">
      <c r="AD475" s="1"/>
      <c r="AF475" s="1"/>
    </row>
    <row r="476" spans="30:32" ht="18" customHeight="1" x14ac:dyDescent="0.25">
      <c r="AD476" s="1"/>
      <c r="AF476" s="1"/>
    </row>
    <row r="477" spans="30:32" ht="18" customHeight="1" x14ac:dyDescent="0.25">
      <c r="AD477" s="1"/>
      <c r="AF477" s="1"/>
    </row>
    <row r="478" spans="30:32" ht="18" customHeight="1" x14ac:dyDescent="0.25">
      <c r="AD478" s="1"/>
      <c r="AF478" s="1"/>
    </row>
    <row r="479" spans="30:32" ht="18" customHeight="1" x14ac:dyDescent="0.25">
      <c r="AD479" s="1"/>
      <c r="AF479" s="1"/>
    </row>
    <row r="480" spans="30:32" ht="18" customHeight="1" x14ac:dyDescent="0.25">
      <c r="AD480" s="1"/>
      <c r="AF480" s="1"/>
    </row>
    <row r="481" spans="30:32" ht="18" customHeight="1" x14ac:dyDescent="0.25">
      <c r="AD481" s="1"/>
      <c r="AF481" s="1"/>
    </row>
    <row r="482" spans="30:32" ht="18" customHeight="1" x14ac:dyDescent="0.25">
      <c r="AD482" s="1"/>
      <c r="AF482" s="1"/>
    </row>
    <row r="483" spans="30:32" ht="18" customHeight="1" x14ac:dyDescent="0.25">
      <c r="AD483" s="1"/>
      <c r="AF483" s="1"/>
    </row>
    <row r="484" spans="30:32" ht="18" customHeight="1" x14ac:dyDescent="0.25">
      <c r="AD484" s="1"/>
      <c r="AF484" s="1"/>
    </row>
    <row r="485" spans="30:32" ht="18" customHeight="1" x14ac:dyDescent="0.25">
      <c r="AD485" s="1"/>
      <c r="AF485" s="1"/>
    </row>
    <row r="486" spans="30:32" ht="18" customHeight="1" x14ac:dyDescent="0.25">
      <c r="AD486" s="1"/>
      <c r="AF486" s="1"/>
    </row>
    <row r="487" spans="30:32" ht="18" customHeight="1" x14ac:dyDescent="0.25">
      <c r="AD487" s="1"/>
      <c r="AF487" s="1"/>
    </row>
    <row r="488" spans="30:32" ht="18" customHeight="1" x14ac:dyDescent="0.25">
      <c r="AD488" s="1"/>
      <c r="AF488" s="1"/>
    </row>
    <row r="489" spans="30:32" ht="18" customHeight="1" x14ac:dyDescent="0.25">
      <c r="AD489" s="1"/>
      <c r="AF489" s="1"/>
    </row>
    <row r="490" spans="30:32" ht="18" customHeight="1" x14ac:dyDescent="0.25">
      <c r="AD490" s="1"/>
      <c r="AF490" s="1"/>
    </row>
    <row r="491" spans="30:32" ht="18" customHeight="1" x14ac:dyDescent="0.25">
      <c r="AD491" s="1"/>
      <c r="AF491" s="1"/>
    </row>
    <row r="492" spans="30:32" ht="18" customHeight="1" x14ac:dyDescent="0.25">
      <c r="AD492" s="1"/>
      <c r="AF492" s="1"/>
    </row>
    <row r="493" spans="30:32" ht="18" customHeight="1" x14ac:dyDescent="0.25">
      <c r="AD493" s="1"/>
      <c r="AF493" s="1"/>
    </row>
    <row r="494" spans="30:32" ht="18" customHeight="1" x14ac:dyDescent="0.25">
      <c r="AD494" s="1"/>
      <c r="AF494" s="1"/>
    </row>
    <row r="495" spans="30:32" ht="18" customHeight="1" x14ac:dyDescent="0.25">
      <c r="AD495" s="1"/>
      <c r="AF495" s="1"/>
    </row>
    <row r="496" spans="30:32" ht="18" customHeight="1" x14ac:dyDescent="0.25">
      <c r="AD496" s="1"/>
      <c r="AF496" s="1"/>
    </row>
    <row r="497" spans="30:32" ht="18" customHeight="1" x14ac:dyDescent="0.25">
      <c r="AD497" s="1"/>
      <c r="AF497" s="1"/>
    </row>
    <row r="498" spans="30:32" ht="18" customHeight="1" x14ac:dyDescent="0.25">
      <c r="AD498" s="1"/>
      <c r="AF498" s="1"/>
    </row>
    <row r="499" spans="30:32" ht="18" customHeight="1" x14ac:dyDescent="0.25">
      <c r="AD499" s="1"/>
      <c r="AF499" s="1"/>
    </row>
    <row r="500" spans="30:32" ht="18" customHeight="1" x14ac:dyDescent="0.25">
      <c r="AD500" s="1"/>
      <c r="AF500" s="1"/>
    </row>
    <row r="501" spans="30:32" ht="18" customHeight="1" x14ac:dyDescent="0.25">
      <c r="AD501" s="1"/>
      <c r="AF501" s="1"/>
    </row>
    <row r="502" spans="30:32" ht="18" customHeight="1" x14ac:dyDescent="0.25">
      <c r="AD502" s="1"/>
      <c r="AF502" s="1"/>
    </row>
    <row r="503" spans="30:32" ht="18" customHeight="1" x14ac:dyDescent="0.25">
      <c r="AD503" s="1"/>
      <c r="AF503" s="1"/>
    </row>
    <row r="504" spans="30:32" ht="18" customHeight="1" x14ac:dyDescent="0.25">
      <c r="AD504" s="1"/>
      <c r="AF504" s="1"/>
    </row>
    <row r="505" spans="30:32" ht="18" customHeight="1" x14ac:dyDescent="0.25">
      <c r="AD505" s="1"/>
      <c r="AF505" s="1"/>
    </row>
    <row r="506" spans="30:32" ht="18" customHeight="1" x14ac:dyDescent="0.25">
      <c r="AD506" s="1"/>
      <c r="AF506" s="1"/>
    </row>
    <row r="507" spans="30:32" ht="18" customHeight="1" x14ac:dyDescent="0.25">
      <c r="AD507" s="1"/>
      <c r="AF507" s="1"/>
    </row>
    <row r="508" spans="30:32" ht="18" customHeight="1" x14ac:dyDescent="0.25">
      <c r="AD508" s="1"/>
      <c r="AF508" s="1"/>
    </row>
    <row r="509" spans="30:32" ht="18" customHeight="1" x14ac:dyDescent="0.25">
      <c r="AD509" s="1"/>
      <c r="AF509" s="1"/>
    </row>
    <row r="510" spans="30:32" ht="18" customHeight="1" x14ac:dyDescent="0.25">
      <c r="AD510" s="1"/>
      <c r="AF510" s="1"/>
    </row>
    <row r="511" spans="30:32" ht="18" customHeight="1" x14ac:dyDescent="0.25">
      <c r="AD511" s="1"/>
      <c r="AF511" s="1"/>
    </row>
    <row r="512" spans="30:32" ht="18" customHeight="1" x14ac:dyDescent="0.25">
      <c r="AD512" s="1"/>
      <c r="AF512" s="1"/>
    </row>
    <row r="513" spans="30:32" ht="18" customHeight="1" x14ac:dyDescent="0.25">
      <c r="AD513" s="1"/>
      <c r="AF513" s="1"/>
    </row>
    <row r="514" spans="30:32" ht="18" customHeight="1" x14ac:dyDescent="0.25">
      <c r="AD514" s="1"/>
      <c r="AF514" s="1"/>
    </row>
    <row r="515" spans="30:32" ht="18" customHeight="1" x14ac:dyDescent="0.25">
      <c r="AD515" s="1"/>
      <c r="AF515" s="1"/>
    </row>
    <row r="516" spans="30:32" ht="18" customHeight="1" x14ac:dyDescent="0.25">
      <c r="AD516" s="1"/>
      <c r="AF516" s="1"/>
    </row>
    <row r="517" spans="30:32" ht="18" customHeight="1" x14ac:dyDescent="0.25">
      <c r="AD517" s="1"/>
      <c r="AF517" s="1"/>
    </row>
    <row r="518" spans="30:32" ht="18" customHeight="1" x14ac:dyDescent="0.25">
      <c r="AD518" s="1"/>
      <c r="AF518" s="1"/>
    </row>
    <row r="519" spans="30:32" ht="18" customHeight="1" x14ac:dyDescent="0.25">
      <c r="AD519" s="1"/>
      <c r="AF519" s="1"/>
    </row>
    <row r="520" spans="30:32" ht="18" customHeight="1" x14ac:dyDescent="0.25">
      <c r="AD520" s="1"/>
      <c r="AF520" s="1"/>
    </row>
    <row r="521" spans="30:32" ht="18" customHeight="1" x14ac:dyDescent="0.25">
      <c r="AD521" s="1"/>
      <c r="AF521" s="1"/>
    </row>
    <row r="522" spans="30:32" ht="18" customHeight="1" x14ac:dyDescent="0.25">
      <c r="AD522" s="1"/>
      <c r="AF522" s="1"/>
    </row>
    <row r="523" spans="30:32" ht="18" customHeight="1" x14ac:dyDescent="0.25">
      <c r="AD523" s="1"/>
      <c r="AF523" s="1"/>
    </row>
    <row r="524" spans="30:32" ht="18" customHeight="1" x14ac:dyDescent="0.25">
      <c r="AD524" s="1"/>
      <c r="AF524" s="1"/>
    </row>
    <row r="525" spans="30:32" ht="18" customHeight="1" x14ac:dyDescent="0.25">
      <c r="AD525" s="1"/>
      <c r="AF525" s="1"/>
    </row>
    <row r="526" spans="30:32" ht="18" customHeight="1" x14ac:dyDescent="0.25">
      <c r="AD526" s="1"/>
      <c r="AF526" s="1"/>
    </row>
    <row r="527" spans="30:32" ht="18" customHeight="1" x14ac:dyDescent="0.25">
      <c r="AD527" s="1"/>
      <c r="AF527" s="1"/>
    </row>
    <row r="528" spans="30:32" ht="18" customHeight="1" x14ac:dyDescent="0.25">
      <c r="AD528" s="1"/>
      <c r="AF528" s="1"/>
    </row>
    <row r="529" spans="30:32" ht="18" customHeight="1" x14ac:dyDescent="0.25">
      <c r="AD529" s="1"/>
      <c r="AF529" s="1"/>
    </row>
    <row r="530" spans="30:32" ht="18" customHeight="1" x14ac:dyDescent="0.25">
      <c r="AD530" s="1"/>
      <c r="AF530" s="1"/>
    </row>
    <row r="531" spans="30:32" ht="18" customHeight="1" x14ac:dyDescent="0.25">
      <c r="AD531" s="1"/>
      <c r="AF531" s="1"/>
    </row>
    <row r="532" spans="30:32" ht="18" customHeight="1" x14ac:dyDescent="0.25">
      <c r="AD532" s="1"/>
      <c r="AF532" s="1"/>
    </row>
    <row r="533" spans="30:32" ht="18" customHeight="1" x14ac:dyDescent="0.25">
      <c r="AD533" s="1"/>
      <c r="AF533" s="1"/>
    </row>
    <row r="534" spans="30:32" ht="18" customHeight="1" x14ac:dyDescent="0.25">
      <c r="AD534" s="1"/>
      <c r="AF534" s="1"/>
    </row>
    <row r="535" spans="30:32" ht="18" customHeight="1" x14ac:dyDescent="0.25">
      <c r="AD535" s="1"/>
      <c r="AF535" s="1"/>
    </row>
    <row r="536" spans="30:32" ht="18" customHeight="1" x14ac:dyDescent="0.25">
      <c r="AD536" s="1"/>
      <c r="AF536" s="1"/>
    </row>
    <row r="537" spans="30:32" ht="18" customHeight="1" x14ac:dyDescent="0.25">
      <c r="AD537" s="1"/>
      <c r="AF537" s="1"/>
    </row>
    <row r="538" spans="30:32" ht="18" customHeight="1" x14ac:dyDescent="0.25">
      <c r="AD538" s="1"/>
      <c r="AF538" s="1"/>
    </row>
    <row r="539" spans="30:32" ht="18" customHeight="1" x14ac:dyDescent="0.25">
      <c r="AD539" s="1"/>
      <c r="AF539" s="1"/>
    </row>
    <row r="540" spans="30:32" ht="18" customHeight="1" x14ac:dyDescent="0.25">
      <c r="AD540" s="1"/>
      <c r="AF540" s="1"/>
    </row>
    <row r="541" spans="30:32" ht="18" customHeight="1" x14ac:dyDescent="0.25">
      <c r="AD541" s="1"/>
      <c r="AF541" s="1"/>
    </row>
    <row r="542" spans="30:32" ht="18" customHeight="1" x14ac:dyDescent="0.25">
      <c r="AD542" s="1"/>
      <c r="AF542" s="1"/>
    </row>
    <row r="543" spans="30:32" ht="18" customHeight="1" x14ac:dyDescent="0.25">
      <c r="AD543" s="1"/>
      <c r="AF543" s="1"/>
    </row>
    <row r="544" spans="30:32" ht="18" customHeight="1" x14ac:dyDescent="0.25">
      <c r="AD544" s="1"/>
      <c r="AF544" s="1"/>
    </row>
    <row r="545" spans="30:32" ht="18" customHeight="1" x14ac:dyDescent="0.25">
      <c r="AD545" s="1"/>
      <c r="AF545" s="1"/>
    </row>
    <row r="546" spans="30:32" ht="18" customHeight="1" x14ac:dyDescent="0.25">
      <c r="AD546" s="1"/>
      <c r="AF546" s="1"/>
    </row>
    <row r="547" spans="30:32" ht="18" customHeight="1" x14ac:dyDescent="0.25">
      <c r="AD547" s="1"/>
      <c r="AF547" s="1"/>
    </row>
    <row r="548" spans="30:32" ht="18" customHeight="1" x14ac:dyDescent="0.25">
      <c r="AD548" s="1"/>
      <c r="AF548" s="1"/>
    </row>
    <row r="549" spans="30:32" ht="18" customHeight="1" x14ac:dyDescent="0.25">
      <c r="AD549" s="1"/>
      <c r="AF549" s="1"/>
    </row>
    <row r="550" spans="30:32" ht="18" customHeight="1" x14ac:dyDescent="0.25">
      <c r="AD550" s="1"/>
      <c r="AF550" s="1"/>
    </row>
    <row r="551" spans="30:32" ht="18" customHeight="1" x14ac:dyDescent="0.25">
      <c r="AD551" s="1"/>
      <c r="AF551" s="1"/>
    </row>
    <row r="552" spans="30:32" ht="18" customHeight="1" x14ac:dyDescent="0.25">
      <c r="AD552" s="1"/>
      <c r="AF552" s="1"/>
    </row>
    <row r="553" spans="30:32" ht="18" customHeight="1" x14ac:dyDescent="0.25">
      <c r="AD553" s="1"/>
      <c r="AF553" s="1"/>
    </row>
    <row r="554" spans="30:32" ht="18" customHeight="1" x14ac:dyDescent="0.25">
      <c r="AD554" s="1"/>
      <c r="AF554" s="1"/>
    </row>
    <row r="555" spans="30:32" ht="18" customHeight="1" x14ac:dyDescent="0.25">
      <c r="AD555" s="1"/>
      <c r="AF555" s="1"/>
    </row>
    <row r="556" spans="30:32" ht="18" customHeight="1" x14ac:dyDescent="0.25">
      <c r="AD556" s="1"/>
      <c r="AF556" s="1"/>
    </row>
    <row r="557" spans="30:32" ht="18" customHeight="1" x14ac:dyDescent="0.25">
      <c r="AD557" s="1"/>
      <c r="AF557" s="1"/>
    </row>
    <row r="558" spans="30:32" ht="18" customHeight="1" x14ac:dyDescent="0.25">
      <c r="AD558" s="1"/>
      <c r="AF558" s="1"/>
    </row>
    <row r="559" spans="30:32" ht="18" customHeight="1" x14ac:dyDescent="0.25">
      <c r="AD559" s="1"/>
      <c r="AF559" s="1"/>
    </row>
    <row r="560" spans="30:32" ht="18" customHeight="1" x14ac:dyDescent="0.25">
      <c r="AD560" s="1"/>
      <c r="AF560" s="1"/>
    </row>
    <row r="561" spans="30:32" ht="18" customHeight="1" x14ac:dyDescent="0.25">
      <c r="AD561" s="1"/>
      <c r="AF561" s="1"/>
    </row>
    <row r="562" spans="30:32" ht="18" customHeight="1" x14ac:dyDescent="0.25">
      <c r="AD562" s="1"/>
      <c r="AF562" s="1"/>
    </row>
    <row r="563" spans="30:32" ht="18" customHeight="1" x14ac:dyDescent="0.25">
      <c r="AD563" s="1"/>
      <c r="AF563" s="1"/>
    </row>
    <row r="564" spans="30:32" ht="18" customHeight="1" x14ac:dyDescent="0.25">
      <c r="AD564" s="1"/>
      <c r="AF564" s="1"/>
    </row>
    <row r="565" spans="30:32" ht="18" customHeight="1" x14ac:dyDescent="0.25">
      <c r="AD565" s="1"/>
      <c r="AF565" s="1"/>
    </row>
    <row r="566" spans="30:32" ht="18" customHeight="1" x14ac:dyDescent="0.25">
      <c r="AD566" s="1"/>
      <c r="AF566" s="1"/>
    </row>
    <row r="567" spans="30:32" ht="18" customHeight="1" x14ac:dyDescent="0.25">
      <c r="AD567" s="1"/>
      <c r="AF567" s="1"/>
    </row>
    <row r="568" spans="30:32" ht="18" customHeight="1" x14ac:dyDescent="0.25">
      <c r="AD568" s="1"/>
      <c r="AF568" s="1"/>
    </row>
    <row r="569" spans="30:32" ht="18" customHeight="1" x14ac:dyDescent="0.25">
      <c r="AD569" s="1"/>
      <c r="AF569" s="1"/>
    </row>
    <row r="570" spans="30:32" ht="18" customHeight="1" x14ac:dyDescent="0.25">
      <c r="AD570" s="1"/>
      <c r="AF570" s="1"/>
    </row>
    <row r="571" spans="30:32" ht="18" customHeight="1" x14ac:dyDescent="0.25">
      <c r="AD571" s="1"/>
      <c r="AF571" s="1"/>
    </row>
    <row r="572" spans="30:32" ht="18" customHeight="1" x14ac:dyDescent="0.25">
      <c r="AD572" s="1"/>
      <c r="AF572" s="1"/>
    </row>
    <row r="573" spans="30:32" ht="18" customHeight="1" x14ac:dyDescent="0.25">
      <c r="AD573" s="1"/>
      <c r="AF573" s="1"/>
    </row>
    <row r="574" spans="30:32" ht="18" customHeight="1" x14ac:dyDescent="0.25">
      <c r="AD574" s="1"/>
      <c r="AF574" s="1"/>
    </row>
    <row r="575" spans="30:32" ht="18" customHeight="1" x14ac:dyDescent="0.25">
      <c r="AD575" s="1"/>
      <c r="AF575" s="1"/>
    </row>
    <row r="576" spans="30:32" ht="18" customHeight="1" x14ac:dyDescent="0.25">
      <c r="AD576" s="1"/>
      <c r="AF576" s="1"/>
    </row>
    <row r="577" spans="30:32" ht="18" customHeight="1" x14ac:dyDescent="0.25">
      <c r="AD577" s="1"/>
      <c r="AF577" s="1"/>
    </row>
    <row r="578" spans="30:32" ht="18" customHeight="1" x14ac:dyDescent="0.25">
      <c r="AD578" s="1"/>
      <c r="AF578" s="1"/>
    </row>
    <row r="579" spans="30:32" ht="18" customHeight="1" x14ac:dyDescent="0.25">
      <c r="AD579" s="1"/>
      <c r="AF579" s="1"/>
    </row>
    <row r="580" spans="30:32" ht="18" customHeight="1" x14ac:dyDescent="0.25">
      <c r="AD580" s="1"/>
      <c r="AF580" s="1"/>
    </row>
    <row r="581" spans="30:32" ht="18" customHeight="1" x14ac:dyDescent="0.25">
      <c r="AD581" s="1"/>
      <c r="AF581" s="1"/>
    </row>
    <row r="582" spans="30:32" ht="18" customHeight="1" x14ac:dyDescent="0.25">
      <c r="AD582" s="1"/>
      <c r="AF582" s="1"/>
    </row>
    <row r="583" spans="30:32" ht="18" customHeight="1" x14ac:dyDescent="0.25">
      <c r="AD583" s="1"/>
      <c r="AF583" s="1"/>
    </row>
    <row r="584" spans="30:32" ht="18" customHeight="1" x14ac:dyDescent="0.25">
      <c r="AD584" s="1"/>
      <c r="AF584" s="1"/>
    </row>
    <row r="585" spans="30:32" ht="18" customHeight="1" x14ac:dyDescent="0.25">
      <c r="AD585" s="1"/>
      <c r="AF585" s="1"/>
    </row>
    <row r="586" spans="30:32" ht="18" customHeight="1" x14ac:dyDescent="0.25">
      <c r="AD586" s="1"/>
      <c r="AF586" s="1"/>
    </row>
    <row r="587" spans="30:32" ht="18" customHeight="1" x14ac:dyDescent="0.25">
      <c r="AD587" s="1"/>
      <c r="AF587" s="1"/>
    </row>
    <row r="588" spans="30:32" ht="18" customHeight="1" x14ac:dyDescent="0.25">
      <c r="AD588" s="1"/>
      <c r="AF588" s="1"/>
    </row>
    <row r="589" spans="30:32" ht="18" customHeight="1" x14ac:dyDescent="0.25">
      <c r="AD589" s="1"/>
      <c r="AF589" s="1"/>
    </row>
    <row r="590" spans="30:32" ht="18" customHeight="1" x14ac:dyDescent="0.25">
      <c r="AD590" s="1"/>
      <c r="AF590" s="1"/>
    </row>
    <row r="591" spans="30:32" ht="18" customHeight="1" x14ac:dyDescent="0.25">
      <c r="AD591" s="1"/>
      <c r="AF591" s="1"/>
    </row>
    <row r="592" spans="30:32" ht="18" customHeight="1" x14ac:dyDescent="0.25">
      <c r="AD592" s="1"/>
      <c r="AF592" s="1"/>
    </row>
    <row r="593" spans="30:32" ht="18" customHeight="1" x14ac:dyDescent="0.25">
      <c r="AD593" s="1"/>
      <c r="AF593" s="1"/>
    </row>
    <row r="594" spans="30:32" ht="18" customHeight="1" x14ac:dyDescent="0.25">
      <c r="AD594" s="1"/>
      <c r="AF594" s="1"/>
    </row>
    <row r="595" spans="30:32" ht="18" customHeight="1" x14ac:dyDescent="0.25">
      <c r="AD595" s="1"/>
      <c r="AF595" s="1"/>
    </row>
    <row r="596" spans="30:32" ht="18" customHeight="1" x14ac:dyDescent="0.25">
      <c r="AD596" s="1"/>
      <c r="AF596" s="1"/>
    </row>
    <row r="597" spans="30:32" ht="18" customHeight="1" x14ac:dyDescent="0.25">
      <c r="AD597" s="1"/>
      <c r="AF597" s="1"/>
    </row>
    <row r="598" spans="30:32" ht="18" customHeight="1" x14ac:dyDescent="0.25">
      <c r="AD598" s="1"/>
      <c r="AF598" s="1"/>
    </row>
    <row r="599" spans="30:32" ht="18" customHeight="1" x14ac:dyDescent="0.25">
      <c r="AD599" s="1"/>
      <c r="AF599" s="1"/>
    </row>
    <row r="600" spans="30:32" ht="18" customHeight="1" x14ac:dyDescent="0.25">
      <c r="AD600" s="1"/>
      <c r="AF600" s="1"/>
    </row>
    <row r="601" spans="30:32" ht="18" customHeight="1" x14ac:dyDescent="0.25">
      <c r="AD601" s="1"/>
      <c r="AF601" s="1"/>
    </row>
    <row r="602" spans="30:32" ht="18" customHeight="1" x14ac:dyDescent="0.25">
      <c r="AD602" s="1"/>
      <c r="AF602" s="1"/>
    </row>
    <row r="603" spans="30:32" ht="18" customHeight="1" x14ac:dyDescent="0.25">
      <c r="AD603" s="1"/>
      <c r="AF603" s="1"/>
    </row>
    <row r="604" spans="30:32" ht="18" customHeight="1" x14ac:dyDescent="0.25">
      <c r="AD604" s="1"/>
      <c r="AF604" s="1"/>
    </row>
    <row r="605" spans="30:32" ht="18" customHeight="1" x14ac:dyDescent="0.25">
      <c r="AD605" s="1"/>
      <c r="AF605" s="1"/>
    </row>
    <row r="606" spans="30:32" ht="18" customHeight="1" x14ac:dyDescent="0.25">
      <c r="AD606" s="1"/>
      <c r="AF606" s="1"/>
    </row>
    <row r="607" spans="30:32" ht="18" customHeight="1" x14ac:dyDescent="0.25">
      <c r="AD607" s="1"/>
      <c r="AF607" s="1"/>
    </row>
    <row r="608" spans="30:32" ht="18" customHeight="1" x14ac:dyDescent="0.25">
      <c r="AD608" s="1"/>
      <c r="AF608" s="1"/>
    </row>
    <row r="609" spans="30:32" ht="18" customHeight="1" x14ac:dyDescent="0.25">
      <c r="AD609" s="1"/>
      <c r="AF609" s="1"/>
    </row>
    <row r="610" spans="30:32" ht="18" customHeight="1" x14ac:dyDescent="0.25">
      <c r="AD610" s="1"/>
      <c r="AF610" s="1"/>
    </row>
    <row r="611" spans="30:32" ht="18" customHeight="1" x14ac:dyDescent="0.25">
      <c r="AD611" s="1"/>
      <c r="AF611" s="1"/>
    </row>
    <row r="612" spans="30:32" ht="18" customHeight="1" x14ac:dyDescent="0.25">
      <c r="AD612" s="1"/>
      <c r="AF612" s="1"/>
    </row>
    <row r="613" spans="30:32" ht="18" customHeight="1" x14ac:dyDescent="0.25">
      <c r="AD613" s="1"/>
      <c r="AF613" s="1"/>
    </row>
    <row r="614" spans="30:32" ht="18" customHeight="1" x14ac:dyDescent="0.25">
      <c r="AD614" s="1"/>
      <c r="AF614" s="1"/>
    </row>
    <row r="615" spans="30:32" ht="18" customHeight="1" x14ac:dyDescent="0.25">
      <c r="AD615" s="1"/>
      <c r="AF615" s="1"/>
    </row>
    <row r="616" spans="30:32" ht="18" customHeight="1" x14ac:dyDescent="0.25">
      <c r="AD616" s="1"/>
      <c r="AF616" s="1"/>
    </row>
    <row r="617" spans="30:32" ht="18" customHeight="1" x14ac:dyDescent="0.25">
      <c r="AD617" s="1"/>
      <c r="AF617" s="1"/>
    </row>
    <row r="618" spans="30:32" ht="18" customHeight="1" x14ac:dyDescent="0.25">
      <c r="AD618" s="1"/>
      <c r="AF618" s="1"/>
    </row>
    <row r="619" spans="30:32" ht="18" customHeight="1" x14ac:dyDescent="0.25">
      <c r="AD619" s="1"/>
      <c r="AF619" s="1"/>
    </row>
    <row r="620" spans="30:32" ht="18" customHeight="1" x14ac:dyDescent="0.25">
      <c r="AD620" s="1"/>
      <c r="AF620" s="1"/>
    </row>
    <row r="621" spans="30:32" ht="18" customHeight="1" x14ac:dyDescent="0.25">
      <c r="AD621" s="1"/>
      <c r="AF621" s="1"/>
    </row>
    <row r="622" spans="30:32" ht="18" customHeight="1" x14ac:dyDescent="0.25">
      <c r="AD622" s="1"/>
      <c r="AF622" s="1"/>
    </row>
    <row r="623" spans="30:32" ht="18" customHeight="1" x14ac:dyDescent="0.25">
      <c r="AD623" s="1"/>
      <c r="AF623" s="1"/>
    </row>
    <row r="624" spans="30:32" ht="18" customHeight="1" x14ac:dyDescent="0.25">
      <c r="AD624" s="1"/>
      <c r="AF624" s="1"/>
    </row>
    <row r="625" spans="30:32" ht="18" customHeight="1" x14ac:dyDescent="0.25">
      <c r="AD625" s="1"/>
      <c r="AF625" s="1"/>
    </row>
    <row r="626" spans="30:32" ht="18" customHeight="1" x14ac:dyDescent="0.25">
      <c r="AD626" s="1"/>
      <c r="AF626" s="1"/>
    </row>
    <row r="627" spans="30:32" ht="18" customHeight="1" x14ac:dyDescent="0.25">
      <c r="AD627" s="1"/>
      <c r="AF627" s="1"/>
    </row>
    <row r="628" spans="30:32" ht="18" customHeight="1" x14ac:dyDescent="0.25">
      <c r="AD628" s="1"/>
      <c r="AF628" s="1"/>
    </row>
    <row r="629" spans="30:32" ht="18" customHeight="1" x14ac:dyDescent="0.25">
      <c r="AD629" s="1"/>
      <c r="AF629" s="1"/>
    </row>
    <row r="630" spans="30:32" ht="18" customHeight="1" x14ac:dyDescent="0.25">
      <c r="AD630" s="1"/>
      <c r="AF630" s="1"/>
    </row>
    <row r="631" spans="30:32" ht="18" customHeight="1" x14ac:dyDescent="0.25">
      <c r="AD631" s="1"/>
      <c r="AF631" s="1"/>
    </row>
    <row r="632" spans="30:32" ht="18" customHeight="1" x14ac:dyDescent="0.25">
      <c r="AD632" s="1"/>
      <c r="AF632" s="1"/>
    </row>
    <row r="633" spans="30:32" ht="18" customHeight="1" x14ac:dyDescent="0.25">
      <c r="AD633" s="1"/>
      <c r="AF633" s="1"/>
    </row>
    <row r="634" spans="30:32" ht="18" customHeight="1" x14ac:dyDescent="0.25">
      <c r="AD634" s="1"/>
      <c r="AF634" s="1"/>
    </row>
    <row r="635" spans="30:32" ht="18" customHeight="1" x14ac:dyDescent="0.25">
      <c r="AD635" s="1"/>
      <c r="AF635" s="1"/>
    </row>
    <row r="636" spans="30:32" ht="18" customHeight="1" x14ac:dyDescent="0.25">
      <c r="AD636" s="1"/>
      <c r="AF636" s="1"/>
    </row>
    <row r="637" spans="30:32" ht="18" customHeight="1" x14ac:dyDescent="0.25">
      <c r="AD637" s="1"/>
      <c r="AF637" s="1"/>
    </row>
    <row r="638" spans="30:32" ht="18" customHeight="1" x14ac:dyDescent="0.25">
      <c r="AD638" s="1"/>
      <c r="AF638" s="1"/>
    </row>
    <row r="639" spans="30:32" ht="18" customHeight="1" x14ac:dyDescent="0.25">
      <c r="AD639" s="1"/>
      <c r="AF639" s="1"/>
    </row>
    <row r="640" spans="30:32" ht="18" customHeight="1" x14ac:dyDescent="0.25">
      <c r="AD640" s="1"/>
      <c r="AF640" s="1"/>
    </row>
    <row r="641" spans="30:32" ht="18" customHeight="1" x14ac:dyDescent="0.25">
      <c r="AD641" s="1"/>
      <c r="AF641" s="1"/>
    </row>
    <row r="642" spans="30:32" ht="18" customHeight="1" x14ac:dyDescent="0.25">
      <c r="AD642" s="1"/>
      <c r="AF642" s="1"/>
    </row>
    <row r="643" spans="30:32" ht="18" customHeight="1" x14ac:dyDescent="0.25">
      <c r="AD643" s="1"/>
      <c r="AF643" s="1"/>
    </row>
    <row r="644" spans="30:32" ht="18" customHeight="1" x14ac:dyDescent="0.25">
      <c r="AD644" s="1"/>
      <c r="AF644" s="1"/>
    </row>
    <row r="645" spans="30:32" ht="18" customHeight="1" x14ac:dyDescent="0.25">
      <c r="AD645" s="1"/>
      <c r="AF645" s="1"/>
    </row>
    <row r="646" spans="30:32" ht="18" customHeight="1" x14ac:dyDescent="0.25">
      <c r="AD646" s="1"/>
      <c r="AF646" s="1"/>
    </row>
    <row r="647" spans="30:32" ht="18" customHeight="1" x14ac:dyDescent="0.25">
      <c r="AD647" s="1"/>
      <c r="AF647" s="1"/>
    </row>
    <row r="648" spans="30:32" ht="18" customHeight="1" x14ac:dyDescent="0.25">
      <c r="AD648" s="1"/>
      <c r="AF648" s="1"/>
    </row>
    <row r="649" spans="30:32" ht="18" customHeight="1" x14ac:dyDescent="0.25">
      <c r="AD649" s="1"/>
      <c r="AF649" s="1"/>
    </row>
    <row r="650" spans="30:32" ht="18" customHeight="1" x14ac:dyDescent="0.25">
      <c r="AD650" s="1"/>
      <c r="AF650" s="1"/>
    </row>
    <row r="651" spans="30:32" ht="18" customHeight="1" x14ac:dyDescent="0.25">
      <c r="AD651" s="1"/>
      <c r="AF651" s="1"/>
    </row>
    <row r="652" spans="30:32" ht="18" customHeight="1" x14ac:dyDescent="0.25">
      <c r="AD652" s="1"/>
      <c r="AF652" s="1"/>
    </row>
    <row r="653" spans="30:32" ht="18" customHeight="1" x14ac:dyDescent="0.25">
      <c r="AD653" s="1"/>
      <c r="AF653" s="1"/>
    </row>
    <row r="654" spans="30:32" ht="18" customHeight="1" x14ac:dyDescent="0.25">
      <c r="AD654" s="1"/>
      <c r="AF654" s="1"/>
    </row>
    <row r="655" spans="30:32" ht="18" customHeight="1" x14ac:dyDescent="0.25">
      <c r="AD655" s="1"/>
      <c r="AF655" s="1"/>
    </row>
    <row r="656" spans="30:32" ht="18" customHeight="1" x14ac:dyDescent="0.25">
      <c r="AD656" s="1"/>
      <c r="AF656" s="1"/>
    </row>
    <row r="657" spans="30:32" ht="18" customHeight="1" x14ac:dyDescent="0.25">
      <c r="AD657" s="1"/>
      <c r="AF657" s="1"/>
    </row>
    <row r="658" spans="30:32" ht="18" customHeight="1" x14ac:dyDescent="0.25">
      <c r="AD658" s="1"/>
      <c r="AF658" s="1"/>
    </row>
    <row r="659" spans="30:32" ht="18" customHeight="1" x14ac:dyDescent="0.25">
      <c r="AD659" s="1"/>
      <c r="AF659" s="1"/>
    </row>
    <row r="660" spans="30:32" ht="18" customHeight="1" x14ac:dyDescent="0.25">
      <c r="AD660" s="1"/>
      <c r="AF660" s="1"/>
    </row>
    <row r="661" spans="30:32" ht="18" customHeight="1" x14ac:dyDescent="0.25">
      <c r="AD661" s="1"/>
      <c r="AF661" s="1"/>
    </row>
    <row r="662" spans="30:32" ht="18" customHeight="1" x14ac:dyDescent="0.25">
      <c r="AD662" s="1"/>
      <c r="AF662" s="1"/>
    </row>
    <row r="663" spans="30:32" ht="18" customHeight="1" x14ac:dyDescent="0.25">
      <c r="AD663" s="1"/>
      <c r="AF663" s="1"/>
    </row>
    <row r="664" spans="30:32" ht="18" customHeight="1" x14ac:dyDescent="0.25">
      <c r="AD664" s="1"/>
      <c r="AF664" s="1"/>
    </row>
    <row r="665" spans="30:32" ht="18" customHeight="1" x14ac:dyDescent="0.25">
      <c r="AD665" s="1"/>
      <c r="AF665" s="1"/>
    </row>
    <row r="666" spans="30:32" ht="18" customHeight="1" x14ac:dyDescent="0.25">
      <c r="AD666" s="1"/>
      <c r="AF666" s="1"/>
    </row>
    <row r="667" spans="30:32" ht="18" customHeight="1" x14ac:dyDescent="0.25">
      <c r="AD667" s="1"/>
      <c r="AF667" s="1"/>
    </row>
    <row r="668" spans="30:32" ht="18" customHeight="1" x14ac:dyDescent="0.25">
      <c r="AD668" s="1"/>
      <c r="AF668" s="1"/>
    </row>
    <row r="669" spans="30:32" ht="18" customHeight="1" x14ac:dyDescent="0.25">
      <c r="AD669" s="1"/>
      <c r="AF669" s="1"/>
    </row>
    <row r="670" spans="30:32" ht="18" customHeight="1" x14ac:dyDescent="0.25">
      <c r="AD670" s="1"/>
      <c r="AF670" s="1"/>
    </row>
    <row r="671" spans="30:32" ht="18" customHeight="1" x14ac:dyDescent="0.25">
      <c r="AD671" s="1"/>
      <c r="AF671" s="1"/>
    </row>
    <row r="672" spans="30:32" ht="18" customHeight="1" x14ac:dyDescent="0.25">
      <c r="AD672" s="1"/>
      <c r="AF672" s="1"/>
    </row>
    <row r="673" spans="30:32" ht="18" customHeight="1" x14ac:dyDescent="0.25">
      <c r="AD673" s="1"/>
      <c r="AF673" s="1"/>
    </row>
    <row r="674" spans="30:32" ht="18" customHeight="1" x14ac:dyDescent="0.25">
      <c r="AD674" s="1"/>
      <c r="AF674" s="1"/>
    </row>
    <row r="675" spans="30:32" ht="18" customHeight="1" x14ac:dyDescent="0.25">
      <c r="AD675" s="1"/>
      <c r="AF675" s="1"/>
    </row>
    <row r="676" spans="30:32" ht="18" customHeight="1" x14ac:dyDescent="0.25">
      <c r="AD676" s="1"/>
      <c r="AF676" s="1"/>
    </row>
    <row r="677" spans="30:32" ht="18" customHeight="1" x14ac:dyDescent="0.25">
      <c r="AD677" s="1"/>
      <c r="AF677" s="1"/>
    </row>
    <row r="678" spans="30:32" ht="18" customHeight="1" x14ac:dyDescent="0.25">
      <c r="AD678" s="1"/>
      <c r="AF678" s="1"/>
    </row>
    <row r="679" spans="30:32" ht="18" customHeight="1" x14ac:dyDescent="0.25">
      <c r="AD679" s="1"/>
      <c r="AF679" s="1"/>
    </row>
    <row r="680" spans="30:32" ht="18" customHeight="1" x14ac:dyDescent="0.25">
      <c r="AD680" s="1"/>
      <c r="AF680" s="1"/>
    </row>
    <row r="681" spans="30:32" ht="18" customHeight="1" x14ac:dyDescent="0.25">
      <c r="AD681" s="1"/>
      <c r="AF681" s="1"/>
    </row>
    <row r="682" spans="30:32" ht="18" customHeight="1" x14ac:dyDescent="0.25">
      <c r="AD682" s="1"/>
      <c r="AF682" s="1"/>
    </row>
    <row r="683" spans="30:32" ht="18" customHeight="1" x14ac:dyDescent="0.25">
      <c r="AD683" s="1"/>
      <c r="AF683" s="1"/>
    </row>
    <row r="684" spans="30:32" ht="18" customHeight="1" x14ac:dyDescent="0.25">
      <c r="AD684" s="1"/>
      <c r="AF684" s="1"/>
    </row>
    <row r="685" spans="30:32" ht="18" customHeight="1" x14ac:dyDescent="0.25">
      <c r="AD685" s="1"/>
      <c r="AF685" s="1"/>
    </row>
    <row r="686" spans="30:32" ht="18" customHeight="1" x14ac:dyDescent="0.25">
      <c r="AD686" s="1"/>
      <c r="AF686" s="1"/>
    </row>
    <row r="687" spans="30:32" ht="18" customHeight="1" x14ac:dyDescent="0.25">
      <c r="AD687" s="1"/>
      <c r="AF687" s="1"/>
    </row>
    <row r="688" spans="30:32" ht="18" customHeight="1" x14ac:dyDescent="0.25">
      <c r="AD688" s="1"/>
      <c r="AF688" s="1"/>
    </row>
    <row r="689" spans="30:32" ht="18" customHeight="1" x14ac:dyDescent="0.25">
      <c r="AD689" s="1"/>
      <c r="AF689" s="1"/>
    </row>
    <row r="690" spans="30:32" ht="18" customHeight="1" x14ac:dyDescent="0.25">
      <c r="AD690" s="1"/>
      <c r="AF690" s="1"/>
    </row>
    <row r="691" spans="30:32" ht="18" customHeight="1" x14ac:dyDescent="0.25">
      <c r="AD691" s="1"/>
      <c r="AF691" s="1"/>
    </row>
    <row r="692" spans="30:32" ht="18" customHeight="1" x14ac:dyDescent="0.25">
      <c r="AD692" s="1"/>
      <c r="AF692" s="1"/>
    </row>
    <row r="693" spans="30:32" ht="18" customHeight="1" x14ac:dyDescent="0.25">
      <c r="AD693" s="1"/>
      <c r="AF693" s="1"/>
    </row>
    <row r="694" spans="30:32" ht="18" customHeight="1" x14ac:dyDescent="0.25">
      <c r="AD694" s="1"/>
      <c r="AF694" s="1"/>
    </row>
    <row r="695" spans="30:32" ht="18" customHeight="1" x14ac:dyDescent="0.25">
      <c r="AD695" s="1"/>
      <c r="AF695" s="1"/>
    </row>
    <row r="696" spans="30:32" ht="18" customHeight="1" x14ac:dyDescent="0.25">
      <c r="AD696" s="1"/>
      <c r="AF696" s="1"/>
    </row>
    <row r="697" spans="30:32" ht="18" customHeight="1" x14ac:dyDescent="0.25">
      <c r="AD697" s="1"/>
      <c r="AF697" s="1"/>
    </row>
    <row r="698" spans="30:32" ht="18" customHeight="1" x14ac:dyDescent="0.25">
      <c r="AD698" s="1"/>
      <c r="AF698" s="1"/>
    </row>
    <row r="699" spans="30:32" ht="18" customHeight="1" x14ac:dyDescent="0.25">
      <c r="AD699" s="1"/>
      <c r="AF699" s="1"/>
    </row>
    <row r="700" spans="30:32" ht="18" customHeight="1" x14ac:dyDescent="0.25">
      <c r="AD700" s="1"/>
      <c r="AF700" s="1"/>
    </row>
    <row r="701" spans="30:32" ht="18" customHeight="1" x14ac:dyDescent="0.25">
      <c r="AD701" s="1"/>
      <c r="AF701" s="1"/>
    </row>
    <row r="702" spans="30:32" ht="18" customHeight="1" x14ac:dyDescent="0.25">
      <c r="AD702" s="1"/>
      <c r="AF702" s="1"/>
    </row>
    <row r="703" spans="30:32" ht="18" customHeight="1" x14ac:dyDescent="0.25">
      <c r="AD703" s="1"/>
      <c r="AF703" s="1"/>
    </row>
    <row r="704" spans="30:32" ht="18" customHeight="1" x14ac:dyDescent="0.25">
      <c r="AD704" s="1"/>
      <c r="AF704" s="1"/>
    </row>
    <row r="705" spans="30:32" ht="18" customHeight="1" x14ac:dyDescent="0.25">
      <c r="AD705" s="1"/>
      <c r="AF705" s="1"/>
    </row>
    <row r="706" spans="30:32" ht="18" customHeight="1" x14ac:dyDescent="0.25">
      <c r="AD706" s="1"/>
      <c r="AF706" s="1"/>
    </row>
    <row r="707" spans="30:32" ht="18" customHeight="1" x14ac:dyDescent="0.25">
      <c r="AD707" s="1"/>
      <c r="AF707" s="1"/>
    </row>
    <row r="708" spans="30:32" ht="18" customHeight="1" x14ac:dyDescent="0.25">
      <c r="AD708" s="1"/>
      <c r="AF708" s="1"/>
    </row>
    <row r="709" spans="30:32" ht="18" customHeight="1" x14ac:dyDescent="0.25">
      <c r="AD709" s="1"/>
      <c r="AF709" s="1"/>
    </row>
    <row r="710" spans="30:32" ht="18" customHeight="1" x14ac:dyDescent="0.25">
      <c r="AD710" s="1"/>
      <c r="AF710" s="1"/>
    </row>
    <row r="711" spans="30:32" ht="18" customHeight="1" x14ac:dyDescent="0.25">
      <c r="AD711" s="1"/>
      <c r="AF711" s="1"/>
    </row>
    <row r="712" spans="30:32" ht="18" customHeight="1" x14ac:dyDescent="0.25">
      <c r="AD712" s="1"/>
      <c r="AF712" s="1"/>
    </row>
    <row r="713" spans="30:32" ht="18" customHeight="1" x14ac:dyDescent="0.25">
      <c r="AD713" s="1"/>
      <c r="AF713" s="1"/>
    </row>
    <row r="714" spans="30:32" ht="18" customHeight="1" x14ac:dyDescent="0.25">
      <c r="AD714" s="1"/>
      <c r="AF714" s="1"/>
    </row>
    <row r="715" spans="30:32" ht="18" customHeight="1" x14ac:dyDescent="0.25">
      <c r="AD715" s="1"/>
      <c r="AF715" s="1"/>
    </row>
    <row r="716" spans="30:32" ht="18" customHeight="1" x14ac:dyDescent="0.25">
      <c r="AD716" s="1"/>
      <c r="AF716" s="1"/>
    </row>
    <row r="717" spans="30:32" ht="18" customHeight="1" x14ac:dyDescent="0.25">
      <c r="AD717" s="1"/>
      <c r="AF717" s="1"/>
    </row>
    <row r="718" spans="30:32" ht="18" customHeight="1" x14ac:dyDescent="0.25">
      <c r="AD718" s="1"/>
      <c r="AF718" s="1"/>
    </row>
    <row r="719" spans="30:32" ht="18" customHeight="1" x14ac:dyDescent="0.25">
      <c r="AD719" s="1"/>
      <c r="AF719" s="1"/>
    </row>
    <row r="720" spans="30:32" ht="18" customHeight="1" x14ac:dyDescent="0.25">
      <c r="AD720" s="1"/>
      <c r="AF720" s="1"/>
    </row>
    <row r="721" spans="30:32" ht="18" customHeight="1" x14ac:dyDescent="0.25">
      <c r="AD721" s="1"/>
      <c r="AF721" s="1"/>
    </row>
    <row r="722" spans="30:32" ht="18" customHeight="1" x14ac:dyDescent="0.25">
      <c r="AD722" s="1"/>
      <c r="AF722" s="1"/>
    </row>
    <row r="723" spans="30:32" ht="18" customHeight="1" x14ac:dyDescent="0.25">
      <c r="AD723" s="1"/>
      <c r="AF723" s="1"/>
    </row>
    <row r="724" spans="30:32" ht="18" customHeight="1" x14ac:dyDescent="0.25">
      <c r="AD724" s="1"/>
      <c r="AF724" s="1"/>
    </row>
    <row r="725" spans="30:32" ht="18" customHeight="1" x14ac:dyDescent="0.25">
      <c r="AD725" s="1"/>
      <c r="AF725" s="1"/>
    </row>
    <row r="726" spans="30:32" ht="18" customHeight="1" x14ac:dyDescent="0.25">
      <c r="AD726" s="1"/>
      <c r="AF726" s="1"/>
    </row>
    <row r="727" spans="30:32" ht="18" customHeight="1" x14ac:dyDescent="0.25">
      <c r="AD727" s="1"/>
      <c r="AF727" s="1"/>
    </row>
    <row r="728" spans="30:32" ht="18" customHeight="1" x14ac:dyDescent="0.25">
      <c r="AD728" s="1"/>
      <c r="AF728" s="1"/>
    </row>
    <row r="729" spans="30:32" ht="18" customHeight="1" x14ac:dyDescent="0.25">
      <c r="AD729" s="1"/>
      <c r="AF729" s="1"/>
    </row>
    <row r="730" spans="30:32" ht="18" customHeight="1" x14ac:dyDescent="0.25">
      <c r="AD730" s="1"/>
      <c r="AF730" s="1"/>
    </row>
    <row r="731" spans="30:32" ht="18" customHeight="1" x14ac:dyDescent="0.25">
      <c r="AD731" s="1"/>
      <c r="AF731" s="1"/>
    </row>
    <row r="732" spans="30:32" ht="18" customHeight="1" x14ac:dyDescent="0.25">
      <c r="AD732" s="1"/>
      <c r="AF732" s="1"/>
    </row>
    <row r="733" spans="30:32" ht="18" customHeight="1" x14ac:dyDescent="0.25">
      <c r="AD733" s="1"/>
      <c r="AF733" s="1"/>
    </row>
    <row r="734" spans="30:32" ht="18" customHeight="1" x14ac:dyDescent="0.25">
      <c r="AD734" s="1"/>
      <c r="AF734" s="1"/>
    </row>
    <row r="735" spans="30:32" ht="18" customHeight="1" x14ac:dyDescent="0.25">
      <c r="AD735" s="1"/>
      <c r="AF735" s="1"/>
    </row>
    <row r="736" spans="30:32" ht="18" customHeight="1" x14ac:dyDescent="0.25">
      <c r="AD736" s="1"/>
      <c r="AF736" s="1"/>
    </row>
    <row r="737" spans="30:32" ht="18" customHeight="1" x14ac:dyDescent="0.25">
      <c r="AD737" s="1"/>
      <c r="AF737" s="1"/>
    </row>
    <row r="738" spans="30:32" ht="18" customHeight="1" x14ac:dyDescent="0.25">
      <c r="AD738" s="1"/>
      <c r="AF738" s="1"/>
    </row>
    <row r="739" spans="30:32" ht="18" customHeight="1" x14ac:dyDescent="0.25">
      <c r="AD739" s="1"/>
      <c r="AF739" s="1"/>
    </row>
    <row r="740" spans="30:32" ht="18" customHeight="1" x14ac:dyDescent="0.25">
      <c r="AD740" s="1"/>
      <c r="AF740" s="1"/>
    </row>
    <row r="741" spans="30:32" ht="18" customHeight="1" x14ac:dyDescent="0.25">
      <c r="AD741" s="1"/>
      <c r="AF741" s="1"/>
    </row>
    <row r="742" spans="30:32" ht="18" customHeight="1" x14ac:dyDescent="0.25">
      <c r="AD742" s="1"/>
      <c r="AF742" s="1"/>
    </row>
    <row r="743" spans="30:32" ht="18" customHeight="1" x14ac:dyDescent="0.25">
      <c r="AD743" s="1"/>
      <c r="AF743" s="1"/>
    </row>
    <row r="744" spans="30:32" ht="18" customHeight="1" x14ac:dyDescent="0.25">
      <c r="AD744" s="1"/>
      <c r="AF744" s="1"/>
    </row>
    <row r="745" spans="30:32" ht="18" customHeight="1" x14ac:dyDescent="0.25">
      <c r="AD745" s="1"/>
      <c r="AF745" s="1"/>
    </row>
    <row r="746" spans="30:32" ht="18" customHeight="1" x14ac:dyDescent="0.25">
      <c r="AD746" s="1"/>
      <c r="AF746" s="1"/>
    </row>
    <row r="747" spans="30:32" ht="18" customHeight="1" x14ac:dyDescent="0.25">
      <c r="AD747" s="1"/>
      <c r="AF747" s="1"/>
    </row>
    <row r="748" spans="30:32" ht="18" customHeight="1" x14ac:dyDescent="0.25">
      <c r="AD748" s="1"/>
      <c r="AF748" s="1"/>
    </row>
    <row r="749" spans="30:32" ht="18" customHeight="1" x14ac:dyDescent="0.25">
      <c r="AD749" s="1"/>
      <c r="AF749" s="1"/>
    </row>
    <row r="750" spans="30:32" ht="18" customHeight="1" x14ac:dyDescent="0.25">
      <c r="AD750" s="1"/>
      <c r="AF750" s="1"/>
    </row>
    <row r="751" spans="30:32" ht="18" customHeight="1" x14ac:dyDescent="0.25">
      <c r="AD751" s="1"/>
      <c r="AF751" s="1"/>
    </row>
    <row r="752" spans="30:32" ht="18" customHeight="1" x14ac:dyDescent="0.25">
      <c r="AD752" s="1"/>
      <c r="AF752" s="1"/>
    </row>
    <row r="753" spans="30:32" ht="18" customHeight="1" x14ac:dyDescent="0.25">
      <c r="AD753" s="1"/>
      <c r="AF753" s="1"/>
    </row>
    <row r="754" spans="30:32" ht="18" customHeight="1" x14ac:dyDescent="0.25">
      <c r="AD754" s="1"/>
      <c r="AF754" s="1"/>
    </row>
    <row r="755" spans="30:32" ht="18" customHeight="1" x14ac:dyDescent="0.25">
      <c r="AD755" s="1"/>
      <c r="AF755" s="1"/>
    </row>
    <row r="756" spans="30:32" ht="18" customHeight="1" x14ac:dyDescent="0.25">
      <c r="AD756" s="1"/>
      <c r="AF756" s="1"/>
    </row>
    <row r="757" spans="30:32" ht="18" customHeight="1" x14ac:dyDescent="0.25">
      <c r="AD757" s="1"/>
      <c r="AF757" s="1"/>
    </row>
    <row r="758" spans="30:32" ht="18" customHeight="1" x14ac:dyDescent="0.25">
      <c r="AD758" s="1"/>
      <c r="AF758" s="1"/>
    </row>
    <row r="759" spans="30:32" ht="18" customHeight="1" x14ac:dyDescent="0.25">
      <c r="AD759" s="1"/>
      <c r="AF759" s="1"/>
    </row>
    <row r="760" spans="30:32" ht="18" customHeight="1" x14ac:dyDescent="0.25">
      <c r="AD760" s="1"/>
      <c r="AF760" s="1"/>
    </row>
    <row r="761" spans="30:32" ht="18" customHeight="1" x14ac:dyDescent="0.25">
      <c r="AD761" s="1"/>
      <c r="AF761" s="1"/>
    </row>
    <row r="762" spans="30:32" ht="18" customHeight="1" x14ac:dyDescent="0.25">
      <c r="AD762" s="1"/>
      <c r="AF762" s="1"/>
    </row>
    <row r="763" spans="30:32" ht="18" customHeight="1" x14ac:dyDescent="0.25">
      <c r="AD763" s="1"/>
      <c r="AF763" s="1"/>
    </row>
    <row r="764" spans="30:32" ht="18" customHeight="1" x14ac:dyDescent="0.25">
      <c r="AD764" s="1"/>
      <c r="AF764" s="1"/>
    </row>
    <row r="765" spans="30:32" ht="18" customHeight="1" x14ac:dyDescent="0.25">
      <c r="AD765" s="1"/>
      <c r="AF765" s="1"/>
    </row>
    <row r="766" spans="30:32" ht="18" customHeight="1" x14ac:dyDescent="0.25">
      <c r="AD766" s="1"/>
      <c r="AF766" s="1"/>
    </row>
    <row r="767" spans="30:32" ht="18" customHeight="1" x14ac:dyDescent="0.25">
      <c r="AD767" s="1"/>
      <c r="AF767" s="1"/>
    </row>
    <row r="768" spans="30:32" ht="18" customHeight="1" x14ac:dyDescent="0.25">
      <c r="AD768" s="1"/>
      <c r="AF768" s="1"/>
    </row>
    <row r="769" spans="30:32" ht="18" customHeight="1" x14ac:dyDescent="0.25">
      <c r="AD769" s="1"/>
      <c r="AF769" s="1"/>
    </row>
    <row r="770" spans="30:32" ht="18" customHeight="1" x14ac:dyDescent="0.25">
      <c r="AD770" s="1"/>
      <c r="AF770" s="1"/>
    </row>
    <row r="771" spans="30:32" ht="18" customHeight="1" x14ac:dyDescent="0.25">
      <c r="AD771" s="1"/>
      <c r="AF771" s="1"/>
    </row>
    <row r="772" spans="30:32" ht="18" customHeight="1" x14ac:dyDescent="0.25">
      <c r="AD772" s="1"/>
      <c r="AF772" s="1"/>
    </row>
    <row r="773" spans="30:32" ht="18" customHeight="1" x14ac:dyDescent="0.25">
      <c r="AD773" s="1"/>
      <c r="AF773" s="1"/>
    </row>
    <row r="774" spans="30:32" ht="18" customHeight="1" x14ac:dyDescent="0.25">
      <c r="AD774" s="1"/>
      <c r="AF774" s="1"/>
    </row>
    <row r="775" spans="30:32" ht="18" customHeight="1" x14ac:dyDescent="0.25">
      <c r="AD775" s="1"/>
      <c r="AF775" s="1"/>
    </row>
    <row r="776" spans="30:32" ht="18" customHeight="1" x14ac:dyDescent="0.25">
      <c r="AD776" s="1"/>
      <c r="AF776" s="1"/>
    </row>
    <row r="777" spans="30:32" ht="18" customHeight="1" x14ac:dyDescent="0.25">
      <c r="AD777" s="1"/>
      <c r="AF777" s="1"/>
    </row>
    <row r="778" spans="30:32" ht="18" customHeight="1" x14ac:dyDescent="0.25">
      <c r="AD778" s="1"/>
      <c r="AF778" s="1"/>
    </row>
    <row r="779" spans="30:32" ht="18" customHeight="1" x14ac:dyDescent="0.25">
      <c r="AD779" s="1"/>
      <c r="AF779" s="1"/>
    </row>
    <row r="780" spans="30:32" ht="18" customHeight="1" x14ac:dyDescent="0.25">
      <c r="AD780" s="1"/>
      <c r="AF780" s="1"/>
    </row>
    <row r="781" spans="30:32" ht="18" customHeight="1" x14ac:dyDescent="0.25">
      <c r="AD781" s="1"/>
      <c r="AF781" s="1"/>
    </row>
    <row r="782" spans="30:32" ht="18" customHeight="1" x14ac:dyDescent="0.25">
      <c r="AD782" s="1"/>
      <c r="AF782" s="1"/>
    </row>
    <row r="783" spans="30:32" ht="18" customHeight="1" x14ac:dyDescent="0.25">
      <c r="AD783" s="1"/>
      <c r="AF783" s="1"/>
    </row>
    <row r="784" spans="30:32" ht="18" customHeight="1" x14ac:dyDescent="0.25">
      <c r="AD784" s="1"/>
      <c r="AF784" s="1"/>
    </row>
    <row r="785" spans="30:32" ht="18" customHeight="1" x14ac:dyDescent="0.25">
      <c r="AD785" s="1"/>
      <c r="AF785" s="1"/>
    </row>
    <row r="786" spans="30:32" ht="18" customHeight="1" x14ac:dyDescent="0.25">
      <c r="AD786" s="1"/>
      <c r="AF786" s="1"/>
    </row>
    <row r="787" spans="30:32" ht="18" customHeight="1" x14ac:dyDescent="0.25">
      <c r="AD787" s="1"/>
      <c r="AF787" s="1"/>
    </row>
    <row r="788" spans="30:32" ht="18" customHeight="1" x14ac:dyDescent="0.25">
      <c r="AD788" s="1"/>
      <c r="AF788" s="1"/>
    </row>
    <row r="789" spans="30:32" ht="18" customHeight="1" x14ac:dyDescent="0.25">
      <c r="AD789" s="1"/>
      <c r="AF789" s="1"/>
    </row>
    <row r="790" spans="30:32" ht="18" customHeight="1" x14ac:dyDescent="0.25">
      <c r="AD790" s="1"/>
      <c r="AF790" s="1"/>
    </row>
    <row r="791" spans="30:32" ht="18" customHeight="1" x14ac:dyDescent="0.25">
      <c r="AD791" s="1"/>
      <c r="AF791" s="1"/>
    </row>
    <row r="792" spans="30:32" ht="18" customHeight="1" x14ac:dyDescent="0.25">
      <c r="AD792" s="1"/>
      <c r="AF792" s="1"/>
    </row>
    <row r="793" spans="30:32" ht="18" customHeight="1" x14ac:dyDescent="0.25">
      <c r="AD793" s="1"/>
      <c r="AF793" s="1"/>
    </row>
    <row r="794" spans="30:32" ht="18" customHeight="1" x14ac:dyDescent="0.25">
      <c r="AD794" s="1"/>
      <c r="AF794" s="1"/>
    </row>
    <row r="795" spans="30:32" ht="18" customHeight="1" x14ac:dyDescent="0.25">
      <c r="AD795" s="1"/>
      <c r="AF795" s="1"/>
    </row>
    <row r="796" spans="30:32" ht="18" customHeight="1" x14ac:dyDescent="0.25">
      <c r="AD796" s="1"/>
      <c r="AF796" s="1"/>
    </row>
    <row r="797" spans="30:32" ht="18" customHeight="1" x14ac:dyDescent="0.25">
      <c r="AD797" s="1"/>
      <c r="AF797" s="1"/>
    </row>
    <row r="798" spans="30:32" ht="18" customHeight="1" x14ac:dyDescent="0.25">
      <c r="AD798" s="1"/>
      <c r="AF798" s="1"/>
    </row>
    <row r="799" spans="30:32" ht="18" customHeight="1" x14ac:dyDescent="0.25">
      <c r="AD799" s="1"/>
      <c r="AF799" s="1"/>
    </row>
    <row r="800" spans="30:32" ht="18" customHeight="1" x14ac:dyDescent="0.25">
      <c r="AD800" s="1"/>
      <c r="AF800" s="1"/>
    </row>
    <row r="801" spans="30:32" ht="18" customHeight="1" x14ac:dyDescent="0.25">
      <c r="AD801" s="1"/>
      <c r="AF801" s="1"/>
    </row>
    <row r="802" spans="30:32" ht="18" customHeight="1" x14ac:dyDescent="0.25">
      <c r="AD802" s="1"/>
      <c r="AF802" s="1"/>
    </row>
    <row r="803" spans="30:32" ht="18" customHeight="1" x14ac:dyDescent="0.25">
      <c r="AD803" s="1"/>
      <c r="AF803" s="1"/>
    </row>
    <row r="804" spans="30:32" ht="18" customHeight="1" x14ac:dyDescent="0.25">
      <c r="AD804" s="1"/>
      <c r="AF804" s="1"/>
    </row>
    <row r="805" spans="30:32" ht="18" customHeight="1" x14ac:dyDescent="0.25">
      <c r="AD805" s="1"/>
      <c r="AF805" s="1"/>
    </row>
    <row r="806" spans="30:32" ht="18" customHeight="1" x14ac:dyDescent="0.25">
      <c r="AD806" s="1"/>
      <c r="AF806" s="1"/>
    </row>
    <row r="807" spans="30:32" ht="18" customHeight="1" x14ac:dyDescent="0.25">
      <c r="AD807" s="1"/>
      <c r="AF807" s="1"/>
    </row>
    <row r="808" spans="30:32" ht="18" customHeight="1" x14ac:dyDescent="0.25">
      <c r="AD808" s="1"/>
      <c r="AF808" s="1"/>
    </row>
    <row r="809" spans="30:32" ht="18" customHeight="1" x14ac:dyDescent="0.25">
      <c r="AD809" s="1"/>
      <c r="AF809" s="1"/>
    </row>
    <row r="810" spans="30:32" ht="18" customHeight="1" x14ac:dyDescent="0.25">
      <c r="AD810" s="1"/>
      <c r="AF810" s="1"/>
    </row>
    <row r="811" spans="30:32" ht="18" customHeight="1" x14ac:dyDescent="0.25">
      <c r="AD811" s="1"/>
      <c r="AF811" s="1"/>
    </row>
    <row r="812" spans="30:32" ht="18" customHeight="1" x14ac:dyDescent="0.25">
      <c r="AD812" s="1"/>
      <c r="AF812" s="1"/>
    </row>
    <row r="813" spans="30:32" ht="18" customHeight="1" x14ac:dyDescent="0.25">
      <c r="AD813" s="1"/>
      <c r="AF813" s="1"/>
    </row>
    <row r="814" spans="30:32" ht="18" customHeight="1" x14ac:dyDescent="0.25">
      <c r="AD814" s="1"/>
      <c r="AF814" s="1"/>
    </row>
    <row r="815" spans="30:32" ht="18" customHeight="1" x14ac:dyDescent="0.25">
      <c r="AD815" s="1"/>
      <c r="AF815" s="1"/>
    </row>
    <row r="816" spans="30:32" ht="18" customHeight="1" x14ac:dyDescent="0.25">
      <c r="AD816" s="1"/>
      <c r="AF816" s="1"/>
    </row>
    <row r="817" spans="30:32" ht="18" customHeight="1" x14ac:dyDescent="0.25">
      <c r="AD817" s="1"/>
      <c r="AF817" s="1"/>
    </row>
    <row r="818" spans="30:32" ht="18" customHeight="1" x14ac:dyDescent="0.25">
      <c r="AD818" s="1"/>
      <c r="AF818" s="1"/>
    </row>
    <row r="819" spans="30:32" ht="18" customHeight="1" x14ac:dyDescent="0.25">
      <c r="AD819" s="1"/>
      <c r="AF819" s="1"/>
    </row>
    <row r="820" spans="30:32" ht="18" customHeight="1" x14ac:dyDescent="0.25">
      <c r="AD820" s="1"/>
      <c r="AF820" s="1"/>
    </row>
    <row r="821" spans="30:32" ht="18" customHeight="1" x14ac:dyDescent="0.25">
      <c r="AD821" s="1"/>
      <c r="AF821" s="1"/>
    </row>
    <row r="822" spans="30:32" ht="18" customHeight="1" x14ac:dyDescent="0.25">
      <c r="AD822" s="1"/>
      <c r="AF822" s="1"/>
    </row>
    <row r="823" spans="30:32" ht="18" customHeight="1" x14ac:dyDescent="0.25">
      <c r="AD823" s="1"/>
      <c r="AF823" s="1"/>
    </row>
    <row r="824" spans="30:32" ht="18" customHeight="1" x14ac:dyDescent="0.25">
      <c r="AD824" s="1"/>
      <c r="AF824" s="1"/>
    </row>
    <row r="825" spans="30:32" ht="18" customHeight="1" x14ac:dyDescent="0.25">
      <c r="AD825" s="1"/>
      <c r="AF825" s="1"/>
    </row>
    <row r="826" spans="30:32" ht="18" customHeight="1" x14ac:dyDescent="0.25">
      <c r="AD826" s="1"/>
      <c r="AF826" s="1"/>
    </row>
    <row r="827" spans="30:32" ht="18" customHeight="1" x14ac:dyDescent="0.25">
      <c r="AD827" s="1"/>
      <c r="AF827" s="1"/>
    </row>
    <row r="828" spans="30:32" ht="18" customHeight="1" x14ac:dyDescent="0.25">
      <c r="AD828" s="1"/>
      <c r="AF828" s="1"/>
    </row>
    <row r="829" spans="30:32" ht="18" customHeight="1" x14ac:dyDescent="0.25">
      <c r="AD829" s="1"/>
      <c r="AF829" s="1"/>
    </row>
    <row r="830" spans="30:32" ht="18" customHeight="1" x14ac:dyDescent="0.25">
      <c r="AD830" s="1"/>
      <c r="AF830" s="1"/>
    </row>
    <row r="831" spans="30:32" ht="18" customHeight="1" x14ac:dyDescent="0.25">
      <c r="AD831" s="1"/>
      <c r="AF831" s="1"/>
    </row>
    <row r="832" spans="30:32" ht="18" customHeight="1" x14ac:dyDescent="0.25">
      <c r="AD832" s="1"/>
      <c r="AF832" s="1"/>
    </row>
    <row r="833" spans="30:32" ht="18" customHeight="1" x14ac:dyDescent="0.25">
      <c r="AD833" s="1"/>
      <c r="AF833" s="1"/>
    </row>
    <row r="834" spans="30:32" ht="18" customHeight="1" x14ac:dyDescent="0.25">
      <c r="AD834" s="1"/>
      <c r="AF834" s="1"/>
    </row>
    <row r="835" spans="30:32" ht="18" customHeight="1" x14ac:dyDescent="0.25">
      <c r="AD835" s="1"/>
      <c r="AF835" s="1"/>
    </row>
    <row r="836" spans="30:32" ht="18" customHeight="1" x14ac:dyDescent="0.25">
      <c r="AD836" s="1"/>
      <c r="AF836" s="1"/>
    </row>
    <row r="837" spans="30:32" ht="18" customHeight="1" x14ac:dyDescent="0.25">
      <c r="AD837" s="1"/>
      <c r="AF837" s="1"/>
    </row>
    <row r="838" spans="30:32" ht="18" customHeight="1" x14ac:dyDescent="0.25">
      <c r="AD838" s="1"/>
      <c r="AF838" s="1"/>
    </row>
    <row r="839" spans="30:32" ht="18" customHeight="1" x14ac:dyDescent="0.25">
      <c r="AD839" s="1"/>
      <c r="AF839" s="1"/>
    </row>
    <row r="840" spans="30:32" ht="18" customHeight="1" x14ac:dyDescent="0.25">
      <c r="AD840" s="1"/>
      <c r="AF840" s="1"/>
    </row>
    <row r="841" spans="30:32" ht="18" customHeight="1" x14ac:dyDescent="0.25">
      <c r="AD841" s="1"/>
      <c r="AF841" s="1"/>
    </row>
    <row r="842" spans="30:32" ht="18" customHeight="1" x14ac:dyDescent="0.25">
      <c r="AD842" s="1"/>
      <c r="AF842" s="1"/>
    </row>
    <row r="843" spans="30:32" ht="18" customHeight="1" x14ac:dyDescent="0.25">
      <c r="AD843" s="1"/>
      <c r="AF843" s="1"/>
    </row>
    <row r="844" spans="30:32" ht="18" customHeight="1" x14ac:dyDescent="0.25">
      <c r="AD844" s="1"/>
      <c r="AF844" s="1"/>
    </row>
    <row r="845" spans="30:32" ht="18" customHeight="1" x14ac:dyDescent="0.25">
      <c r="AD845" s="1"/>
      <c r="AF845" s="1"/>
    </row>
    <row r="846" spans="30:32" ht="18" customHeight="1" x14ac:dyDescent="0.25">
      <c r="AD846" s="1"/>
      <c r="AF846" s="1"/>
    </row>
    <row r="847" spans="30:32" ht="18" customHeight="1" x14ac:dyDescent="0.25">
      <c r="AD847" s="1"/>
      <c r="AF847" s="1"/>
    </row>
    <row r="848" spans="30:32" ht="18" customHeight="1" x14ac:dyDescent="0.25">
      <c r="AD848" s="1"/>
      <c r="AF848" s="1"/>
    </row>
    <row r="849" spans="30:32" ht="18" customHeight="1" x14ac:dyDescent="0.25">
      <c r="AD849" s="1"/>
      <c r="AF849" s="1"/>
    </row>
    <row r="850" spans="30:32" ht="18" customHeight="1" x14ac:dyDescent="0.25">
      <c r="AD850" s="1"/>
      <c r="AF850" s="1"/>
    </row>
    <row r="851" spans="30:32" ht="18" customHeight="1" x14ac:dyDescent="0.25">
      <c r="AD851" s="1"/>
      <c r="AF851" s="1"/>
    </row>
    <row r="852" spans="30:32" ht="18" customHeight="1" x14ac:dyDescent="0.25">
      <c r="AD852" s="1"/>
      <c r="AF852" s="1"/>
    </row>
    <row r="853" spans="30:32" ht="18" customHeight="1" x14ac:dyDescent="0.25">
      <c r="AD853" s="1"/>
      <c r="AF853" s="1"/>
    </row>
    <row r="854" spans="30:32" ht="18" customHeight="1" x14ac:dyDescent="0.25">
      <c r="AD854" s="1"/>
      <c r="AF854" s="1"/>
    </row>
    <row r="855" spans="30:32" ht="18" customHeight="1" x14ac:dyDescent="0.25">
      <c r="AD855" s="1"/>
      <c r="AF855" s="1"/>
    </row>
    <row r="856" spans="30:32" ht="18" customHeight="1" x14ac:dyDescent="0.25">
      <c r="AD856" s="1"/>
      <c r="AF856" s="1"/>
    </row>
    <row r="857" spans="30:32" ht="18" customHeight="1" x14ac:dyDescent="0.25">
      <c r="AD857" s="1"/>
      <c r="AF857" s="1"/>
    </row>
    <row r="858" spans="30:32" ht="18" customHeight="1" x14ac:dyDescent="0.25">
      <c r="AD858" s="1"/>
      <c r="AF858" s="1"/>
    </row>
    <row r="859" spans="30:32" ht="18" customHeight="1" x14ac:dyDescent="0.25">
      <c r="AD859" s="1"/>
      <c r="AF859" s="1"/>
    </row>
    <row r="860" spans="30:32" ht="18" customHeight="1" x14ac:dyDescent="0.25">
      <c r="AD860" s="1"/>
      <c r="AF860" s="1"/>
    </row>
    <row r="861" spans="30:32" ht="18" customHeight="1" x14ac:dyDescent="0.25">
      <c r="AD861" s="1"/>
      <c r="AF861" s="1"/>
    </row>
    <row r="862" spans="30:32" ht="18" customHeight="1" x14ac:dyDescent="0.25">
      <c r="AD862" s="1"/>
      <c r="AF862" s="1"/>
    </row>
    <row r="863" spans="30:32" ht="18" customHeight="1" x14ac:dyDescent="0.25">
      <c r="AD863" s="1"/>
      <c r="AF863" s="1"/>
    </row>
    <row r="864" spans="30:32" ht="18" customHeight="1" x14ac:dyDescent="0.25">
      <c r="AD864" s="1"/>
      <c r="AF864" s="1"/>
    </row>
    <row r="865" spans="30:32" ht="18" customHeight="1" x14ac:dyDescent="0.25">
      <c r="AD865" s="1"/>
      <c r="AF865" s="1"/>
    </row>
    <row r="866" spans="30:32" ht="18" customHeight="1" x14ac:dyDescent="0.25">
      <c r="AD866" s="1"/>
      <c r="AF866" s="1"/>
    </row>
    <row r="867" spans="30:32" ht="18" customHeight="1" x14ac:dyDescent="0.25">
      <c r="AD867" s="1"/>
      <c r="AF867" s="1"/>
    </row>
    <row r="868" spans="30:32" ht="18" customHeight="1" x14ac:dyDescent="0.25">
      <c r="AD868" s="1"/>
      <c r="AF868" s="1"/>
    </row>
    <row r="869" spans="30:32" ht="18" customHeight="1" x14ac:dyDescent="0.25">
      <c r="AD869" s="1"/>
      <c r="AF869" s="1"/>
    </row>
    <row r="870" spans="30:32" ht="18" customHeight="1" x14ac:dyDescent="0.25">
      <c r="AD870" s="1"/>
      <c r="AF870" s="1"/>
    </row>
    <row r="871" spans="30:32" ht="18" customHeight="1" x14ac:dyDescent="0.25">
      <c r="AD871" s="1"/>
      <c r="AF871" s="1"/>
    </row>
    <row r="872" spans="30:32" ht="18" customHeight="1" x14ac:dyDescent="0.25">
      <c r="AD872" s="1"/>
      <c r="AF872" s="1"/>
    </row>
    <row r="873" spans="30:32" ht="18" customHeight="1" x14ac:dyDescent="0.25">
      <c r="AD873" s="1"/>
      <c r="AF873" s="1"/>
    </row>
    <row r="874" spans="30:32" ht="18" customHeight="1" x14ac:dyDescent="0.25">
      <c r="AD874" s="1"/>
      <c r="AF874" s="1"/>
    </row>
    <row r="875" spans="30:32" ht="18" customHeight="1" x14ac:dyDescent="0.25">
      <c r="AD875" s="1"/>
      <c r="AF875" s="1"/>
    </row>
    <row r="876" spans="30:32" ht="18" customHeight="1" x14ac:dyDescent="0.25">
      <c r="AD876" s="1"/>
      <c r="AF876" s="1"/>
    </row>
    <row r="877" spans="30:32" ht="18" customHeight="1" x14ac:dyDescent="0.25">
      <c r="AD877" s="1"/>
      <c r="AF877" s="1"/>
    </row>
    <row r="878" spans="30:32" ht="18" customHeight="1" x14ac:dyDescent="0.25">
      <c r="AD878" s="1"/>
      <c r="AF878" s="1"/>
    </row>
    <row r="879" spans="30:32" ht="18" customHeight="1" x14ac:dyDescent="0.25">
      <c r="AD879" s="1"/>
      <c r="AF879" s="1"/>
    </row>
    <row r="880" spans="30:32" ht="18" customHeight="1" x14ac:dyDescent="0.25">
      <c r="AD880" s="1"/>
      <c r="AF880" s="1"/>
    </row>
    <row r="881" spans="30:32" ht="18" customHeight="1" x14ac:dyDescent="0.25">
      <c r="AD881" s="1"/>
      <c r="AF881" s="1"/>
    </row>
    <row r="882" spans="30:32" ht="18" customHeight="1" x14ac:dyDescent="0.25">
      <c r="AD882" s="1"/>
      <c r="AF882" s="1"/>
    </row>
    <row r="883" spans="30:32" ht="18" customHeight="1" x14ac:dyDescent="0.25">
      <c r="AD883" s="1"/>
      <c r="AF883" s="1"/>
    </row>
    <row r="884" spans="30:32" ht="18" customHeight="1" x14ac:dyDescent="0.25">
      <c r="AD884" s="1"/>
      <c r="AF884" s="1"/>
    </row>
    <row r="885" spans="30:32" ht="18" customHeight="1" x14ac:dyDescent="0.25">
      <c r="AD885" s="1"/>
      <c r="AF885" s="1"/>
    </row>
    <row r="886" spans="30:32" ht="18" customHeight="1" x14ac:dyDescent="0.25">
      <c r="AD886" s="1"/>
      <c r="AF886" s="1"/>
    </row>
    <row r="887" spans="30:32" ht="18" customHeight="1" x14ac:dyDescent="0.25">
      <c r="AD887" s="1"/>
      <c r="AF887" s="1"/>
    </row>
    <row r="888" spans="30:32" ht="18" customHeight="1" x14ac:dyDescent="0.25">
      <c r="AD888" s="1"/>
      <c r="AF888" s="1"/>
    </row>
    <row r="889" spans="30:32" ht="18" customHeight="1" x14ac:dyDescent="0.25">
      <c r="AD889" s="1"/>
      <c r="AF889" s="1"/>
    </row>
    <row r="890" spans="30:32" ht="18" customHeight="1" x14ac:dyDescent="0.25">
      <c r="AD890" s="1"/>
      <c r="AF890" s="1"/>
    </row>
    <row r="891" spans="30:32" ht="18" customHeight="1" x14ac:dyDescent="0.25">
      <c r="AD891" s="1"/>
      <c r="AF891" s="1"/>
    </row>
    <row r="892" spans="30:32" ht="18" customHeight="1" x14ac:dyDescent="0.25">
      <c r="AD892" s="1"/>
      <c r="AF892" s="1"/>
    </row>
    <row r="893" spans="30:32" ht="18" customHeight="1" x14ac:dyDescent="0.25">
      <c r="AD893" s="1"/>
      <c r="AF893" s="1"/>
    </row>
    <row r="894" spans="30:32" ht="18" customHeight="1" x14ac:dyDescent="0.25">
      <c r="AD894" s="1"/>
      <c r="AF894" s="1"/>
    </row>
    <row r="895" spans="30:32" ht="18" customHeight="1" x14ac:dyDescent="0.25">
      <c r="AD895" s="1"/>
      <c r="AF895" s="1"/>
    </row>
    <row r="896" spans="30:32" ht="18" customHeight="1" x14ac:dyDescent="0.25">
      <c r="AD896" s="1"/>
      <c r="AF896" s="1"/>
    </row>
    <row r="897" spans="30:32" ht="18" customHeight="1" x14ac:dyDescent="0.25">
      <c r="AD897" s="1"/>
      <c r="AF897" s="1"/>
    </row>
    <row r="898" spans="30:32" ht="18" customHeight="1" x14ac:dyDescent="0.25">
      <c r="AD898" s="1"/>
      <c r="AF898" s="1"/>
    </row>
    <row r="899" spans="30:32" ht="18" customHeight="1" x14ac:dyDescent="0.25">
      <c r="AD899" s="1"/>
      <c r="AF899" s="1"/>
    </row>
    <row r="900" spans="30:32" ht="18" customHeight="1" x14ac:dyDescent="0.25">
      <c r="AD900" s="1"/>
      <c r="AF900" s="1"/>
    </row>
    <row r="901" spans="30:32" ht="18" customHeight="1" x14ac:dyDescent="0.25">
      <c r="AD901" s="1"/>
      <c r="AF901" s="1"/>
    </row>
    <row r="902" spans="30:32" ht="18" customHeight="1" x14ac:dyDescent="0.25">
      <c r="AD902" s="1"/>
      <c r="AF902" s="1"/>
    </row>
    <row r="903" spans="30:32" ht="18" customHeight="1" x14ac:dyDescent="0.25">
      <c r="AD903" s="1"/>
      <c r="AF903" s="1"/>
    </row>
    <row r="904" spans="30:32" ht="18" customHeight="1" x14ac:dyDescent="0.25">
      <c r="AD904" s="1"/>
      <c r="AF904" s="1"/>
    </row>
    <row r="905" spans="30:32" ht="18" customHeight="1" x14ac:dyDescent="0.25">
      <c r="AD905" s="1"/>
      <c r="AF905" s="1"/>
    </row>
    <row r="906" spans="30:32" ht="18" customHeight="1" x14ac:dyDescent="0.25">
      <c r="AD906" s="1"/>
      <c r="AF906" s="1"/>
    </row>
    <row r="907" spans="30:32" ht="18" customHeight="1" x14ac:dyDescent="0.25">
      <c r="AD907" s="1"/>
      <c r="AF907" s="1"/>
    </row>
    <row r="908" spans="30:32" ht="18" customHeight="1" x14ac:dyDescent="0.25">
      <c r="AD908" s="1"/>
      <c r="AF908" s="1"/>
    </row>
    <row r="909" spans="30:32" ht="18" customHeight="1" x14ac:dyDescent="0.25">
      <c r="AD909" s="1"/>
      <c r="AF909" s="1"/>
    </row>
    <row r="910" spans="30:32" ht="18" customHeight="1" x14ac:dyDescent="0.25">
      <c r="AD910" s="1"/>
      <c r="AF910" s="1"/>
    </row>
    <row r="911" spans="30:32" ht="18" customHeight="1" x14ac:dyDescent="0.25">
      <c r="AD911" s="1"/>
      <c r="AF911" s="1"/>
    </row>
    <row r="912" spans="30:32" ht="18" customHeight="1" x14ac:dyDescent="0.25">
      <c r="AD912" s="1"/>
      <c r="AF912" s="1"/>
    </row>
    <row r="913" spans="30:32" ht="18" customHeight="1" x14ac:dyDescent="0.25">
      <c r="AD913" s="1"/>
      <c r="AF913" s="1"/>
    </row>
    <row r="914" spans="30:32" ht="18" customHeight="1" x14ac:dyDescent="0.25">
      <c r="AD914" s="1"/>
      <c r="AF914" s="1"/>
    </row>
    <row r="915" spans="30:32" ht="18" customHeight="1" x14ac:dyDescent="0.25">
      <c r="AD915" s="1"/>
      <c r="AF915" s="1"/>
    </row>
    <row r="916" spans="30:32" ht="18" customHeight="1" x14ac:dyDescent="0.25">
      <c r="AD916" s="1"/>
      <c r="AF916" s="1"/>
    </row>
    <row r="917" spans="30:32" ht="18" customHeight="1" x14ac:dyDescent="0.25">
      <c r="AD917" s="1"/>
      <c r="AF917" s="1"/>
    </row>
    <row r="918" spans="30:32" ht="18" customHeight="1" x14ac:dyDescent="0.25">
      <c r="AD918" s="1"/>
      <c r="AF918" s="1"/>
    </row>
    <row r="919" spans="30:32" ht="18" customHeight="1" x14ac:dyDescent="0.25">
      <c r="AD919" s="1"/>
      <c r="AF919" s="1"/>
    </row>
    <row r="920" spans="30:32" ht="18" customHeight="1" x14ac:dyDescent="0.25">
      <c r="AD920" s="1"/>
      <c r="AF920" s="1"/>
    </row>
    <row r="921" spans="30:32" ht="18" customHeight="1" x14ac:dyDescent="0.25">
      <c r="AD921" s="1"/>
      <c r="AF921" s="1"/>
    </row>
    <row r="922" spans="30:32" ht="18" customHeight="1" x14ac:dyDescent="0.25">
      <c r="AD922" s="1"/>
      <c r="AF922" s="1"/>
    </row>
    <row r="923" spans="30:32" ht="18" customHeight="1" x14ac:dyDescent="0.25">
      <c r="AD923" s="1"/>
      <c r="AF923" s="1"/>
    </row>
    <row r="924" spans="30:32" ht="18" customHeight="1" x14ac:dyDescent="0.25">
      <c r="AD924" s="1"/>
      <c r="AF924" s="1"/>
    </row>
    <row r="925" spans="30:32" ht="18" customHeight="1" x14ac:dyDescent="0.25">
      <c r="AD925" s="1"/>
      <c r="AF925" s="1"/>
    </row>
    <row r="926" spans="30:32" ht="18" customHeight="1" x14ac:dyDescent="0.25">
      <c r="AD926" s="1"/>
      <c r="AF926" s="1"/>
    </row>
    <row r="927" spans="30:32" ht="18" customHeight="1" x14ac:dyDescent="0.25">
      <c r="AD927" s="1"/>
      <c r="AF927" s="1"/>
    </row>
    <row r="928" spans="30:32" ht="18" customHeight="1" x14ac:dyDescent="0.25">
      <c r="AD928" s="1"/>
      <c r="AF928" s="1"/>
    </row>
    <row r="929" spans="30:32" ht="18" customHeight="1" x14ac:dyDescent="0.25">
      <c r="AD929" s="1"/>
      <c r="AF929" s="1"/>
    </row>
    <row r="930" spans="30:32" ht="18" customHeight="1" x14ac:dyDescent="0.25">
      <c r="AD930" s="1"/>
      <c r="AF930" s="1"/>
    </row>
    <row r="931" spans="30:32" ht="18" customHeight="1" x14ac:dyDescent="0.25">
      <c r="AD931" s="1"/>
      <c r="AF931" s="1"/>
    </row>
    <row r="932" spans="30:32" ht="18" customHeight="1" x14ac:dyDescent="0.25">
      <c r="AD932" s="1"/>
      <c r="AF932" s="1"/>
    </row>
    <row r="933" spans="30:32" ht="18" customHeight="1" x14ac:dyDescent="0.25">
      <c r="AD933" s="1"/>
      <c r="AF933" s="1"/>
    </row>
    <row r="934" spans="30:32" ht="18" customHeight="1" x14ac:dyDescent="0.25">
      <c r="AD934" s="1"/>
      <c r="AF934" s="1"/>
    </row>
    <row r="935" spans="30:32" ht="18" customHeight="1" x14ac:dyDescent="0.25">
      <c r="AD935" s="1"/>
      <c r="AF935" s="1"/>
    </row>
    <row r="936" spans="30:32" ht="18" customHeight="1" x14ac:dyDescent="0.25">
      <c r="AD936" s="1"/>
      <c r="AF936" s="1"/>
    </row>
    <row r="937" spans="30:32" ht="18" customHeight="1" x14ac:dyDescent="0.25">
      <c r="AD937" s="1"/>
      <c r="AF937" s="1"/>
    </row>
    <row r="938" spans="30:32" ht="18" customHeight="1" x14ac:dyDescent="0.25">
      <c r="AD938" s="1"/>
      <c r="AF938" s="1"/>
    </row>
    <row r="939" spans="30:32" ht="18" customHeight="1" x14ac:dyDescent="0.25">
      <c r="AD939" s="1"/>
      <c r="AF939" s="1"/>
    </row>
    <row r="940" spans="30:32" ht="18" customHeight="1" x14ac:dyDescent="0.25">
      <c r="AD940" s="1"/>
      <c r="AF940" s="1"/>
    </row>
    <row r="941" spans="30:32" ht="18" customHeight="1" x14ac:dyDescent="0.25">
      <c r="AD941" s="1"/>
      <c r="AF941" s="1"/>
    </row>
    <row r="942" spans="30:32" ht="18" customHeight="1" x14ac:dyDescent="0.25">
      <c r="AD942" s="1"/>
      <c r="AF942" s="1"/>
    </row>
    <row r="943" spans="30:32" ht="18" customHeight="1" x14ac:dyDescent="0.25">
      <c r="AD943" s="1"/>
      <c r="AF943" s="1"/>
    </row>
    <row r="944" spans="30:32" ht="18" customHeight="1" x14ac:dyDescent="0.25">
      <c r="AD944" s="1"/>
      <c r="AF944" s="1"/>
    </row>
    <row r="945" spans="30:32" ht="18" customHeight="1" x14ac:dyDescent="0.25">
      <c r="AD945" s="1"/>
      <c r="AF945" s="1"/>
    </row>
    <row r="946" spans="30:32" ht="18" customHeight="1" x14ac:dyDescent="0.25">
      <c r="AD946" s="1"/>
      <c r="AF946" s="1"/>
    </row>
    <row r="947" spans="30:32" ht="18" customHeight="1" x14ac:dyDescent="0.25">
      <c r="AD947" s="1"/>
      <c r="AF947" s="1"/>
    </row>
    <row r="948" spans="30:32" ht="18" customHeight="1" x14ac:dyDescent="0.25">
      <c r="AD948" s="1"/>
      <c r="AF948" s="1"/>
    </row>
    <row r="949" spans="30:32" ht="18" customHeight="1" x14ac:dyDescent="0.25">
      <c r="AD949" s="1"/>
      <c r="AF949" s="1"/>
    </row>
    <row r="950" spans="30:32" ht="18" customHeight="1" x14ac:dyDescent="0.25">
      <c r="AD950" s="1"/>
      <c r="AF950" s="1"/>
    </row>
    <row r="951" spans="30:32" ht="18" customHeight="1" x14ac:dyDescent="0.25">
      <c r="AD951" s="1"/>
      <c r="AF951" s="1"/>
    </row>
    <row r="952" spans="30:32" ht="18" customHeight="1" x14ac:dyDescent="0.25">
      <c r="AD952" s="1"/>
      <c r="AF952" s="1"/>
    </row>
    <row r="953" spans="30:32" ht="18" customHeight="1" x14ac:dyDescent="0.25">
      <c r="AD953" s="1"/>
      <c r="AF953" s="1"/>
    </row>
    <row r="954" spans="30:32" ht="18" customHeight="1" x14ac:dyDescent="0.25">
      <c r="AD954" s="1"/>
      <c r="AF954" s="1"/>
    </row>
    <row r="955" spans="30:32" ht="18" customHeight="1" x14ac:dyDescent="0.25">
      <c r="AD955" s="1"/>
      <c r="AF955" s="1"/>
    </row>
    <row r="956" spans="30:32" ht="18" customHeight="1" x14ac:dyDescent="0.25">
      <c r="AD956" s="1"/>
      <c r="AF956" s="1"/>
    </row>
    <row r="957" spans="30:32" ht="18" customHeight="1" x14ac:dyDescent="0.25">
      <c r="AD957" s="1"/>
      <c r="AF957" s="1"/>
    </row>
    <row r="958" spans="30:32" ht="18" customHeight="1" x14ac:dyDescent="0.25">
      <c r="AD958" s="1"/>
      <c r="AF958" s="1"/>
    </row>
    <row r="959" spans="30:32" ht="18" customHeight="1" x14ac:dyDescent="0.25">
      <c r="AD959" s="1"/>
      <c r="AF959" s="1"/>
    </row>
    <row r="960" spans="30:32" ht="18" customHeight="1" x14ac:dyDescent="0.25">
      <c r="AD960" s="1"/>
      <c r="AF960" s="1"/>
    </row>
    <row r="961" spans="30:32" ht="18" customHeight="1" x14ac:dyDescent="0.25">
      <c r="AD961" s="1"/>
      <c r="AF961" s="1"/>
    </row>
    <row r="962" spans="30:32" ht="18" customHeight="1" x14ac:dyDescent="0.25">
      <c r="AD962" s="1"/>
      <c r="AF962" s="1"/>
    </row>
    <row r="963" spans="30:32" ht="18" customHeight="1" x14ac:dyDescent="0.25">
      <c r="AD963" s="1"/>
      <c r="AF963" s="1"/>
    </row>
    <row r="964" spans="30:32" ht="18" customHeight="1" x14ac:dyDescent="0.25">
      <c r="AD964" s="1"/>
      <c r="AF964" s="1"/>
    </row>
    <row r="965" spans="30:32" ht="18" customHeight="1" x14ac:dyDescent="0.25">
      <c r="AD965" s="1"/>
      <c r="AF965" s="1"/>
    </row>
    <row r="966" spans="30:32" ht="18" customHeight="1" x14ac:dyDescent="0.25">
      <c r="AD966" s="1"/>
      <c r="AF966" s="1"/>
    </row>
    <row r="967" spans="30:32" ht="18" customHeight="1" x14ac:dyDescent="0.25">
      <c r="AD967" s="1"/>
      <c r="AF967" s="1"/>
    </row>
    <row r="968" spans="30:32" ht="18" customHeight="1" x14ac:dyDescent="0.25">
      <c r="AD968" s="1"/>
      <c r="AF968" s="1"/>
    </row>
    <row r="969" spans="30:32" ht="18" customHeight="1" x14ac:dyDescent="0.25">
      <c r="AD969" s="1"/>
      <c r="AF969" s="1"/>
    </row>
    <row r="970" spans="30:32" ht="18" customHeight="1" x14ac:dyDescent="0.25">
      <c r="AD970" s="1"/>
      <c r="AF970" s="1"/>
    </row>
    <row r="971" spans="30:32" ht="18" customHeight="1" x14ac:dyDescent="0.25">
      <c r="AD971" s="1"/>
      <c r="AF971" s="1"/>
    </row>
    <row r="972" spans="30:32" ht="18" customHeight="1" x14ac:dyDescent="0.25">
      <c r="AD972" s="1"/>
      <c r="AF972" s="1"/>
    </row>
    <row r="973" spans="30:32" ht="18" customHeight="1" x14ac:dyDescent="0.25">
      <c r="AD973" s="1"/>
      <c r="AF973" s="1"/>
    </row>
    <row r="974" spans="30:32" ht="18" customHeight="1" x14ac:dyDescent="0.25">
      <c r="AD974" s="1"/>
      <c r="AF974" s="1"/>
    </row>
    <row r="975" spans="30:32" ht="18" customHeight="1" x14ac:dyDescent="0.25">
      <c r="AD975" s="1"/>
      <c r="AF975" s="1"/>
    </row>
    <row r="976" spans="30:32" ht="18" customHeight="1" x14ac:dyDescent="0.25">
      <c r="AD976" s="1"/>
      <c r="AF976" s="1"/>
    </row>
    <row r="977" spans="30:32" ht="18" customHeight="1" x14ac:dyDescent="0.25">
      <c r="AD977" s="1"/>
      <c r="AF977" s="1"/>
    </row>
    <row r="978" spans="30:32" ht="18" customHeight="1" x14ac:dyDescent="0.25">
      <c r="AD978" s="1"/>
      <c r="AF978" s="1"/>
    </row>
    <row r="979" spans="30:32" ht="18" customHeight="1" x14ac:dyDescent="0.25">
      <c r="AD979" s="1"/>
      <c r="AF979" s="1"/>
    </row>
    <row r="980" spans="30:32" ht="18" customHeight="1" x14ac:dyDescent="0.25">
      <c r="AD980" s="1"/>
      <c r="AF980" s="1"/>
    </row>
    <row r="981" spans="30:32" ht="18" customHeight="1" x14ac:dyDescent="0.25">
      <c r="AD981" s="1"/>
      <c r="AF981" s="1"/>
    </row>
    <row r="982" spans="30:32" ht="18" customHeight="1" x14ac:dyDescent="0.25">
      <c r="AD982" s="1"/>
      <c r="AF982" s="1"/>
    </row>
    <row r="983" spans="30:32" ht="18" customHeight="1" x14ac:dyDescent="0.25">
      <c r="AD983" s="1"/>
      <c r="AF983" s="1"/>
    </row>
    <row r="984" spans="30:32" ht="18" customHeight="1" x14ac:dyDescent="0.25">
      <c r="AD984" s="1"/>
      <c r="AF984" s="1"/>
    </row>
    <row r="985" spans="30:32" ht="18" customHeight="1" x14ac:dyDescent="0.25">
      <c r="AD985" s="1"/>
      <c r="AF985" s="1"/>
    </row>
    <row r="986" spans="30:32" ht="18" customHeight="1" x14ac:dyDescent="0.25">
      <c r="AD986" s="1"/>
      <c r="AF986" s="1"/>
    </row>
    <row r="987" spans="30:32" ht="18" customHeight="1" x14ac:dyDescent="0.25">
      <c r="AD987" s="1"/>
      <c r="AF987" s="1"/>
    </row>
    <row r="988" spans="30:32" ht="18" customHeight="1" x14ac:dyDescent="0.25">
      <c r="AD988" s="1"/>
      <c r="AF988" s="1"/>
    </row>
    <row r="989" spans="30:32" ht="18" customHeight="1" x14ac:dyDescent="0.25">
      <c r="AD989" s="1"/>
      <c r="AF989" s="1"/>
    </row>
    <row r="990" spans="30:32" ht="18" customHeight="1" x14ac:dyDescent="0.25">
      <c r="AD990" s="1"/>
      <c r="AF990" s="1"/>
    </row>
    <row r="991" spans="30:32" ht="18" customHeight="1" x14ac:dyDescent="0.25">
      <c r="AD991" s="1"/>
      <c r="AF991" s="1"/>
    </row>
    <row r="992" spans="30:32" ht="18" customHeight="1" x14ac:dyDescent="0.25">
      <c r="AD992" s="1"/>
      <c r="AF992" s="1"/>
    </row>
    <row r="993" spans="30:32" ht="18" customHeight="1" x14ac:dyDescent="0.25">
      <c r="AD993" s="1"/>
      <c r="AF993" s="1"/>
    </row>
    <row r="994" spans="30:32" ht="18" customHeight="1" x14ac:dyDescent="0.25">
      <c r="AD994" s="1"/>
      <c r="AF994" s="1"/>
    </row>
    <row r="995" spans="30:32" ht="18" customHeight="1" x14ac:dyDescent="0.25">
      <c r="AD995" s="1"/>
      <c r="AF995" s="1"/>
    </row>
    <row r="996" spans="30:32" ht="18" customHeight="1" x14ac:dyDescent="0.25">
      <c r="AD996" s="1"/>
      <c r="AF996" s="1"/>
    </row>
    <row r="997" spans="30:32" ht="18" customHeight="1" x14ac:dyDescent="0.25">
      <c r="AD997" s="1"/>
      <c r="AF997" s="1"/>
    </row>
    <row r="998" spans="30:32" ht="18" customHeight="1" x14ac:dyDescent="0.25">
      <c r="AD998" s="1"/>
      <c r="AF998" s="1"/>
    </row>
    <row r="999" spans="30:32" ht="18" customHeight="1" x14ac:dyDescent="0.25">
      <c r="AD999" s="1"/>
      <c r="AF999" s="1"/>
    </row>
    <row r="1000" spans="30:32" ht="18" customHeight="1" x14ac:dyDescent="0.25">
      <c r="AD1000" s="1"/>
      <c r="AF1000" s="1"/>
    </row>
    <row r="1001" spans="30:32" ht="18" customHeight="1" x14ac:dyDescent="0.25">
      <c r="AD1001" s="1"/>
      <c r="AF1001" s="1"/>
    </row>
    <row r="1002" spans="30:32" ht="18" customHeight="1" x14ac:dyDescent="0.25">
      <c r="AD1002" s="1"/>
      <c r="AF1002" s="1"/>
    </row>
    <row r="1003" spans="30:32" ht="18" customHeight="1" x14ac:dyDescent="0.25">
      <c r="AD1003" s="1"/>
      <c r="AF1003" s="1"/>
    </row>
    <row r="1004" spans="30:32" ht="18" customHeight="1" x14ac:dyDescent="0.25">
      <c r="AD1004" s="1"/>
      <c r="AF1004" s="1"/>
    </row>
    <row r="1005" spans="30:32" ht="18" customHeight="1" x14ac:dyDescent="0.25">
      <c r="AD1005" s="1"/>
      <c r="AF1005" s="1"/>
    </row>
    <row r="1006" spans="30:32" ht="18" customHeight="1" x14ac:dyDescent="0.25">
      <c r="AD1006" s="1"/>
      <c r="AF1006" s="1"/>
    </row>
    <row r="1007" spans="30:32" ht="18" customHeight="1" x14ac:dyDescent="0.25">
      <c r="AD1007" s="1"/>
      <c r="AF1007" s="1"/>
    </row>
    <row r="1008" spans="30:32" ht="18" customHeight="1" x14ac:dyDescent="0.25">
      <c r="AD1008" s="1"/>
      <c r="AF1008" s="1"/>
    </row>
    <row r="1009" spans="30:32" ht="18" customHeight="1" x14ac:dyDescent="0.25">
      <c r="AD1009" s="1"/>
      <c r="AF1009" s="1"/>
    </row>
    <row r="1010" spans="30:32" ht="18" customHeight="1" x14ac:dyDescent="0.25">
      <c r="AD1010" s="1"/>
      <c r="AF1010" s="1"/>
    </row>
    <row r="1011" spans="30:32" ht="18" customHeight="1" x14ac:dyDescent="0.25">
      <c r="AD1011" s="1"/>
      <c r="AF1011" s="1"/>
    </row>
    <row r="1012" spans="30:32" ht="18" customHeight="1" x14ac:dyDescent="0.25">
      <c r="AD1012" s="1"/>
      <c r="AF1012" s="1"/>
    </row>
    <row r="1013" spans="30:32" ht="18" customHeight="1" x14ac:dyDescent="0.25">
      <c r="AD1013" s="1"/>
      <c r="AF1013" s="1"/>
    </row>
    <row r="1014" spans="30:32" ht="18" customHeight="1" x14ac:dyDescent="0.25">
      <c r="AD1014" s="1"/>
      <c r="AF1014" s="1"/>
    </row>
    <row r="1015" spans="30:32" ht="18" customHeight="1" x14ac:dyDescent="0.25">
      <c r="AD1015" s="1"/>
      <c r="AF1015" s="1"/>
    </row>
    <row r="1016" spans="30:32" ht="18" customHeight="1" x14ac:dyDescent="0.25">
      <c r="AD1016" s="1"/>
      <c r="AF1016" s="1"/>
    </row>
    <row r="1017" spans="30:32" ht="18" customHeight="1" x14ac:dyDescent="0.25">
      <c r="AD1017" s="1"/>
      <c r="AF1017" s="1"/>
    </row>
    <row r="1018" spans="30:32" ht="18" customHeight="1" x14ac:dyDescent="0.25">
      <c r="AD1018" s="1"/>
      <c r="AF1018" s="1"/>
    </row>
    <row r="1019" spans="30:32" ht="18" customHeight="1" x14ac:dyDescent="0.25">
      <c r="AD1019" s="1"/>
      <c r="AF1019" s="1"/>
    </row>
    <row r="1020" spans="30:32" ht="18" customHeight="1" x14ac:dyDescent="0.25">
      <c r="AD1020" s="1"/>
      <c r="AF1020" s="1"/>
    </row>
    <row r="1021" spans="30:32" ht="18" customHeight="1" x14ac:dyDescent="0.25">
      <c r="AD1021" s="1"/>
      <c r="AF1021" s="1"/>
    </row>
    <row r="1022" spans="30:32" ht="18" customHeight="1" x14ac:dyDescent="0.25">
      <c r="AD1022" s="1"/>
      <c r="AF1022" s="1"/>
    </row>
    <row r="1023" spans="30:32" ht="18" customHeight="1" x14ac:dyDescent="0.25">
      <c r="AD1023" s="1"/>
      <c r="AF1023" s="1"/>
    </row>
    <row r="1024" spans="30:32" ht="18" customHeight="1" x14ac:dyDescent="0.25">
      <c r="AD1024" s="1"/>
      <c r="AF1024" s="1"/>
    </row>
    <row r="1025" spans="30:32" ht="18" customHeight="1" x14ac:dyDescent="0.25">
      <c r="AD1025" s="1"/>
      <c r="AF1025" s="1"/>
    </row>
    <row r="1026" spans="30:32" ht="18" customHeight="1" x14ac:dyDescent="0.25">
      <c r="AD1026" s="1"/>
      <c r="AF1026" s="1"/>
    </row>
    <row r="1027" spans="30:32" ht="18" customHeight="1" x14ac:dyDescent="0.25">
      <c r="AD1027" s="1"/>
      <c r="AF1027" s="1"/>
    </row>
    <row r="1028" spans="30:32" ht="18" customHeight="1" x14ac:dyDescent="0.25">
      <c r="AD1028" s="1"/>
      <c r="AF1028" s="1"/>
    </row>
    <row r="1029" spans="30:32" ht="18" customHeight="1" x14ac:dyDescent="0.25">
      <c r="AD1029" s="1"/>
      <c r="AF1029" s="1"/>
    </row>
    <row r="1030" spans="30:32" ht="18" customHeight="1" x14ac:dyDescent="0.25">
      <c r="AD1030" s="1"/>
      <c r="AF1030" s="1"/>
    </row>
    <row r="1031" spans="30:32" ht="18" customHeight="1" x14ac:dyDescent="0.25">
      <c r="AD1031" s="1"/>
      <c r="AF1031" s="1"/>
    </row>
    <row r="1032" spans="30:32" ht="18" customHeight="1" x14ac:dyDescent="0.25">
      <c r="AD1032" s="1"/>
      <c r="AF1032" s="1"/>
    </row>
    <row r="1033" spans="30:32" ht="18" customHeight="1" x14ac:dyDescent="0.25">
      <c r="AD1033" s="1"/>
      <c r="AF1033" s="1"/>
    </row>
    <row r="1034" spans="30:32" ht="18" customHeight="1" x14ac:dyDescent="0.25">
      <c r="AD1034" s="1"/>
      <c r="AF1034" s="1"/>
    </row>
    <row r="1035" spans="30:32" ht="18" customHeight="1" x14ac:dyDescent="0.25">
      <c r="AD1035" s="1"/>
      <c r="AF1035" s="1"/>
    </row>
    <row r="1036" spans="30:32" ht="18" customHeight="1" x14ac:dyDescent="0.25">
      <c r="AD1036" s="1"/>
      <c r="AF1036" s="1"/>
    </row>
    <row r="1037" spans="30:32" ht="18" customHeight="1" x14ac:dyDescent="0.25">
      <c r="AD1037" s="1"/>
      <c r="AF1037" s="1"/>
    </row>
    <row r="1038" spans="30:32" ht="18" customHeight="1" x14ac:dyDescent="0.25">
      <c r="AD1038" s="1"/>
      <c r="AF1038" s="1"/>
    </row>
    <row r="1039" spans="30:32" ht="18" customHeight="1" x14ac:dyDescent="0.25">
      <c r="AD1039" s="1"/>
      <c r="AF1039" s="1"/>
    </row>
    <row r="1040" spans="30:32" ht="18" customHeight="1" x14ac:dyDescent="0.25">
      <c r="AD1040" s="1"/>
      <c r="AF1040" s="1"/>
    </row>
    <row r="1041" spans="30:32" ht="18" customHeight="1" x14ac:dyDescent="0.25">
      <c r="AD1041" s="1"/>
      <c r="AF1041" s="1"/>
    </row>
    <row r="1042" spans="30:32" ht="18" customHeight="1" x14ac:dyDescent="0.25">
      <c r="AD1042" s="1"/>
      <c r="AF1042" s="1"/>
    </row>
    <row r="1043" spans="30:32" ht="18" customHeight="1" x14ac:dyDescent="0.25">
      <c r="AD1043" s="1"/>
      <c r="AF1043" s="1"/>
    </row>
    <row r="1044" spans="30:32" ht="18" customHeight="1" x14ac:dyDescent="0.25">
      <c r="AD1044" s="1"/>
      <c r="AF1044" s="1"/>
    </row>
    <row r="1045" spans="30:32" ht="18" customHeight="1" x14ac:dyDescent="0.25">
      <c r="AD1045" s="1"/>
      <c r="AF1045" s="1"/>
    </row>
    <row r="1046" spans="30:32" ht="18" customHeight="1" x14ac:dyDescent="0.25">
      <c r="AD1046" s="1"/>
      <c r="AF1046" s="1"/>
    </row>
    <row r="1047" spans="30:32" ht="18" customHeight="1" x14ac:dyDescent="0.25">
      <c r="AD1047" s="1"/>
      <c r="AF1047" s="1"/>
    </row>
    <row r="1048" spans="30:32" ht="18" customHeight="1" x14ac:dyDescent="0.25">
      <c r="AD1048" s="1"/>
      <c r="AF1048" s="1"/>
    </row>
    <row r="1049" spans="30:32" ht="18" customHeight="1" x14ac:dyDescent="0.25">
      <c r="AD1049" s="1"/>
      <c r="AF1049" s="1"/>
    </row>
    <row r="1050" spans="30:32" ht="18" customHeight="1" x14ac:dyDescent="0.25">
      <c r="AD1050" s="1"/>
      <c r="AF1050" s="1"/>
    </row>
    <row r="1051" spans="30:32" ht="18" customHeight="1" x14ac:dyDescent="0.25">
      <c r="AD1051" s="1"/>
      <c r="AF1051" s="1"/>
    </row>
    <row r="1052" spans="30:32" ht="18" customHeight="1" x14ac:dyDescent="0.25">
      <c r="AD1052" s="1"/>
      <c r="AF1052" s="1"/>
    </row>
    <row r="1053" spans="30:32" ht="18" customHeight="1" x14ac:dyDescent="0.25">
      <c r="AD1053" s="1"/>
      <c r="AF1053" s="1"/>
    </row>
    <row r="1054" spans="30:32" ht="18" customHeight="1" x14ac:dyDescent="0.25">
      <c r="AD1054" s="1"/>
      <c r="AF1054" s="1"/>
    </row>
    <row r="1055" spans="30:32" ht="18" customHeight="1" x14ac:dyDescent="0.25">
      <c r="AD1055" s="1"/>
      <c r="AF1055" s="1"/>
    </row>
    <row r="1056" spans="30:32" ht="18" customHeight="1" x14ac:dyDescent="0.25">
      <c r="AD1056" s="1"/>
      <c r="AF1056" s="1"/>
    </row>
    <row r="1057" spans="30:32" ht="18" customHeight="1" x14ac:dyDescent="0.25">
      <c r="AD1057" s="1"/>
      <c r="AF1057" s="1"/>
    </row>
    <row r="1058" spans="30:32" ht="18" customHeight="1" x14ac:dyDescent="0.25">
      <c r="AD1058" s="1"/>
      <c r="AF1058" s="1"/>
    </row>
    <row r="1059" spans="30:32" ht="18" customHeight="1" x14ac:dyDescent="0.25">
      <c r="AD1059" s="1"/>
      <c r="AF1059" s="1"/>
    </row>
    <row r="1060" spans="30:32" ht="18" customHeight="1" x14ac:dyDescent="0.25">
      <c r="AD1060" s="1"/>
      <c r="AF1060" s="1"/>
    </row>
    <row r="1061" spans="30:32" ht="18" customHeight="1" x14ac:dyDescent="0.25">
      <c r="AD1061" s="1"/>
      <c r="AF1061" s="1"/>
    </row>
    <row r="1062" spans="30:32" ht="18" customHeight="1" x14ac:dyDescent="0.25">
      <c r="AD1062" s="1"/>
      <c r="AF1062" s="1"/>
    </row>
    <row r="1063" spans="30:32" ht="18" customHeight="1" x14ac:dyDescent="0.25">
      <c r="AD1063" s="1"/>
      <c r="AF1063" s="1"/>
    </row>
    <row r="1064" spans="30:32" ht="18" customHeight="1" x14ac:dyDescent="0.25">
      <c r="AD1064" s="1"/>
      <c r="AF1064" s="1"/>
    </row>
    <row r="1065" spans="30:32" ht="18" customHeight="1" x14ac:dyDescent="0.25">
      <c r="AD1065" s="1"/>
      <c r="AF1065" s="1"/>
    </row>
    <row r="1066" spans="30:32" ht="18" customHeight="1" x14ac:dyDescent="0.25">
      <c r="AD1066" s="1"/>
      <c r="AF1066" s="1"/>
    </row>
    <row r="1067" spans="30:32" ht="18" customHeight="1" x14ac:dyDescent="0.25">
      <c r="AD1067" s="1"/>
      <c r="AF1067" s="1"/>
    </row>
    <row r="1068" spans="30:32" ht="18" customHeight="1" x14ac:dyDescent="0.25">
      <c r="AD1068" s="1"/>
      <c r="AF1068" s="1"/>
    </row>
    <row r="1069" spans="30:32" ht="18" customHeight="1" x14ac:dyDescent="0.25">
      <c r="AD1069" s="1"/>
      <c r="AF1069" s="1"/>
    </row>
    <row r="1070" spans="30:32" ht="18" customHeight="1" x14ac:dyDescent="0.25">
      <c r="AD1070" s="1"/>
      <c r="AF1070" s="1"/>
    </row>
    <row r="1071" spans="30:32" ht="18" customHeight="1" x14ac:dyDescent="0.25">
      <c r="AD1071" s="1"/>
      <c r="AF1071" s="1"/>
    </row>
    <row r="1072" spans="30:32" ht="18" customHeight="1" x14ac:dyDescent="0.25">
      <c r="AD1072" s="1"/>
      <c r="AF1072" s="1"/>
    </row>
    <row r="1073" spans="30:32" ht="18" customHeight="1" x14ac:dyDescent="0.25">
      <c r="AD1073" s="1"/>
      <c r="AF1073" s="1"/>
    </row>
    <row r="1074" spans="30:32" ht="18" customHeight="1" x14ac:dyDescent="0.25">
      <c r="AD1074" s="1"/>
      <c r="AF1074" s="1"/>
    </row>
    <row r="1075" spans="30:32" ht="18" customHeight="1" x14ac:dyDescent="0.25">
      <c r="AD1075" s="1"/>
      <c r="AF1075" s="1"/>
    </row>
    <row r="1076" spans="30:32" ht="18" customHeight="1" x14ac:dyDescent="0.25">
      <c r="AD1076" s="1"/>
      <c r="AF1076" s="1"/>
    </row>
    <row r="1077" spans="30:32" ht="18" customHeight="1" x14ac:dyDescent="0.25">
      <c r="AD1077" s="1"/>
      <c r="AF1077" s="1"/>
    </row>
    <row r="1078" spans="30:32" ht="18" customHeight="1" x14ac:dyDescent="0.25">
      <c r="AD1078" s="1"/>
      <c r="AF1078" s="1"/>
    </row>
    <row r="1079" spans="30:32" ht="18" customHeight="1" x14ac:dyDescent="0.25">
      <c r="AD1079" s="1"/>
      <c r="AF1079" s="1"/>
    </row>
    <row r="1080" spans="30:32" ht="18" customHeight="1" x14ac:dyDescent="0.25">
      <c r="AD1080" s="1"/>
      <c r="AF1080" s="1"/>
    </row>
    <row r="1081" spans="30:32" ht="18" customHeight="1" x14ac:dyDescent="0.25">
      <c r="AD1081" s="1"/>
      <c r="AF1081" s="1"/>
    </row>
    <row r="1082" spans="30:32" ht="18" customHeight="1" x14ac:dyDescent="0.25">
      <c r="AD1082" s="1"/>
      <c r="AF1082" s="1"/>
    </row>
    <row r="1083" spans="30:32" ht="18" customHeight="1" x14ac:dyDescent="0.25">
      <c r="AD1083" s="1"/>
      <c r="AF1083" s="1"/>
    </row>
    <row r="1084" spans="30:32" ht="18" customHeight="1" x14ac:dyDescent="0.25">
      <c r="AD1084" s="1"/>
      <c r="AF1084" s="1"/>
    </row>
    <row r="1085" spans="30:32" ht="18" customHeight="1" x14ac:dyDescent="0.25">
      <c r="AD1085" s="1"/>
      <c r="AF1085" s="1"/>
    </row>
    <row r="1086" spans="30:32" ht="18" customHeight="1" x14ac:dyDescent="0.25">
      <c r="AD1086" s="1"/>
      <c r="AF1086" s="1"/>
    </row>
    <row r="1087" spans="30:32" ht="18" customHeight="1" x14ac:dyDescent="0.25">
      <c r="AD1087" s="1"/>
      <c r="AF1087" s="1"/>
    </row>
    <row r="1088" spans="30:32" ht="18" customHeight="1" x14ac:dyDescent="0.25">
      <c r="AD1088" s="1"/>
      <c r="AF1088" s="1"/>
    </row>
    <row r="1089" spans="30:32" ht="18" customHeight="1" x14ac:dyDescent="0.25">
      <c r="AD1089" s="1"/>
      <c r="AF1089" s="1"/>
    </row>
    <row r="1090" spans="30:32" ht="18" customHeight="1" x14ac:dyDescent="0.25">
      <c r="AD1090" s="1"/>
      <c r="AF1090" s="1"/>
    </row>
    <row r="1091" spans="30:32" ht="18" customHeight="1" x14ac:dyDescent="0.25">
      <c r="AD1091" s="1"/>
      <c r="AF1091" s="1"/>
    </row>
    <row r="1092" spans="30:32" ht="18" customHeight="1" x14ac:dyDescent="0.25">
      <c r="AD1092" s="1"/>
      <c r="AF1092" s="1"/>
    </row>
    <row r="1093" spans="30:32" ht="18" customHeight="1" x14ac:dyDescent="0.25">
      <c r="AD1093" s="1"/>
      <c r="AF1093" s="1"/>
    </row>
    <row r="1094" spans="30:32" ht="18" customHeight="1" x14ac:dyDescent="0.25">
      <c r="AD1094" s="1"/>
      <c r="AF1094" s="1"/>
    </row>
    <row r="1095" spans="30:32" ht="18" customHeight="1" x14ac:dyDescent="0.25">
      <c r="AD1095" s="1"/>
      <c r="AF1095" s="1"/>
    </row>
    <row r="1096" spans="30:32" ht="18" customHeight="1" x14ac:dyDescent="0.25">
      <c r="AD1096" s="1"/>
      <c r="AF1096" s="1"/>
    </row>
    <row r="1097" spans="30:32" ht="18" customHeight="1" x14ac:dyDescent="0.25">
      <c r="AD1097" s="1"/>
      <c r="AF1097" s="1"/>
    </row>
    <row r="1098" spans="30:32" ht="18" customHeight="1" x14ac:dyDescent="0.25">
      <c r="AD1098" s="1"/>
      <c r="AF1098" s="1"/>
    </row>
    <row r="1099" spans="30:32" ht="18" customHeight="1" x14ac:dyDescent="0.25">
      <c r="AD1099" s="1"/>
      <c r="AF1099" s="1"/>
    </row>
    <row r="1100" spans="30:32" ht="18" customHeight="1" x14ac:dyDescent="0.25">
      <c r="AD1100" s="1"/>
      <c r="AF1100" s="1"/>
    </row>
    <row r="1101" spans="30:32" ht="18" customHeight="1" x14ac:dyDescent="0.25">
      <c r="AD1101" s="1"/>
      <c r="AF1101" s="1"/>
    </row>
    <row r="1102" spans="30:32" ht="18" customHeight="1" x14ac:dyDescent="0.25">
      <c r="AD1102" s="1"/>
      <c r="AF1102" s="1"/>
    </row>
    <row r="1103" spans="30:32" ht="18" customHeight="1" x14ac:dyDescent="0.25">
      <c r="AD1103" s="1"/>
      <c r="AF1103" s="1"/>
    </row>
    <row r="1104" spans="30:32" ht="18" customHeight="1" x14ac:dyDescent="0.25">
      <c r="AD1104" s="1"/>
      <c r="AF1104" s="1"/>
    </row>
    <row r="1105" spans="30:32" ht="18" customHeight="1" x14ac:dyDescent="0.25">
      <c r="AD1105" s="1"/>
      <c r="AF1105" s="1"/>
    </row>
    <row r="1106" spans="30:32" ht="18" customHeight="1" x14ac:dyDescent="0.25">
      <c r="AD1106" s="1"/>
      <c r="AF1106" s="1"/>
    </row>
    <row r="1107" spans="30:32" ht="18" customHeight="1" x14ac:dyDescent="0.25">
      <c r="AD1107" s="1"/>
      <c r="AF1107" s="1"/>
    </row>
    <row r="1108" spans="30:32" ht="18" customHeight="1" x14ac:dyDescent="0.25">
      <c r="AD1108" s="1"/>
      <c r="AF1108" s="1"/>
    </row>
    <row r="1109" spans="30:32" ht="18" customHeight="1" x14ac:dyDescent="0.25">
      <c r="AD1109" s="1"/>
      <c r="AF1109" s="1"/>
    </row>
    <row r="1110" spans="30:32" ht="18" customHeight="1" x14ac:dyDescent="0.25">
      <c r="AD1110" s="1"/>
      <c r="AF1110" s="1"/>
    </row>
    <row r="1111" spans="30:32" ht="18" customHeight="1" x14ac:dyDescent="0.25">
      <c r="AD1111" s="1"/>
      <c r="AF1111" s="1"/>
    </row>
    <row r="1112" spans="30:32" ht="18" customHeight="1" x14ac:dyDescent="0.25">
      <c r="AD1112" s="1"/>
      <c r="AF1112" s="1"/>
    </row>
    <row r="1113" spans="30:32" ht="18" customHeight="1" x14ac:dyDescent="0.25">
      <c r="AD1113" s="1"/>
      <c r="AF1113" s="1"/>
    </row>
    <row r="1114" spans="30:32" ht="18" customHeight="1" x14ac:dyDescent="0.25">
      <c r="AD1114" s="1"/>
      <c r="AF1114" s="1"/>
    </row>
    <row r="1115" spans="30:32" ht="18" customHeight="1" x14ac:dyDescent="0.25">
      <c r="AD1115" s="1"/>
      <c r="AF1115" s="1"/>
    </row>
    <row r="1116" spans="30:32" ht="18" customHeight="1" x14ac:dyDescent="0.25">
      <c r="AD1116" s="1"/>
      <c r="AF1116" s="1"/>
    </row>
    <row r="1117" spans="30:32" ht="18" customHeight="1" x14ac:dyDescent="0.25">
      <c r="AD1117" s="1"/>
      <c r="AF1117" s="1"/>
    </row>
    <row r="1118" spans="30:32" ht="18" customHeight="1" x14ac:dyDescent="0.25">
      <c r="AD1118" s="1"/>
      <c r="AF1118" s="1"/>
    </row>
    <row r="1119" spans="30:32" ht="18" customHeight="1" x14ac:dyDescent="0.25">
      <c r="AD1119" s="1"/>
      <c r="AF1119" s="1"/>
    </row>
    <row r="1120" spans="30:32" ht="18" customHeight="1" x14ac:dyDescent="0.25">
      <c r="AD1120" s="1"/>
      <c r="AF1120" s="1"/>
    </row>
    <row r="1121" spans="30:32" ht="18" customHeight="1" x14ac:dyDescent="0.25">
      <c r="AD1121" s="1"/>
      <c r="AF1121" s="1"/>
    </row>
    <row r="1122" spans="30:32" ht="18" customHeight="1" x14ac:dyDescent="0.25">
      <c r="AD1122" s="1"/>
      <c r="AF1122" s="1"/>
    </row>
    <row r="1123" spans="30:32" ht="18" customHeight="1" x14ac:dyDescent="0.25">
      <c r="AD1123" s="1"/>
      <c r="AF1123" s="1"/>
    </row>
    <row r="1124" spans="30:32" ht="18" customHeight="1" x14ac:dyDescent="0.25">
      <c r="AD1124" s="1"/>
      <c r="AF1124" s="1"/>
    </row>
    <row r="1125" spans="30:32" ht="18" customHeight="1" x14ac:dyDescent="0.25">
      <c r="AD1125" s="1"/>
      <c r="AF1125" s="1"/>
    </row>
    <row r="1126" spans="30:32" ht="18" customHeight="1" x14ac:dyDescent="0.25">
      <c r="AD1126" s="1"/>
      <c r="AF1126" s="1"/>
    </row>
    <row r="1127" spans="30:32" ht="18" customHeight="1" x14ac:dyDescent="0.25">
      <c r="AD1127" s="1"/>
      <c r="AF1127" s="1"/>
    </row>
    <row r="1128" spans="30:32" ht="18" customHeight="1" x14ac:dyDescent="0.25">
      <c r="AD1128" s="1"/>
      <c r="AF1128" s="1"/>
    </row>
    <row r="1129" spans="30:32" ht="18" customHeight="1" x14ac:dyDescent="0.25">
      <c r="AD1129" s="1"/>
      <c r="AF1129" s="1"/>
    </row>
    <row r="1130" spans="30:32" ht="18" customHeight="1" x14ac:dyDescent="0.25">
      <c r="AD1130" s="1"/>
      <c r="AF1130" s="1"/>
    </row>
    <row r="1131" spans="30:32" ht="18" customHeight="1" x14ac:dyDescent="0.25">
      <c r="AD1131" s="1"/>
      <c r="AF1131" s="1"/>
    </row>
    <row r="1132" spans="30:32" ht="18" customHeight="1" x14ac:dyDescent="0.25">
      <c r="AD1132" s="1"/>
      <c r="AF1132" s="1"/>
    </row>
    <row r="1133" spans="30:32" ht="18" customHeight="1" x14ac:dyDescent="0.25">
      <c r="AD1133" s="1"/>
      <c r="AF1133" s="1"/>
    </row>
    <row r="1134" spans="30:32" ht="18" customHeight="1" x14ac:dyDescent="0.25">
      <c r="AD1134" s="1"/>
      <c r="AF1134" s="1"/>
    </row>
    <row r="1135" spans="30:32" ht="18" customHeight="1" x14ac:dyDescent="0.25">
      <c r="AD1135" s="1"/>
      <c r="AF1135" s="1"/>
    </row>
    <row r="1136" spans="30:32" ht="18" customHeight="1" x14ac:dyDescent="0.25">
      <c r="AD1136" s="1"/>
      <c r="AF1136" s="1"/>
    </row>
    <row r="1137" spans="30:32" ht="18" customHeight="1" x14ac:dyDescent="0.25">
      <c r="AD1137" s="1"/>
      <c r="AF1137" s="1"/>
    </row>
    <row r="1138" spans="30:32" ht="18" customHeight="1" x14ac:dyDescent="0.25">
      <c r="AD1138" s="1"/>
      <c r="AF1138" s="1"/>
    </row>
    <row r="1139" spans="30:32" ht="18" customHeight="1" x14ac:dyDescent="0.25">
      <c r="AD1139" s="1"/>
      <c r="AF1139" s="1"/>
    </row>
    <row r="1140" spans="30:32" ht="18" customHeight="1" x14ac:dyDescent="0.25">
      <c r="AD1140" s="1"/>
      <c r="AF1140" s="1"/>
    </row>
    <row r="1141" spans="30:32" ht="18" customHeight="1" x14ac:dyDescent="0.25">
      <c r="AD1141" s="1"/>
      <c r="AF1141" s="1"/>
    </row>
    <row r="1142" spans="30:32" ht="18" customHeight="1" x14ac:dyDescent="0.25">
      <c r="AD1142" s="1"/>
      <c r="AF1142" s="1"/>
    </row>
    <row r="1143" spans="30:32" ht="18" customHeight="1" x14ac:dyDescent="0.25">
      <c r="AD1143" s="1"/>
      <c r="AF1143" s="1"/>
    </row>
    <row r="1144" spans="30:32" ht="18" customHeight="1" x14ac:dyDescent="0.25">
      <c r="AD1144" s="1"/>
      <c r="AF1144" s="1"/>
    </row>
    <row r="1145" spans="30:32" ht="18" customHeight="1" x14ac:dyDescent="0.25">
      <c r="AD1145" s="1"/>
      <c r="AF1145" s="1"/>
    </row>
    <row r="1146" spans="30:32" ht="18" customHeight="1" x14ac:dyDescent="0.25">
      <c r="AD1146" s="1"/>
      <c r="AF1146" s="1"/>
    </row>
    <row r="1147" spans="30:32" ht="18" customHeight="1" x14ac:dyDescent="0.25">
      <c r="AD1147" s="1"/>
      <c r="AF1147" s="1"/>
    </row>
    <row r="1148" spans="30:32" ht="18" customHeight="1" x14ac:dyDescent="0.25">
      <c r="AD1148" s="1"/>
      <c r="AF1148" s="1"/>
    </row>
    <row r="1149" spans="30:32" ht="18" customHeight="1" x14ac:dyDescent="0.25">
      <c r="AD1149" s="1"/>
      <c r="AF1149" s="1"/>
    </row>
    <row r="1150" spans="30:32" ht="18" customHeight="1" x14ac:dyDescent="0.25">
      <c r="AD1150" s="1"/>
      <c r="AF1150" s="1"/>
    </row>
    <row r="1151" spans="30:32" ht="18" customHeight="1" x14ac:dyDescent="0.25">
      <c r="AD1151" s="1"/>
      <c r="AF1151" s="1"/>
    </row>
    <row r="1152" spans="30:32" ht="18" customHeight="1" x14ac:dyDescent="0.25">
      <c r="AD1152" s="1"/>
      <c r="AF1152" s="1"/>
    </row>
    <row r="1153" spans="30:32" ht="18" customHeight="1" x14ac:dyDescent="0.25">
      <c r="AD1153" s="1"/>
      <c r="AF1153" s="1"/>
    </row>
    <row r="1154" spans="30:32" ht="18" customHeight="1" x14ac:dyDescent="0.25">
      <c r="AD1154" s="1"/>
      <c r="AF1154" s="1"/>
    </row>
    <row r="1155" spans="30:32" ht="18" customHeight="1" x14ac:dyDescent="0.25">
      <c r="AD1155" s="1"/>
      <c r="AF1155" s="1"/>
    </row>
    <row r="1156" spans="30:32" ht="18" customHeight="1" x14ac:dyDescent="0.25">
      <c r="AD1156" s="1"/>
      <c r="AF1156" s="1"/>
    </row>
    <row r="1157" spans="30:32" ht="18" customHeight="1" x14ac:dyDescent="0.25">
      <c r="AD1157" s="1"/>
      <c r="AF1157" s="1"/>
    </row>
    <row r="1158" spans="30:32" ht="18" customHeight="1" x14ac:dyDescent="0.25">
      <c r="AD1158" s="1"/>
      <c r="AF1158" s="1"/>
    </row>
    <row r="1159" spans="30:32" ht="18" customHeight="1" x14ac:dyDescent="0.25">
      <c r="AD1159" s="1"/>
      <c r="AF1159" s="1"/>
    </row>
    <row r="1160" spans="30:32" ht="18" customHeight="1" x14ac:dyDescent="0.25">
      <c r="AD1160" s="1"/>
      <c r="AF1160" s="1"/>
    </row>
    <row r="1161" spans="30:32" ht="18" customHeight="1" x14ac:dyDescent="0.25">
      <c r="AD1161" s="1"/>
      <c r="AF1161" s="1"/>
    </row>
    <row r="1162" spans="30:32" ht="18" customHeight="1" x14ac:dyDescent="0.25">
      <c r="AD1162" s="1"/>
      <c r="AF1162" s="1"/>
    </row>
    <row r="1163" spans="30:32" ht="18" customHeight="1" x14ac:dyDescent="0.25">
      <c r="AD1163" s="1"/>
      <c r="AF1163" s="1"/>
    </row>
    <row r="1164" spans="30:32" ht="18" customHeight="1" x14ac:dyDescent="0.25">
      <c r="AD1164" s="1"/>
      <c r="AF1164" s="1"/>
    </row>
    <row r="1165" spans="30:32" ht="18" customHeight="1" x14ac:dyDescent="0.25">
      <c r="AD1165" s="1"/>
      <c r="AF1165" s="1"/>
    </row>
    <row r="1166" spans="30:32" ht="18" customHeight="1" x14ac:dyDescent="0.25">
      <c r="AD1166" s="1"/>
      <c r="AF1166" s="1"/>
    </row>
    <row r="1167" spans="30:32" ht="18" customHeight="1" x14ac:dyDescent="0.25">
      <c r="AD1167" s="1"/>
      <c r="AF1167" s="1"/>
    </row>
    <row r="1168" spans="30:32" ht="18" customHeight="1" x14ac:dyDescent="0.25">
      <c r="AD1168" s="1"/>
      <c r="AF1168" s="1"/>
    </row>
    <row r="1169" spans="30:32" ht="18" customHeight="1" x14ac:dyDescent="0.25">
      <c r="AD1169" s="1"/>
      <c r="AF1169" s="1"/>
    </row>
    <row r="1170" spans="30:32" ht="18" customHeight="1" x14ac:dyDescent="0.25">
      <c r="AD1170" s="1"/>
      <c r="AF1170" s="1"/>
    </row>
    <row r="1171" spans="30:32" ht="18" customHeight="1" x14ac:dyDescent="0.25">
      <c r="AD1171" s="1"/>
      <c r="AF1171" s="1"/>
    </row>
    <row r="1172" spans="30:32" ht="18" customHeight="1" x14ac:dyDescent="0.25">
      <c r="AD1172" s="1"/>
      <c r="AF1172" s="1"/>
    </row>
    <row r="1173" spans="30:32" ht="18" customHeight="1" x14ac:dyDescent="0.25">
      <c r="AD1173" s="1"/>
      <c r="AF1173" s="1"/>
    </row>
    <row r="1174" spans="30:32" ht="18" customHeight="1" x14ac:dyDescent="0.25">
      <c r="AD1174" s="1"/>
      <c r="AF1174" s="1"/>
    </row>
    <row r="1175" spans="30:32" ht="18" customHeight="1" x14ac:dyDescent="0.25">
      <c r="AD1175" s="1"/>
      <c r="AF1175" s="1"/>
    </row>
    <row r="1176" spans="30:32" ht="18" customHeight="1" x14ac:dyDescent="0.25">
      <c r="AD1176" s="1"/>
      <c r="AF1176" s="1"/>
    </row>
    <row r="1177" spans="30:32" ht="18" customHeight="1" x14ac:dyDescent="0.25">
      <c r="AD1177" s="1"/>
      <c r="AF1177" s="1"/>
    </row>
    <row r="1178" spans="30:32" ht="18" customHeight="1" x14ac:dyDescent="0.25">
      <c r="AD1178" s="1"/>
      <c r="AF1178" s="1"/>
    </row>
    <row r="1179" spans="30:32" ht="18" customHeight="1" x14ac:dyDescent="0.25">
      <c r="AD1179" s="1"/>
      <c r="AF1179" s="1"/>
    </row>
    <row r="1180" spans="30:32" ht="18" customHeight="1" x14ac:dyDescent="0.25">
      <c r="AD1180" s="1"/>
      <c r="AF1180" s="1"/>
    </row>
    <row r="1181" spans="30:32" ht="18" customHeight="1" x14ac:dyDescent="0.25">
      <c r="AD1181" s="1"/>
      <c r="AF1181" s="1"/>
    </row>
    <row r="1182" spans="30:32" ht="18" customHeight="1" x14ac:dyDescent="0.25">
      <c r="AD1182" s="1"/>
      <c r="AF1182" s="1"/>
    </row>
    <row r="1183" spans="30:32" ht="18" customHeight="1" x14ac:dyDescent="0.25">
      <c r="AD1183" s="1"/>
      <c r="AF1183" s="1"/>
    </row>
    <row r="1184" spans="30:32" ht="18" customHeight="1" x14ac:dyDescent="0.25">
      <c r="AD1184" s="1"/>
      <c r="AF1184" s="1"/>
    </row>
    <row r="1185" spans="30:32" ht="18" customHeight="1" x14ac:dyDescent="0.25">
      <c r="AD1185" s="1"/>
      <c r="AF1185" s="1"/>
    </row>
    <row r="1186" spans="30:32" ht="18" customHeight="1" x14ac:dyDescent="0.25">
      <c r="AD1186" s="1"/>
      <c r="AF1186" s="1"/>
    </row>
    <row r="1187" spans="30:32" ht="18" customHeight="1" x14ac:dyDescent="0.25">
      <c r="AD1187" s="1"/>
      <c r="AF1187" s="1"/>
    </row>
    <row r="1188" spans="30:32" ht="18" customHeight="1" x14ac:dyDescent="0.25">
      <c r="AD1188" s="1"/>
      <c r="AF1188" s="1"/>
    </row>
    <row r="1189" spans="30:32" ht="18" customHeight="1" x14ac:dyDescent="0.25">
      <c r="AD1189" s="1"/>
      <c r="AF1189" s="1"/>
    </row>
    <row r="1190" spans="30:32" ht="18" customHeight="1" x14ac:dyDescent="0.25">
      <c r="AD1190" s="1"/>
      <c r="AF1190" s="1"/>
    </row>
    <row r="1191" spans="30:32" ht="18" customHeight="1" x14ac:dyDescent="0.25">
      <c r="AD1191" s="1"/>
      <c r="AF1191" s="1"/>
    </row>
    <row r="1192" spans="30:32" ht="18" customHeight="1" x14ac:dyDescent="0.25">
      <c r="AD1192" s="1"/>
      <c r="AF1192" s="1"/>
    </row>
    <row r="1193" spans="30:32" ht="18" customHeight="1" x14ac:dyDescent="0.25">
      <c r="AD1193" s="1"/>
      <c r="AF1193" s="1"/>
    </row>
    <row r="1194" spans="30:32" ht="18" customHeight="1" x14ac:dyDescent="0.25">
      <c r="AD1194" s="1"/>
      <c r="AF1194" s="1"/>
    </row>
    <row r="1195" spans="30:32" ht="18" customHeight="1" x14ac:dyDescent="0.25">
      <c r="AD1195" s="1"/>
      <c r="AF1195" s="1"/>
    </row>
    <row r="1196" spans="30:32" ht="18" customHeight="1" x14ac:dyDescent="0.25">
      <c r="AD1196" s="1"/>
      <c r="AF1196" s="1"/>
    </row>
    <row r="1197" spans="30:32" ht="18" customHeight="1" x14ac:dyDescent="0.25">
      <c r="AD1197" s="1"/>
      <c r="AF1197" s="1"/>
    </row>
    <row r="1198" spans="30:32" ht="18" customHeight="1" x14ac:dyDescent="0.25">
      <c r="AD1198" s="1"/>
      <c r="AF1198" s="1"/>
    </row>
    <row r="1199" spans="30:32" ht="18" customHeight="1" x14ac:dyDescent="0.25">
      <c r="AD1199" s="1"/>
      <c r="AF1199" s="1"/>
    </row>
    <row r="1200" spans="30:32" ht="18" customHeight="1" x14ac:dyDescent="0.25">
      <c r="AD1200" s="1"/>
      <c r="AF1200" s="1"/>
    </row>
    <row r="1201" spans="30:32" ht="18" customHeight="1" x14ac:dyDescent="0.25">
      <c r="AD1201" s="1"/>
      <c r="AF1201" s="1"/>
    </row>
    <row r="1202" spans="30:32" ht="18" customHeight="1" x14ac:dyDescent="0.25">
      <c r="AD1202" s="1"/>
      <c r="AF1202" s="1"/>
    </row>
    <row r="1203" spans="30:32" ht="18" customHeight="1" x14ac:dyDescent="0.25">
      <c r="AD1203" s="1"/>
      <c r="AF1203" s="1"/>
    </row>
    <row r="1204" spans="30:32" ht="18" customHeight="1" x14ac:dyDescent="0.25">
      <c r="AD1204" s="1"/>
      <c r="AF1204" s="1"/>
    </row>
    <row r="1205" spans="30:32" ht="18" customHeight="1" x14ac:dyDescent="0.25">
      <c r="AD1205" s="1"/>
      <c r="AF1205" s="1"/>
    </row>
    <row r="1206" spans="30:32" ht="18" customHeight="1" x14ac:dyDescent="0.25">
      <c r="AD1206" s="1"/>
      <c r="AF1206" s="1"/>
    </row>
    <row r="1207" spans="30:32" ht="18" customHeight="1" x14ac:dyDescent="0.25">
      <c r="AD1207" s="1"/>
      <c r="AF1207" s="1"/>
    </row>
    <row r="1208" spans="30:32" ht="18" customHeight="1" x14ac:dyDescent="0.25">
      <c r="AD1208" s="1"/>
      <c r="AF1208" s="1"/>
    </row>
    <row r="1209" spans="30:32" ht="18" customHeight="1" x14ac:dyDescent="0.25">
      <c r="AD1209" s="1"/>
      <c r="AF1209" s="1"/>
    </row>
    <row r="1210" spans="30:32" ht="18" customHeight="1" x14ac:dyDescent="0.25">
      <c r="AD1210" s="1"/>
      <c r="AF1210" s="1"/>
    </row>
    <row r="1211" spans="30:32" ht="18" customHeight="1" x14ac:dyDescent="0.25">
      <c r="AD1211" s="1"/>
      <c r="AF1211" s="1"/>
    </row>
    <row r="1212" spans="30:32" ht="18" customHeight="1" x14ac:dyDescent="0.25">
      <c r="AD1212" s="1"/>
      <c r="AF1212" s="1"/>
    </row>
    <row r="1213" spans="30:32" ht="18" customHeight="1" x14ac:dyDescent="0.25">
      <c r="AD1213" s="1"/>
      <c r="AF1213" s="1"/>
    </row>
    <row r="1214" spans="30:32" ht="18" customHeight="1" x14ac:dyDescent="0.25">
      <c r="AD1214" s="1"/>
      <c r="AF1214" s="1"/>
    </row>
    <row r="1215" spans="30:32" ht="18" customHeight="1" x14ac:dyDescent="0.25">
      <c r="AD1215" s="1"/>
      <c r="AF1215" s="1"/>
    </row>
    <row r="1216" spans="30:32" ht="18" customHeight="1" x14ac:dyDescent="0.25">
      <c r="AD1216" s="1"/>
      <c r="AF1216" s="1"/>
    </row>
    <row r="1217" spans="30:32" ht="18" customHeight="1" x14ac:dyDescent="0.25">
      <c r="AD1217" s="1"/>
      <c r="AF1217" s="1"/>
    </row>
    <row r="1218" spans="30:32" ht="18" customHeight="1" x14ac:dyDescent="0.25">
      <c r="AD1218" s="1"/>
      <c r="AF1218" s="1"/>
    </row>
    <row r="1219" spans="30:32" ht="18" customHeight="1" x14ac:dyDescent="0.25">
      <c r="AD1219" s="1"/>
      <c r="AF1219" s="1"/>
    </row>
    <row r="1220" spans="30:32" ht="18" customHeight="1" x14ac:dyDescent="0.25">
      <c r="AD1220" s="1"/>
      <c r="AF1220" s="1"/>
    </row>
    <row r="1221" spans="30:32" ht="18" customHeight="1" x14ac:dyDescent="0.25">
      <c r="AD1221" s="1"/>
      <c r="AF1221" s="1"/>
    </row>
    <row r="1222" spans="30:32" ht="18" customHeight="1" x14ac:dyDescent="0.25">
      <c r="AD1222" s="1"/>
      <c r="AF1222" s="1"/>
    </row>
    <row r="1223" spans="30:32" ht="18" customHeight="1" x14ac:dyDescent="0.25">
      <c r="AD1223" s="1"/>
      <c r="AF1223" s="1"/>
    </row>
    <row r="1224" spans="30:32" ht="18" customHeight="1" x14ac:dyDescent="0.25">
      <c r="AD1224" s="1"/>
      <c r="AF1224" s="1"/>
    </row>
    <row r="1225" spans="30:32" ht="18" customHeight="1" x14ac:dyDescent="0.25">
      <c r="AD1225" s="1"/>
      <c r="AF1225" s="1"/>
    </row>
    <row r="1226" spans="30:32" ht="18" customHeight="1" x14ac:dyDescent="0.25">
      <c r="AD1226" s="1"/>
      <c r="AF1226" s="1"/>
    </row>
    <row r="1227" spans="30:32" ht="18" customHeight="1" x14ac:dyDescent="0.25">
      <c r="AD1227" s="1"/>
      <c r="AF1227" s="1"/>
    </row>
    <row r="1228" spans="30:32" ht="18" customHeight="1" x14ac:dyDescent="0.25">
      <c r="AD1228" s="1"/>
      <c r="AF1228" s="1"/>
    </row>
    <row r="1229" spans="30:32" ht="18" customHeight="1" x14ac:dyDescent="0.25">
      <c r="AD1229" s="1"/>
      <c r="AF1229" s="1"/>
    </row>
    <row r="1230" spans="30:32" ht="18" customHeight="1" x14ac:dyDescent="0.25">
      <c r="AD1230" s="1"/>
      <c r="AF1230" s="1"/>
    </row>
    <row r="1231" spans="30:32" ht="18" customHeight="1" x14ac:dyDescent="0.25">
      <c r="AD1231" s="1"/>
      <c r="AF1231" s="1"/>
    </row>
    <row r="1232" spans="30:32" ht="18" customHeight="1" x14ac:dyDescent="0.25">
      <c r="AD1232" s="1"/>
      <c r="AF1232" s="1"/>
    </row>
    <row r="1233" spans="30:32" ht="18" customHeight="1" x14ac:dyDescent="0.25">
      <c r="AD1233" s="1"/>
      <c r="AF1233" s="1"/>
    </row>
    <row r="1234" spans="30:32" ht="18" customHeight="1" x14ac:dyDescent="0.25">
      <c r="AD1234" s="1"/>
      <c r="AF1234" s="1"/>
    </row>
    <row r="1235" spans="30:32" ht="18" customHeight="1" x14ac:dyDescent="0.25">
      <c r="AD1235" s="1"/>
      <c r="AF1235" s="1"/>
    </row>
    <row r="1236" spans="30:32" ht="18" customHeight="1" x14ac:dyDescent="0.25">
      <c r="AD1236" s="1"/>
      <c r="AF1236" s="1"/>
    </row>
    <row r="1237" spans="30:32" ht="18" customHeight="1" x14ac:dyDescent="0.25">
      <c r="AD1237" s="1"/>
      <c r="AF1237" s="1"/>
    </row>
    <row r="1238" spans="30:32" ht="18" customHeight="1" x14ac:dyDescent="0.25">
      <c r="AD1238" s="1"/>
      <c r="AF1238" s="1"/>
    </row>
    <row r="1239" spans="30:32" ht="18" customHeight="1" x14ac:dyDescent="0.25">
      <c r="AD1239" s="1"/>
      <c r="AF1239" s="1"/>
    </row>
    <row r="1240" spans="30:32" ht="18" customHeight="1" x14ac:dyDescent="0.25">
      <c r="AD1240" s="1"/>
      <c r="AF1240" s="1"/>
    </row>
    <row r="1241" spans="30:32" ht="18" customHeight="1" x14ac:dyDescent="0.25">
      <c r="AD1241" s="1"/>
      <c r="AF1241" s="1"/>
    </row>
    <row r="1242" spans="30:32" ht="18" customHeight="1" x14ac:dyDescent="0.25">
      <c r="AD1242" s="1"/>
      <c r="AF1242" s="1"/>
    </row>
    <row r="1243" spans="30:32" ht="18" customHeight="1" x14ac:dyDescent="0.25">
      <c r="AD1243" s="1"/>
      <c r="AF1243" s="1"/>
    </row>
    <row r="1244" spans="30:32" ht="18" customHeight="1" x14ac:dyDescent="0.25">
      <c r="AD1244" s="1"/>
      <c r="AF1244" s="1"/>
    </row>
    <row r="1245" spans="30:32" ht="18" customHeight="1" x14ac:dyDescent="0.25">
      <c r="AD1245" s="1"/>
      <c r="AF1245" s="1"/>
    </row>
    <row r="1246" spans="30:32" ht="18" customHeight="1" x14ac:dyDescent="0.25">
      <c r="AD1246" s="1"/>
      <c r="AF1246" s="1"/>
    </row>
    <row r="1247" spans="30:32" ht="18" customHeight="1" x14ac:dyDescent="0.25">
      <c r="AD1247" s="1"/>
      <c r="AF1247" s="1"/>
    </row>
    <row r="1248" spans="30:32" ht="18" customHeight="1" x14ac:dyDescent="0.25">
      <c r="AD1248" s="1"/>
      <c r="AF1248" s="1"/>
    </row>
    <row r="1249" spans="30:32" ht="18" customHeight="1" x14ac:dyDescent="0.25">
      <c r="AD1249" s="1"/>
      <c r="AF1249" s="1"/>
    </row>
    <row r="1250" spans="30:32" ht="18" customHeight="1" x14ac:dyDescent="0.25">
      <c r="AD1250" s="1"/>
      <c r="AF1250" s="1"/>
    </row>
    <row r="1251" spans="30:32" ht="18" customHeight="1" x14ac:dyDescent="0.25">
      <c r="AD1251" s="1"/>
      <c r="AF1251" s="1"/>
    </row>
    <row r="1252" spans="30:32" ht="18" customHeight="1" x14ac:dyDescent="0.25">
      <c r="AD1252" s="1"/>
      <c r="AF1252" s="1"/>
    </row>
    <row r="1253" spans="30:32" ht="18" customHeight="1" x14ac:dyDescent="0.25">
      <c r="AD1253" s="1"/>
      <c r="AF1253" s="1"/>
    </row>
    <row r="1254" spans="30:32" ht="18" customHeight="1" x14ac:dyDescent="0.25">
      <c r="AD1254" s="1"/>
      <c r="AF1254" s="1"/>
    </row>
    <row r="1255" spans="30:32" ht="18" customHeight="1" x14ac:dyDescent="0.25">
      <c r="AD1255" s="1"/>
      <c r="AF1255" s="1"/>
    </row>
    <row r="1256" spans="30:32" ht="18" customHeight="1" x14ac:dyDescent="0.25">
      <c r="AD1256" s="1"/>
      <c r="AF1256" s="1"/>
    </row>
    <row r="1257" spans="30:32" ht="18" customHeight="1" x14ac:dyDescent="0.25">
      <c r="AD1257" s="1"/>
      <c r="AF1257" s="1"/>
    </row>
    <row r="1258" spans="30:32" ht="18" customHeight="1" x14ac:dyDescent="0.25">
      <c r="AD1258" s="1"/>
      <c r="AF1258" s="1"/>
    </row>
    <row r="1259" spans="30:32" ht="18" customHeight="1" x14ac:dyDescent="0.25">
      <c r="AD1259" s="1"/>
      <c r="AF1259" s="1"/>
    </row>
    <row r="1260" spans="30:32" ht="18" customHeight="1" x14ac:dyDescent="0.25">
      <c r="AD1260" s="1"/>
      <c r="AF1260" s="1"/>
    </row>
    <row r="1261" spans="30:32" ht="18" customHeight="1" x14ac:dyDescent="0.25">
      <c r="AD1261" s="1"/>
      <c r="AF1261" s="1"/>
    </row>
    <row r="1262" spans="30:32" ht="18" customHeight="1" x14ac:dyDescent="0.25">
      <c r="AD1262" s="1"/>
      <c r="AF1262" s="1"/>
    </row>
    <row r="1263" spans="30:32" ht="18" customHeight="1" x14ac:dyDescent="0.25">
      <c r="AD1263" s="1"/>
      <c r="AF1263" s="1"/>
    </row>
    <row r="1264" spans="30:32" ht="18" customHeight="1" x14ac:dyDescent="0.25">
      <c r="AD1264" s="1"/>
      <c r="AF1264" s="1"/>
    </row>
    <row r="1265" spans="30:32" ht="18" customHeight="1" x14ac:dyDescent="0.25">
      <c r="AD1265" s="1"/>
      <c r="AF1265" s="1"/>
    </row>
    <row r="1266" spans="30:32" ht="18" customHeight="1" x14ac:dyDescent="0.25">
      <c r="AD1266" s="1"/>
      <c r="AF1266" s="1"/>
    </row>
    <row r="1267" spans="30:32" ht="18" customHeight="1" x14ac:dyDescent="0.25">
      <c r="AD1267" s="1"/>
      <c r="AF1267" s="1"/>
    </row>
    <row r="1268" spans="30:32" ht="18" customHeight="1" x14ac:dyDescent="0.25">
      <c r="AD1268" s="1"/>
      <c r="AF1268" s="1"/>
    </row>
    <row r="1269" spans="30:32" ht="18" customHeight="1" x14ac:dyDescent="0.25">
      <c r="AD1269" s="1"/>
      <c r="AF1269" s="1"/>
    </row>
    <row r="1270" spans="30:32" ht="18" customHeight="1" x14ac:dyDescent="0.25">
      <c r="AD1270" s="1"/>
      <c r="AF1270" s="1"/>
    </row>
    <row r="1271" spans="30:32" ht="18" customHeight="1" x14ac:dyDescent="0.25">
      <c r="AD1271" s="1"/>
      <c r="AF1271" s="1"/>
    </row>
    <row r="1272" spans="30:32" ht="18" customHeight="1" x14ac:dyDescent="0.25">
      <c r="AD1272" s="1"/>
      <c r="AF1272" s="1"/>
    </row>
    <row r="1273" spans="30:32" ht="18" customHeight="1" x14ac:dyDescent="0.25">
      <c r="AD1273" s="1"/>
      <c r="AF1273" s="1"/>
    </row>
    <row r="1274" spans="30:32" ht="18" customHeight="1" x14ac:dyDescent="0.25">
      <c r="AD1274" s="1"/>
      <c r="AF1274" s="1"/>
    </row>
    <row r="1275" spans="30:32" ht="18" customHeight="1" x14ac:dyDescent="0.25">
      <c r="AD1275" s="1"/>
      <c r="AF1275" s="1"/>
    </row>
    <row r="1276" spans="30:32" ht="18" customHeight="1" x14ac:dyDescent="0.25">
      <c r="AD1276" s="1"/>
      <c r="AF1276" s="1"/>
    </row>
    <row r="1277" spans="30:32" ht="18" customHeight="1" x14ac:dyDescent="0.25">
      <c r="AD1277" s="1"/>
      <c r="AF1277" s="1"/>
    </row>
    <row r="1278" spans="30:32" ht="18" customHeight="1" x14ac:dyDescent="0.25">
      <c r="AD1278" s="1"/>
      <c r="AF1278" s="1"/>
    </row>
    <row r="1279" spans="30:32" ht="18" customHeight="1" x14ac:dyDescent="0.25">
      <c r="AD1279" s="1"/>
      <c r="AF1279" s="1"/>
    </row>
    <row r="1280" spans="30:32" ht="18" customHeight="1" x14ac:dyDescent="0.25">
      <c r="AD1280" s="1"/>
      <c r="AF1280" s="1"/>
    </row>
    <row r="1281" spans="30:32" ht="18" customHeight="1" x14ac:dyDescent="0.25">
      <c r="AD1281" s="1"/>
      <c r="AF1281" s="1"/>
    </row>
    <row r="1282" spans="30:32" ht="18" customHeight="1" x14ac:dyDescent="0.25">
      <c r="AD1282" s="1"/>
      <c r="AF1282" s="1"/>
    </row>
    <row r="1283" spans="30:32" ht="18" customHeight="1" x14ac:dyDescent="0.25">
      <c r="AD1283" s="1"/>
      <c r="AF1283" s="1"/>
    </row>
    <row r="1284" spans="30:32" ht="18" customHeight="1" x14ac:dyDescent="0.25">
      <c r="AD1284" s="1"/>
      <c r="AF1284" s="1"/>
    </row>
    <row r="1285" spans="30:32" ht="18" customHeight="1" x14ac:dyDescent="0.25">
      <c r="AD1285" s="1"/>
      <c r="AF1285" s="1"/>
    </row>
    <row r="1286" spans="30:32" ht="18" customHeight="1" x14ac:dyDescent="0.25">
      <c r="AD1286" s="1"/>
      <c r="AF1286" s="1"/>
    </row>
    <row r="1287" spans="30:32" ht="18" customHeight="1" x14ac:dyDescent="0.25">
      <c r="AD1287" s="1"/>
      <c r="AF1287" s="1"/>
    </row>
    <row r="1288" spans="30:32" ht="18" customHeight="1" x14ac:dyDescent="0.25">
      <c r="AD1288" s="1"/>
      <c r="AF1288" s="1"/>
    </row>
    <row r="1289" spans="30:32" ht="18" customHeight="1" x14ac:dyDescent="0.25">
      <c r="AD1289" s="1"/>
      <c r="AF1289" s="1"/>
    </row>
    <row r="1290" spans="30:32" ht="18" customHeight="1" x14ac:dyDescent="0.25">
      <c r="AD1290" s="1"/>
      <c r="AF1290" s="1"/>
    </row>
    <row r="1291" spans="30:32" ht="18" customHeight="1" x14ac:dyDescent="0.25">
      <c r="AD1291" s="1"/>
      <c r="AF1291" s="1"/>
    </row>
    <row r="1292" spans="30:32" ht="18" customHeight="1" x14ac:dyDescent="0.25">
      <c r="AD1292" s="1"/>
      <c r="AF1292" s="1"/>
    </row>
    <row r="1293" spans="30:32" ht="18" customHeight="1" x14ac:dyDescent="0.25">
      <c r="AD1293" s="1"/>
      <c r="AF1293" s="1"/>
    </row>
    <row r="1294" spans="30:32" ht="18" customHeight="1" x14ac:dyDescent="0.25">
      <c r="AD1294" s="1"/>
      <c r="AF1294" s="1"/>
    </row>
    <row r="1295" spans="30:32" ht="18" customHeight="1" x14ac:dyDescent="0.25">
      <c r="AD1295" s="1"/>
      <c r="AF1295" s="1"/>
    </row>
    <row r="1296" spans="30:32" ht="18" customHeight="1" x14ac:dyDescent="0.25">
      <c r="AD1296" s="1"/>
      <c r="AF1296" s="1"/>
    </row>
    <row r="1297" spans="30:32" ht="18" customHeight="1" x14ac:dyDescent="0.25">
      <c r="AD1297" s="1"/>
      <c r="AF1297" s="1"/>
    </row>
    <row r="1298" spans="30:32" ht="18" customHeight="1" x14ac:dyDescent="0.25">
      <c r="AD1298" s="1"/>
      <c r="AF1298" s="1"/>
    </row>
    <row r="1299" spans="30:32" ht="18" customHeight="1" x14ac:dyDescent="0.25">
      <c r="AD1299" s="1"/>
      <c r="AF1299" s="1"/>
    </row>
    <row r="1300" spans="30:32" ht="18" customHeight="1" x14ac:dyDescent="0.25">
      <c r="AD1300" s="1"/>
      <c r="AF1300" s="1"/>
    </row>
    <row r="1301" spans="30:32" ht="18" customHeight="1" x14ac:dyDescent="0.25">
      <c r="AD1301" s="1"/>
      <c r="AF1301" s="1"/>
    </row>
    <row r="1302" spans="30:32" ht="18" customHeight="1" x14ac:dyDescent="0.25">
      <c r="AD1302" s="1"/>
      <c r="AF1302" s="1"/>
    </row>
    <row r="1303" spans="30:32" ht="18" customHeight="1" x14ac:dyDescent="0.25">
      <c r="AD1303" s="1"/>
      <c r="AF1303" s="1"/>
    </row>
    <row r="1304" spans="30:32" ht="18" customHeight="1" x14ac:dyDescent="0.25">
      <c r="AD1304" s="1"/>
      <c r="AF1304" s="1"/>
    </row>
    <row r="1305" spans="30:32" ht="18" customHeight="1" x14ac:dyDescent="0.25">
      <c r="AD1305" s="1"/>
      <c r="AF1305" s="1"/>
    </row>
    <row r="1306" spans="30:32" ht="18" customHeight="1" x14ac:dyDescent="0.25">
      <c r="AD1306" s="1"/>
      <c r="AF1306" s="1"/>
    </row>
    <row r="1307" spans="30:32" ht="18" customHeight="1" x14ac:dyDescent="0.25">
      <c r="AD1307" s="1"/>
      <c r="AF1307" s="1"/>
    </row>
    <row r="1308" spans="30:32" ht="18" customHeight="1" x14ac:dyDescent="0.25">
      <c r="AD1308" s="1"/>
      <c r="AF1308" s="1"/>
    </row>
    <row r="1309" spans="30:32" ht="18" customHeight="1" x14ac:dyDescent="0.25">
      <c r="AD1309" s="1"/>
      <c r="AF1309" s="1"/>
    </row>
    <row r="1310" spans="30:32" ht="18" customHeight="1" x14ac:dyDescent="0.25">
      <c r="AD1310" s="1"/>
      <c r="AF1310" s="1"/>
    </row>
    <row r="1311" spans="30:32" ht="18" customHeight="1" x14ac:dyDescent="0.25">
      <c r="AD1311" s="1"/>
      <c r="AF1311" s="1"/>
    </row>
    <row r="1312" spans="30:32" ht="18" customHeight="1" x14ac:dyDescent="0.25">
      <c r="AD1312" s="1"/>
      <c r="AF1312" s="1"/>
    </row>
    <row r="1313" spans="30:32" ht="18" customHeight="1" x14ac:dyDescent="0.25">
      <c r="AD1313" s="1"/>
      <c r="AF1313" s="1"/>
    </row>
    <row r="1314" spans="30:32" ht="18" customHeight="1" x14ac:dyDescent="0.25">
      <c r="AD1314" s="1"/>
      <c r="AF1314" s="1"/>
    </row>
    <row r="1315" spans="30:32" ht="18" customHeight="1" x14ac:dyDescent="0.25">
      <c r="AD1315" s="1"/>
      <c r="AF1315" s="1"/>
    </row>
    <row r="1316" spans="30:32" ht="18" customHeight="1" x14ac:dyDescent="0.25">
      <c r="AD1316" s="1"/>
      <c r="AF1316" s="1"/>
    </row>
    <row r="1317" spans="30:32" ht="18" customHeight="1" x14ac:dyDescent="0.25">
      <c r="AD1317" s="1"/>
      <c r="AF1317" s="1"/>
    </row>
    <row r="1318" spans="30:32" ht="18" customHeight="1" x14ac:dyDescent="0.25">
      <c r="AD1318" s="1"/>
      <c r="AF1318" s="1"/>
    </row>
    <row r="1319" spans="30:32" ht="18" customHeight="1" x14ac:dyDescent="0.25">
      <c r="AD1319" s="1"/>
      <c r="AF1319" s="1"/>
    </row>
    <row r="1320" spans="30:32" ht="18" customHeight="1" x14ac:dyDescent="0.25">
      <c r="AD1320" s="1"/>
      <c r="AF1320" s="1"/>
    </row>
    <row r="1321" spans="30:32" ht="18" customHeight="1" x14ac:dyDescent="0.25">
      <c r="AD1321" s="1"/>
      <c r="AF1321" s="1"/>
    </row>
    <row r="1322" spans="30:32" ht="18" customHeight="1" x14ac:dyDescent="0.25">
      <c r="AD1322" s="1"/>
      <c r="AF1322" s="1"/>
    </row>
    <row r="1323" spans="30:32" ht="18" customHeight="1" x14ac:dyDescent="0.25">
      <c r="AD1323" s="1"/>
      <c r="AF1323" s="1"/>
    </row>
    <row r="1324" spans="30:32" ht="18" customHeight="1" x14ac:dyDescent="0.25">
      <c r="AD1324" s="1"/>
      <c r="AF1324" s="1"/>
    </row>
    <row r="1325" spans="30:32" ht="18" customHeight="1" x14ac:dyDescent="0.25">
      <c r="AD1325" s="1"/>
      <c r="AF1325" s="1"/>
    </row>
    <row r="1326" spans="30:32" ht="18" customHeight="1" x14ac:dyDescent="0.25">
      <c r="AD1326" s="1"/>
      <c r="AF1326" s="1"/>
    </row>
    <row r="1327" spans="30:32" ht="18" customHeight="1" x14ac:dyDescent="0.25">
      <c r="AD1327" s="1"/>
      <c r="AF1327" s="1"/>
    </row>
    <row r="1328" spans="30:32" ht="18" customHeight="1" x14ac:dyDescent="0.25">
      <c r="AD1328" s="1"/>
      <c r="AF1328" s="1"/>
    </row>
    <row r="1329" spans="30:32" ht="18" customHeight="1" x14ac:dyDescent="0.25">
      <c r="AD1329" s="1"/>
      <c r="AF1329" s="1"/>
    </row>
    <row r="1330" spans="30:32" ht="18" customHeight="1" x14ac:dyDescent="0.25">
      <c r="AD1330" s="1"/>
      <c r="AF1330" s="1"/>
    </row>
    <row r="1331" spans="30:32" ht="18" customHeight="1" x14ac:dyDescent="0.25">
      <c r="AD1331" s="1"/>
      <c r="AF1331" s="1"/>
    </row>
    <row r="1332" spans="30:32" ht="18" customHeight="1" x14ac:dyDescent="0.25">
      <c r="AD1332" s="1"/>
      <c r="AF1332" s="1"/>
    </row>
    <row r="1333" spans="30:32" ht="18" customHeight="1" x14ac:dyDescent="0.25">
      <c r="AD1333" s="1"/>
      <c r="AF1333" s="1"/>
    </row>
    <row r="1334" spans="30:32" ht="18" customHeight="1" x14ac:dyDescent="0.25">
      <c r="AD1334" s="1"/>
      <c r="AF1334" s="1"/>
    </row>
    <row r="1335" spans="30:32" ht="18" customHeight="1" x14ac:dyDescent="0.25">
      <c r="AD1335" s="1"/>
      <c r="AF1335" s="1"/>
    </row>
    <row r="1336" spans="30:32" ht="18" customHeight="1" x14ac:dyDescent="0.25">
      <c r="AD1336" s="1"/>
      <c r="AF1336" s="1"/>
    </row>
    <row r="1337" spans="30:32" ht="18" customHeight="1" x14ac:dyDescent="0.25">
      <c r="AD1337" s="1"/>
      <c r="AF1337" s="1"/>
    </row>
    <row r="1338" spans="30:32" ht="18" customHeight="1" x14ac:dyDescent="0.25">
      <c r="AD1338" s="1"/>
      <c r="AF1338" s="1"/>
    </row>
    <row r="1339" spans="30:32" ht="18" customHeight="1" x14ac:dyDescent="0.25">
      <c r="AD1339" s="1"/>
      <c r="AF1339" s="1"/>
    </row>
    <row r="1340" spans="30:32" ht="18" customHeight="1" x14ac:dyDescent="0.25">
      <c r="AD1340" s="1"/>
      <c r="AF1340" s="1"/>
    </row>
    <row r="1341" spans="30:32" ht="18" customHeight="1" x14ac:dyDescent="0.25">
      <c r="AD1341" s="1"/>
      <c r="AF1341" s="1"/>
    </row>
    <row r="1342" spans="30:32" ht="18" customHeight="1" x14ac:dyDescent="0.25">
      <c r="AD1342" s="1"/>
      <c r="AF1342" s="1"/>
    </row>
    <row r="1343" spans="30:32" ht="18" customHeight="1" x14ac:dyDescent="0.25">
      <c r="AD1343" s="1"/>
      <c r="AF1343" s="1"/>
    </row>
    <row r="1344" spans="30:32" ht="18" customHeight="1" x14ac:dyDescent="0.25">
      <c r="AD1344" s="1"/>
      <c r="AF1344" s="1"/>
    </row>
    <row r="1345" spans="30:32" ht="18" customHeight="1" x14ac:dyDescent="0.25">
      <c r="AD1345" s="1"/>
      <c r="AF1345" s="1"/>
    </row>
    <row r="1346" spans="30:32" ht="18" customHeight="1" x14ac:dyDescent="0.25">
      <c r="AD1346" s="1"/>
      <c r="AF1346" s="1"/>
    </row>
    <row r="1347" spans="30:32" ht="18" customHeight="1" x14ac:dyDescent="0.25">
      <c r="AD1347" s="1"/>
      <c r="AF1347" s="1"/>
    </row>
    <row r="1348" spans="30:32" ht="18" customHeight="1" x14ac:dyDescent="0.25">
      <c r="AD1348" s="1"/>
      <c r="AF1348" s="1"/>
    </row>
    <row r="1349" spans="30:32" ht="18" customHeight="1" x14ac:dyDescent="0.25">
      <c r="AD1349" s="1"/>
      <c r="AF1349" s="1"/>
    </row>
    <row r="1350" spans="30:32" ht="18" customHeight="1" x14ac:dyDescent="0.25">
      <c r="AD1350" s="1"/>
      <c r="AF1350" s="1"/>
    </row>
    <row r="1351" spans="30:32" ht="18" customHeight="1" x14ac:dyDescent="0.25">
      <c r="AD1351" s="1"/>
      <c r="AF1351" s="1"/>
    </row>
    <row r="1352" spans="30:32" ht="18" customHeight="1" x14ac:dyDescent="0.25">
      <c r="AD1352" s="1"/>
      <c r="AF1352" s="1"/>
    </row>
    <row r="1353" spans="30:32" ht="18" customHeight="1" x14ac:dyDescent="0.25">
      <c r="AD1353" s="1"/>
      <c r="AF1353" s="1"/>
    </row>
    <row r="1354" spans="30:32" ht="18" customHeight="1" x14ac:dyDescent="0.25">
      <c r="AD1354" s="1"/>
      <c r="AF1354" s="1"/>
    </row>
    <row r="1355" spans="30:32" ht="18" customHeight="1" x14ac:dyDescent="0.25">
      <c r="AD1355" s="1"/>
      <c r="AF1355" s="1"/>
    </row>
    <row r="1356" spans="30:32" ht="18" customHeight="1" x14ac:dyDescent="0.25">
      <c r="AD1356" s="1"/>
      <c r="AF1356" s="1"/>
    </row>
    <row r="1357" spans="30:32" ht="18" customHeight="1" x14ac:dyDescent="0.25">
      <c r="AD1357" s="1"/>
      <c r="AF1357" s="1"/>
    </row>
    <row r="1358" spans="30:32" ht="18" customHeight="1" x14ac:dyDescent="0.25">
      <c r="AD1358" s="1"/>
      <c r="AF1358" s="1"/>
    </row>
    <row r="1359" spans="30:32" ht="18" customHeight="1" x14ac:dyDescent="0.25">
      <c r="AD1359" s="1"/>
      <c r="AF1359" s="1"/>
    </row>
    <row r="1360" spans="30:32" ht="18" customHeight="1" x14ac:dyDescent="0.25">
      <c r="AD1360" s="1"/>
      <c r="AF1360" s="1"/>
    </row>
    <row r="1361" spans="30:32" ht="18" customHeight="1" x14ac:dyDescent="0.25">
      <c r="AD1361" s="1"/>
      <c r="AF1361" s="1"/>
    </row>
    <row r="1362" spans="30:32" ht="18" customHeight="1" x14ac:dyDescent="0.25">
      <c r="AD1362" s="1"/>
      <c r="AF1362" s="1"/>
    </row>
    <row r="1363" spans="30:32" ht="18" customHeight="1" x14ac:dyDescent="0.25">
      <c r="AD1363" s="1"/>
      <c r="AF1363" s="1"/>
    </row>
    <row r="1364" spans="30:32" ht="18" customHeight="1" x14ac:dyDescent="0.25">
      <c r="AD1364" s="1"/>
      <c r="AF1364" s="1"/>
    </row>
    <row r="1365" spans="30:32" ht="18" customHeight="1" x14ac:dyDescent="0.25">
      <c r="AD1365" s="1"/>
      <c r="AF1365" s="1"/>
    </row>
    <row r="1366" spans="30:32" ht="18" customHeight="1" x14ac:dyDescent="0.25">
      <c r="AD1366" s="1"/>
      <c r="AF1366" s="1"/>
    </row>
    <row r="1367" spans="30:32" ht="18" customHeight="1" x14ac:dyDescent="0.25">
      <c r="AD1367" s="1"/>
      <c r="AF1367" s="1"/>
    </row>
    <row r="1368" spans="30:32" ht="18" customHeight="1" x14ac:dyDescent="0.25">
      <c r="AD1368" s="1"/>
      <c r="AF1368" s="1"/>
    </row>
    <row r="1369" spans="30:32" ht="18" customHeight="1" x14ac:dyDescent="0.25">
      <c r="AD1369" s="1"/>
      <c r="AF1369" s="1"/>
    </row>
    <row r="1370" spans="30:32" ht="18" customHeight="1" x14ac:dyDescent="0.25">
      <c r="AD1370" s="1"/>
      <c r="AF1370" s="1"/>
    </row>
    <row r="1371" spans="30:32" ht="18" customHeight="1" x14ac:dyDescent="0.25">
      <c r="AD1371" s="1"/>
      <c r="AF1371" s="1"/>
    </row>
    <row r="1372" spans="30:32" ht="18" customHeight="1" x14ac:dyDescent="0.25">
      <c r="AD1372" s="1"/>
      <c r="AF1372" s="1"/>
    </row>
    <row r="1373" spans="30:32" ht="18" customHeight="1" x14ac:dyDescent="0.25">
      <c r="AD1373" s="1"/>
      <c r="AF1373" s="1"/>
    </row>
    <row r="1374" spans="30:32" ht="18" customHeight="1" x14ac:dyDescent="0.25">
      <c r="AD1374" s="1"/>
      <c r="AF1374" s="1"/>
    </row>
    <row r="1375" spans="30:32" ht="18" customHeight="1" x14ac:dyDescent="0.25">
      <c r="AD1375" s="1"/>
      <c r="AF1375" s="1"/>
    </row>
    <row r="1376" spans="30:32" ht="18" customHeight="1" x14ac:dyDescent="0.25">
      <c r="AD1376" s="1"/>
      <c r="AF1376" s="1"/>
    </row>
    <row r="1377" spans="30:32" ht="18" customHeight="1" x14ac:dyDescent="0.25">
      <c r="AD1377" s="1"/>
      <c r="AF1377" s="1"/>
    </row>
    <row r="1378" spans="30:32" ht="18" customHeight="1" x14ac:dyDescent="0.25">
      <c r="AD1378" s="1"/>
      <c r="AF1378" s="1"/>
    </row>
    <row r="1379" spans="30:32" ht="18" customHeight="1" x14ac:dyDescent="0.25">
      <c r="AD1379" s="1"/>
      <c r="AF1379" s="1"/>
    </row>
    <row r="1380" spans="30:32" ht="18" customHeight="1" x14ac:dyDescent="0.25">
      <c r="AD1380" s="1"/>
      <c r="AF1380" s="1"/>
    </row>
    <row r="1381" spans="30:32" ht="18" customHeight="1" x14ac:dyDescent="0.25">
      <c r="AD1381" s="1"/>
      <c r="AF1381" s="1"/>
    </row>
    <row r="1382" spans="30:32" ht="18" customHeight="1" x14ac:dyDescent="0.25">
      <c r="AD1382" s="1"/>
      <c r="AF1382" s="1"/>
    </row>
    <row r="1383" spans="30:32" ht="18" customHeight="1" x14ac:dyDescent="0.25">
      <c r="AD1383" s="1"/>
      <c r="AF1383" s="1"/>
    </row>
    <row r="1384" spans="30:32" ht="18" customHeight="1" x14ac:dyDescent="0.25">
      <c r="AD1384" s="1"/>
      <c r="AF1384" s="1"/>
    </row>
    <row r="1385" spans="30:32" ht="18" customHeight="1" x14ac:dyDescent="0.25">
      <c r="AD1385" s="1"/>
      <c r="AF1385" s="1"/>
    </row>
    <row r="1386" spans="30:32" ht="18" customHeight="1" x14ac:dyDescent="0.25">
      <c r="AD1386" s="1"/>
      <c r="AF1386" s="1"/>
    </row>
    <row r="1387" spans="30:32" ht="18" customHeight="1" x14ac:dyDescent="0.25">
      <c r="AD1387" s="1"/>
      <c r="AF1387" s="1"/>
    </row>
    <row r="1388" spans="30:32" ht="18" customHeight="1" x14ac:dyDescent="0.25">
      <c r="AD1388" s="1"/>
      <c r="AF1388" s="1"/>
    </row>
    <row r="1389" spans="30:32" ht="18" customHeight="1" x14ac:dyDescent="0.25">
      <c r="AD1389" s="1"/>
      <c r="AF1389" s="1"/>
    </row>
    <row r="1390" spans="30:32" ht="18" customHeight="1" x14ac:dyDescent="0.25">
      <c r="AD1390" s="1"/>
      <c r="AF1390" s="1"/>
    </row>
    <row r="1391" spans="30:32" ht="18" customHeight="1" x14ac:dyDescent="0.25">
      <c r="AD1391" s="1"/>
      <c r="AF1391" s="1"/>
    </row>
    <row r="1392" spans="30:32" ht="18" customHeight="1" x14ac:dyDescent="0.25">
      <c r="AD1392" s="1"/>
      <c r="AF1392" s="1"/>
    </row>
    <row r="1393" spans="30:32" ht="18" customHeight="1" x14ac:dyDescent="0.25">
      <c r="AD1393" s="1"/>
      <c r="AF1393" s="1"/>
    </row>
    <row r="1394" spans="30:32" ht="18" customHeight="1" x14ac:dyDescent="0.25">
      <c r="AD1394" s="1"/>
      <c r="AF1394" s="1"/>
    </row>
    <row r="1395" spans="30:32" ht="18" customHeight="1" x14ac:dyDescent="0.25">
      <c r="AD1395" s="1"/>
      <c r="AF1395" s="1"/>
    </row>
    <row r="1396" spans="30:32" ht="18" customHeight="1" x14ac:dyDescent="0.25">
      <c r="AD1396" s="1"/>
      <c r="AF1396" s="1"/>
    </row>
    <row r="1397" spans="30:32" ht="18" customHeight="1" x14ac:dyDescent="0.25">
      <c r="AD1397" s="1"/>
      <c r="AF1397" s="1"/>
    </row>
    <row r="1398" spans="30:32" ht="18" customHeight="1" x14ac:dyDescent="0.25">
      <c r="AD1398" s="1"/>
      <c r="AF1398" s="1"/>
    </row>
    <row r="1399" spans="30:32" ht="18" customHeight="1" x14ac:dyDescent="0.25">
      <c r="AD1399" s="1"/>
      <c r="AF1399" s="1"/>
    </row>
    <row r="1400" spans="30:32" ht="18" customHeight="1" x14ac:dyDescent="0.25">
      <c r="AD1400" s="1"/>
      <c r="AF1400" s="1"/>
    </row>
    <row r="1401" spans="30:32" ht="18" customHeight="1" x14ac:dyDescent="0.25">
      <c r="AD1401" s="1"/>
      <c r="AF1401" s="1"/>
    </row>
    <row r="1402" spans="30:32" ht="18" customHeight="1" x14ac:dyDescent="0.25">
      <c r="AD1402" s="1"/>
      <c r="AF1402" s="1"/>
    </row>
    <row r="1403" spans="30:32" ht="18" customHeight="1" x14ac:dyDescent="0.25">
      <c r="AD1403" s="1"/>
      <c r="AF1403" s="1"/>
    </row>
    <row r="1404" spans="30:32" ht="18" customHeight="1" x14ac:dyDescent="0.25">
      <c r="AD1404" s="1"/>
      <c r="AF1404" s="1"/>
    </row>
    <row r="1405" spans="30:32" ht="18" customHeight="1" x14ac:dyDescent="0.25">
      <c r="AD1405" s="1"/>
      <c r="AF1405" s="1"/>
    </row>
    <row r="1406" spans="30:32" ht="18" customHeight="1" x14ac:dyDescent="0.25">
      <c r="AD1406" s="1"/>
      <c r="AF1406" s="1"/>
    </row>
    <row r="1407" spans="30:32" ht="18" customHeight="1" x14ac:dyDescent="0.25">
      <c r="AD1407" s="1"/>
      <c r="AF1407" s="1"/>
    </row>
    <row r="1408" spans="30:32" ht="18" customHeight="1" x14ac:dyDescent="0.25">
      <c r="AD1408" s="1"/>
      <c r="AF1408" s="1"/>
    </row>
    <row r="1409" spans="30:32" ht="18" customHeight="1" x14ac:dyDescent="0.25">
      <c r="AD1409" s="1"/>
      <c r="AF1409" s="1"/>
    </row>
    <row r="1410" spans="30:32" ht="18" customHeight="1" x14ac:dyDescent="0.25">
      <c r="AD1410" s="1"/>
      <c r="AF1410" s="1"/>
    </row>
    <row r="1411" spans="30:32" ht="18" customHeight="1" x14ac:dyDescent="0.25">
      <c r="AD1411" s="1"/>
      <c r="AF1411" s="1"/>
    </row>
    <row r="1412" spans="30:32" ht="18" customHeight="1" x14ac:dyDescent="0.25">
      <c r="AD1412" s="1"/>
      <c r="AF1412" s="1"/>
    </row>
    <row r="1413" spans="30:32" ht="18" customHeight="1" x14ac:dyDescent="0.25">
      <c r="AD1413" s="1"/>
      <c r="AF1413" s="1"/>
    </row>
    <row r="1414" spans="30:32" ht="18" customHeight="1" x14ac:dyDescent="0.25">
      <c r="AD1414" s="1"/>
      <c r="AF1414" s="1"/>
    </row>
    <row r="1415" spans="30:32" ht="18" customHeight="1" x14ac:dyDescent="0.25">
      <c r="AD1415" s="1"/>
      <c r="AF1415" s="1"/>
    </row>
    <row r="1416" spans="30:32" ht="18" customHeight="1" x14ac:dyDescent="0.25">
      <c r="AD1416" s="1"/>
      <c r="AF1416" s="1"/>
    </row>
    <row r="1417" spans="30:32" ht="18" customHeight="1" x14ac:dyDescent="0.25">
      <c r="AD1417" s="1"/>
      <c r="AF1417" s="1"/>
    </row>
    <row r="1418" spans="30:32" ht="18" customHeight="1" x14ac:dyDescent="0.25">
      <c r="AD1418" s="1"/>
      <c r="AF1418" s="1"/>
    </row>
    <row r="1419" spans="30:32" ht="18" customHeight="1" x14ac:dyDescent="0.25">
      <c r="AD1419" s="1"/>
      <c r="AF1419" s="1"/>
    </row>
    <row r="1420" spans="30:32" ht="18" customHeight="1" x14ac:dyDescent="0.25">
      <c r="AD1420" s="1"/>
      <c r="AF1420" s="1"/>
    </row>
    <row r="1421" spans="30:32" ht="18" customHeight="1" x14ac:dyDescent="0.25">
      <c r="AD1421" s="1"/>
      <c r="AF1421" s="1"/>
    </row>
    <row r="1422" spans="30:32" ht="18" customHeight="1" x14ac:dyDescent="0.25">
      <c r="AD1422" s="1"/>
      <c r="AF1422" s="1"/>
    </row>
    <row r="1423" spans="30:32" ht="18" customHeight="1" x14ac:dyDescent="0.25">
      <c r="AD1423" s="1"/>
      <c r="AF1423" s="1"/>
    </row>
    <row r="1424" spans="30:32" ht="18" customHeight="1" x14ac:dyDescent="0.25">
      <c r="AD1424" s="1"/>
      <c r="AF1424" s="1"/>
    </row>
    <row r="1425" spans="30:32" ht="18" customHeight="1" x14ac:dyDescent="0.25">
      <c r="AD1425" s="1"/>
      <c r="AF1425" s="1"/>
    </row>
    <row r="1426" spans="30:32" ht="18" customHeight="1" x14ac:dyDescent="0.25">
      <c r="AD1426" s="1"/>
      <c r="AF1426" s="1"/>
    </row>
    <row r="1427" spans="30:32" ht="18" customHeight="1" x14ac:dyDescent="0.25">
      <c r="AD1427" s="1"/>
      <c r="AF1427" s="1"/>
    </row>
    <row r="1428" spans="30:32" ht="18" customHeight="1" x14ac:dyDescent="0.25">
      <c r="AD1428" s="1"/>
      <c r="AF1428" s="1"/>
    </row>
    <row r="1429" spans="30:32" ht="18" customHeight="1" x14ac:dyDescent="0.25">
      <c r="AD1429" s="1"/>
      <c r="AF1429" s="1"/>
    </row>
    <row r="1430" spans="30:32" ht="18" customHeight="1" x14ac:dyDescent="0.25">
      <c r="AD1430" s="1"/>
      <c r="AF1430" s="1"/>
    </row>
    <row r="1431" spans="30:32" ht="18" customHeight="1" x14ac:dyDescent="0.25">
      <c r="AD1431" s="1"/>
      <c r="AF1431" s="1"/>
    </row>
    <row r="1432" spans="30:32" ht="18" customHeight="1" x14ac:dyDescent="0.25">
      <c r="AD1432" s="1"/>
      <c r="AF1432" s="1"/>
    </row>
    <row r="1433" spans="30:32" ht="18" customHeight="1" x14ac:dyDescent="0.25">
      <c r="AD1433" s="1"/>
      <c r="AF1433" s="1"/>
    </row>
    <row r="1434" spans="30:32" ht="18" customHeight="1" x14ac:dyDescent="0.25">
      <c r="AD1434" s="1"/>
      <c r="AF1434" s="1"/>
    </row>
    <row r="1435" spans="30:32" ht="18" customHeight="1" x14ac:dyDescent="0.25">
      <c r="AD1435" s="1"/>
      <c r="AF1435" s="1"/>
    </row>
    <row r="1436" spans="30:32" ht="18" customHeight="1" x14ac:dyDescent="0.25">
      <c r="AD1436" s="1"/>
      <c r="AF1436" s="1"/>
    </row>
    <row r="1437" spans="30:32" ht="18" customHeight="1" x14ac:dyDescent="0.25">
      <c r="AD1437" s="1"/>
      <c r="AF1437" s="1"/>
    </row>
    <row r="1438" spans="30:32" ht="18" customHeight="1" x14ac:dyDescent="0.25">
      <c r="AD1438" s="1"/>
      <c r="AF1438" s="1"/>
    </row>
    <row r="1439" spans="30:32" ht="18" customHeight="1" x14ac:dyDescent="0.25">
      <c r="AD1439" s="1"/>
      <c r="AF1439" s="1"/>
    </row>
    <row r="1440" spans="30:32" ht="18" customHeight="1" x14ac:dyDescent="0.25">
      <c r="AD1440" s="1"/>
      <c r="AF1440" s="1"/>
    </row>
    <row r="1441" spans="30:32" ht="18" customHeight="1" x14ac:dyDescent="0.25">
      <c r="AD1441" s="1"/>
      <c r="AF1441" s="1"/>
    </row>
    <row r="1442" spans="30:32" ht="18" customHeight="1" x14ac:dyDescent="0.25">
      <c r="AD1442" s="1"/>
      <c r="AF1442" s="1"/>
    </row>
    <row r="1443" spans="30:32" ht="18" customHeight="1" x14ac:dyDescent="0.25">
      <c r="AD1443" s="1"/>
      <c r="AF1443" s="1"/>
    </row>
    <row r="1444" spans="30:32" ht="18" customHeight="1" x14ac:dyDescent="0.25">
      <c r="AD1444" s="1"/>
      <c r="AF1444" s="1"/>
    </row>
    <row r="1445" spans="30:32" ht="18" customHeight="1" x14ac:dyDescent="0.25">
      <c r="AD1445" s="1"/>
      <c r="AF1445" s="1"/>
    </row>
    <row r="1446" spans="30:32" ht="18" customHeight="1" x14ac:dyDescent="0.25">
      <c r="AD1446" s="1"/>
      <c r="AF1446" s="1"/>
    </row>
    <row r="1447" spans="30:32" ht="18" customHeight="1" x14ac:dyDescent="0.25">
      <c r="AD1447" s="1"/>
      <c r="AF1447" s="1"/>
    </row>
    <row r="1448" spans="30:32" ht="18" customHeight="1" x14ac:dyDescent="0.25">
      <c r="AD1448" s="1"/>
      <c r="AF1448" s="1"/>
    </row>
    <row r="1449" spans="30:32" ht="18" customHeight="1" x14ac:dyDescent="0.25">
      <c r="AD1449" s="1"/>
      <c r="AF1449" s="1"/>
    </row>
    <row r="1450" spans="30:32" ht="18" customHeight="1" x14ac:dyDescent="0.25">
      <c r="AD1450" s="1"/>
      <c r="AF1450" s="1"/>
    </row>
    <row r="1451" spans="30:32" ht="18" customHeight="1" x14ac:dyDescent="0.25">
      <c r="AD1451" s="1"/>
      <c r="AF1451" s="1"/>
    </row>
    <row r="1452" spans="30:32" ht="18" customHeight="1" x14ac:dyDescent="0.25">
      <c r="AD1452" s="1"/>
      <c r="AF1452" s="1"/>
    </row>
    <row r="1453" spans="30:32" ht="18" customHeight="1" x14ac:dyDescent="0.25">
      <c r="AD1453" s="1"/>
      <c r="AF1453" s="1"/>
    </row>
    <row r="1454" spans="30:32" ht="18" customHeight="1" x14ac:dyDescent="0.25">
      <c r="AD1454" s="1"/>
      <c r="AF1454" s="1"/>
    </row>
    <row r="1455" spans="30:32" ht="18" customHeight="1" x14ac:dyDescent="0.25">
      <c r="AD1455" s="1"/>
      <c r="AF1455" s="1"/>
    </row>
    <row r="1456" spans="30:32" ht="18" customHeight="1" x14ac:dyDescent="0.25">
      <c r="AD1456" s="1"/>
      <c r="AF1456" s="1"/>
    </row>
    <row r="1457" spans="30:32" ht="18" customHeight="1" x14ac:dyDescent="0.25">
      <c r="AD1457" s="1"/>
      <c r="AF1457" s="1"/>
    </row>
    <row r="1458" spans="30:32" ht="18" customHeight="1" x14ac:dyDescent="0.25">
      <c r="AD1458" s="1"/>
      <c r="AF1458" s="1"/>
    </row>
    <row r="1459" spans="30:32" ht="18" customHeight="1" x14ac:dyDescent="0.25">
      <c r="AD1459" s="1"/>
      <c r="AF1459" s="1"/>
    </row>
    <row r="1460" spans="30:32" ht="18" customHeight="1" x14ac:dyDescent="0.25">
      <c r="AD1460" s="1"/>
      <c r="AF1460" s="1"/>
    </row>
    <row r="1461" spans="30:32" ht="18" customHeight="1" x14ac:dyDescent="0.25">
      <c r="AD1461" s="1"/>
      <c r="AF1461" s="1"/>
    </row>
    <row r="1462" spans="30:32" ht="18" customHeight="1" x14ac:dyDescent="0.25">
      <c r="AD1462" s="1"/>
      <c r="AF1462" s="1"/>
    </row>
    <row r="1463" spans="30:32" ht="18" customHeight="1" x14ac:dyDescent="0.25">
      <c r="AD1463" s="1"/>
      <c r="AF1463" s="1"/>
    </row>
    <row r="1464" spans="30:32" ht="18" customHeight="1" x14ac:dyDescent="0.25">
      <c r="AD1464" s="1"/>
      <c r="AF1464" s="1"/>
    </row>
    <row r="1465" spans="30:32" ht="18" customHeight="1" x14ac:dyDescent="0.25">
      <c r="AD1465" s="1"/>
      <c r="AF1465" s="1"/>
    </row>
    <row r="1466" spans="30:32" ht="18" customHeight="1" x14ac:dyDescent="0.25">
      <c r="AD1466" s="1"/>
      <c r="AF1466" s="1"/>
    </row>
    <row r="1467" spans="30:32" ht="18" customHeight="1" x14ac:dyDescent="0.25">
      <c r="AD1467" s="1"/>
      <c r="AF1467" s="1"/>
    </row>
    <row r="1468" spans="30:32" ht="18" customHeight="1" x14ac:dyDescent="0.25">
      <c r="AD1468" s="1"/>
      <c r="AF1468" s="1"/>
    </row>
    <row r="1469" spans="30:32" ht="18" customHeight="1" x14ac:dyDescent="0.25">
      <c r="AD1469" s="1"/>
      <c r="AF1469" s="1"/>
    </row>
    <row r="1470" spans="30:32" ht="18" customHeight="1" x14ac:dyDescent="0.25">
      <c r="AD1470" s="1"/>
      <c r="AF1470" s="1"/>
    </row>
    <row r="1471" spans="30:32" ht="18" customHeight="1" x14ac:dyDescent="0.25">
      <c r="AD1471" s="1"/>
      <c r="AF1471" s="1"/>
    </row>
    <row r="1472" spans="30:32" ht="18" customHeight="1" x14ac:dyDescent="0.25">
      <c r="AD1472" s="1"/>
      <c r="AF1472" s="1"/>
    </row>
    <row r="1473" spans="30:32" ht="18" customHeight="1" x14ac:dyDescent="0.25">
      <c r="AD1473" s="1"/>
      <c r="AF1473" s="1"/>
    </row>
    <row r="1474" spans="30:32" ht="18" customHeight="1" x14ac:dyDescent="0.25">
      <c r="AD1474" s="1"/>
      <c r="AF1474" s="1"/>
    </row>
    <row r="1475" spans="30:32" ht="18" customHeight="1" x14ac:dyDescent="0.25">
      <c r="AD1475" s="1"/>
      <c r="AF1475" s="1"/>
    </row>
    <row r="1476" spans="30:32" ht="18" customHeight="1" x14ac:dyDescent="0.25">
      <c r="AD1476" s="1"/>
      <c r="AF1476" s="1"/>
    </row>
    <row r="1477" spans="30:32" ht="18" customHeight="1" x14ac:dyDescent="0.25">
      <c r="AD1477" s="1"/>
      <c r="AF1477" s="1"/>
    </row>
    <row r="1478" spans="30:32" ht="18" customHeight="1" x14ac:dyDescent="0.25">
      <c r="AD1478" s="1"/>
      <c r="AF1478" s="1"/>
    </row>
    <row r="1479" spans="30:32" ht="18" customHeight="1" x14ac:dyDescent="0.25">
      <c r="AD1479" s="1"/>
      <c r="AF1479" s="1"/>
    </row>
    <row r="1480" spans="30:32" ht="18" customHeight="1" x14ac:dyDescent="0.25">
      <c r="AD1480" s="1"/>
      <c r="AF1480" s="1"/>
    </row>
    <row r="1481" spans="30:32" ht="18" customHeight="1" x14ac:dyDescent="0.25">
      <c r="AD1481" s="1"/>
      <c r="AF1481" s="1"/>
    </row>
    <row r="1482" spans="30:32" ht="18" customHeight="1" x14ac:dyDescent="0.25">
      <c r="AD1482" s="1"/>
      <c r="AF1482" s="1"/>
    </row>
    <row r="1483" spans="30:32" ht="18" customHeight="1" x14ac:dyDescent="0.25">
      <c r="AD1483" s="1"/>
      <c r="AF1483" s="1"/>
    </row>
    <row r="1484" spans="30:32" ht="18" customHeight="1" x14ac:dyDescent="0.25">
      <c r="AD1484" s="1"/>
      <c r="AF1484" s="1"/>
    </row>
    <row r="1485" spans="30:32" ht="18" customHeight="1" x14ac:dyDescent="0.25">
      <c r="AD1485" s="1"/>
      <c r="AF1485" s="1"/>
    </row>
    <row r="1486" spans="30:32" ht="18" customHeight="1" x14ac:dyDescent="0.25">
      <c r="AD1486" s="1"/>
      <c r="AF1486" s="1"/>
    </row>
    <row r="1487" spans="30:32" ht="18" customHeight="1" x14ac:dyDescent="0.25">
      <c r="AD1487" s="1"/>
      <c r="AF1487" s="1"/>
    </row>
    <row r="1488" spans="30:32" ht="18" customHeight="1" x14ac:dyDescent="0.25">
      <c r="AD1488" s="1"/>
      <c r="AF1488" s="1"/>
    </row>
    <row r="1489" spans="30:32" ht="18" customHeight="1" x14ac:dyDescent="0.25">
      <c r="AD1489" s="1"/>
      <c r="AF1489" s="1"/>
    </row>
    <row r="1490" spans="30:32" ht="18" customHeight="1" x14ac:dyDescent="0.25">
      <c r="AD1490" s="1"/>
      <c r="AF1490" s="1"/>
    </row>
    <row r="1491" spans="30:32" ht="18" customHeight="1" x14ac:dyDescent="0.25">
      <c r="AD1491" s="1"/>
      <c r="AF1491" s="1"/>
    </row>
    <row r="1492" spans="30:32" ht="18" customHeight="1" x14ac:dyDescent="0.25">
      <c r="AD1492" s="1"/>
      <c r="AF1492" s="1"/>
    </row>
    <row r="1493" spans="30:32" ht="18" customHeight="1" x14ac:dyDescent="0.25">
      <c r="AD1493" s="1"/>
      <c r="AF1493" s="1"/>
    </row>
    <row r="1494" spans="30:32" ht="18" customHeight="1" x14ac:dyDescent="0.25">
      <c r="AD1494" s="1"/>
      <c r="AF1494" s="1"/>
    </row>
    <row r="1495" spans="30:32" ht="18" customHeight="1" x14ac:dyDescent="0.25">
      <c r="AD1495" s="1"/>
      <c r="AF1495" s="1"/>
    </row>
    <row r="1496" spans="30:32" ht="18" customHeight="1" x14ac:dyDescent="0.25">
      <c r="AD1496" s="1"/>
      <c r="AF1496" s="1"/>
    </row>
    <row r="1497" spans="30:32" ht="18" customHeight="1" x14ac:dyDescent="0.25">
      <c r="AD1497" s="1"/>
      <c r="AF1497" s="1"/>
    </row>
    <row r="1498" spans="30:32" ht="18" customHeight="1" x14ac:dyDescent="0.25">
      <c r="AD1498" s="1"/>
      <c r="AF1498" s="1"/>
    </row>
    <row r="1499" spans="30:32" ht="18" customHeight="1" x14ac:dyDescent="0.25">
      <c r="AD1499" s="1"/>
      <c r="AF1499" s="1"/>
    </row>
    <row r="1500" spans="30:32" ht="18" customHeight="1" x14ac:dyDescent="0.25">
      <c r="AD1500" s="1"/>
      <c r="AF1500" s="1"/>
    </row>
    <row r="1501" spans="30:32" ht="18" customHeight="1" x14ac:dyDescent="0.25">
      <c r="AD1501" s="1"/>
      <c r="AF1501" s="1"/>
    </row>
    <row r="1502" spans="30:32" ht="18" customHeight="1" x14ac:dyDescent="0.25">
      <c r="AD1502" s="1"/>
      <c r="AF1502" s="1"/>
    </row>
    <row r="1503" spans="30:32" ht="18" customHeight="1" x14ac:dyDescent="0.25">
      <c r="AD1503" s="1"/>
      <c r="AF1503" s="1"/>
    </row>
    <row r="1504" spans="30:32" ht="18" customHeight="1" x14ac:dyDescent="0.25">
      <c r="AD1504" s="1"/>
      <c r="AF1504" s="1"/>
    </row>
    <row r="1505" spans="30:32" ht="18" customHeight="1" x14ac:dyDescent="0.25">
      <c r="AD1505" s="1"/>
      <c r="AF1505" s="1"/>
    </row>
    <row r="1506" spans="30:32" ht="18" customHeight="1" x14ac:dyDescent="0.25">
      <c r="AD1506" s="1"/>
      <c r="AF1506" s="1"/>
    </row>
    <row r="1507" spans="30:32" ht="18" customHeight="1" x14ac:dyDescent="0.25">
      <c r="AD1507" s="1"/>
      <c r="AF1507" s="1"/>
    </row>
    <row r="1508" spans="30:32" ht="18" customHeight="1" x14ac:dyDescent="0.25">
      <c r="AD1508" s="1"/>
      <c r="AF1508" s="1"/>
    </row>
    <row r="1509" spans="30:32" ht="18" customHeight="1" x14ac:dyDescent="0.25">
      <c r="AD1509" s="1"/>
      <c r="AF1509" s="1"/>
    </row>
    <row r="1510" spans="30:32" ht="18" customHeight="1" x14ac:dyDescent="0.25">
      <c r="AD1510" s="1"/>
      <c r="AF1510" s="1"/>
    </row>
    <row r="1511" spans="30:32" ht="18" customHeight="1" x14ac:dyDescent="0.25">
      <c r="AD1511" s="1"/>
      <c r="AF1511" s="1"/>
    </row>
    <row r="1512" spans="30:32" ht="18" customHeight="1" x14ac:dyDescent="0.25">
      <c r="AD1512" s="1"/>
      <c r="AF1512" s="1"/>
    </row>
    <row r="1513" spans="30:32" ht="18" customHeight="1" x14ac:dyDescent="0.25">
      <c r="AD1513" s="1"/>
      <c r="AF1513" s="1"/>
    </row>
    <row r="1514" spans="30:32" ht="18" customHeight="1" x14ac:dyDescent="0.25">
      <c r="AD1514" s="1"/>
      <c r="AF1514" s="1"/>
    </row>
    <row r="1515" spans="30:32" ht="18" customHeight="1" x14ac:dyDescent="0.25">
      <c r="AD1515" s="1"/>
      <c r="AF1515" s="1"/>
    </row>
    <row r="1516" spans="30:32" ht="18" customHeight="1" x14ac:dyDescent="0.25">
      <c r="AD1516" s="1"/>
      <c r="AF1516" s="1"/>
    </row>
    <row r="1517" spans="30:32" ht="18" customHeight="1" x14ac:dyDescent="0.25">
      <c r="AD1517" s="1"/>
      <c r="AF1517" s="1"/>
    </row>
    <row r="1518" spans="30:32" ht="18" customHeight="1" x14ac:dyDescent="0.25">
      <c r="AD1518" s="1"/>
      <c r="AF1518" s="1"/>
    </row>
    <row r="1519" spans="30:32" ht="18" customHeight="1" x14ac:dyDescent="0.25">
      <c r="AD1519" s="1"/>
      <c r="AF1519" s="1"/>
    </row>
    <row r="1520" spans="30:32" ht="18" customHeight="1" x14ac:dyDescent="0.25">
      <c r="AD1520" s="1"/>
      <c r="AF1520" s="1"/>
    </row>
    <row r="1521" spans="30:32" ht="18" customHeight="1" x14ac:dyDescent="0.25">
      <c r="AD1521" s="1"/>
      <c r="AF1521" s="1"/>
    </row>
    <row r="1522" spans="30:32" ht="18" customHeight="1" x14ac:dyDescent="0.25">
      <c r="AD1522" s="1"/>
      <c r="AF1522" s="1"/>
    </row>
    <row r="1523" spans="30:32" ht="18" customHeight="1" x14ac:dyDescent="0.25">
      <c r="AD1523" s="1"/>
      <c r="AF1523" s="1"/>
    </row>
    <row r="1524" spans="30:32" ht="18" customHeight="1" x14ac:dyDescent="0.25">
      <c r="AD1524" s="1"/>
      <c r="AF1524" s="1"/>
    </row>
    <row r="1525" spans="30:32" ht="18" customHeight="1" x14ac:dyDescent="0.25">
      <c r="AD1525" s="1"/>
      <c r="AF1525" s="1"/>
    </row>
    <row r="1526" spans="30:32" ht="18" customHeight="1" x14ac:dyDescent="0.25">
      <c r="AD1526" s="1"/>
      <c r="AF1526" s="1"/>
    </row>
    <row r="1527" spans="30:32" ht="18" customHeight="1" x14ac:dyDescent="0.25">
      <c r="AD1527" s="1"/>
      <c r="AF1527" s="1"/>
    </row>
    <row r="1528" spans="30:32" ht="18" customHeight="1" x14ac:dyDescent="0.25">
      <c r="AD1528" s="1"/>
      <c r="AF1528" s="1"/>
    </row>
    <row r="1529" spans="30:32" ht="18" customHeight="1" x14ac:dyDescent="0.25">
      <c r="AD1529" s="1"/>
      <c r="AF1529" s="1"/>
    </row>
    <row r="1530" spans="30:32" ht="18" customHeight="1" x14ac:dyDescent="0.25">
      <c r="AD1530" s="1"/>
      <c r="AF1530" s="1"/>
    </row>
    <row r="1531" spans="30:32" ht="18" customHeight="1" x14ac:dyDescent="0.25">
      <c r="AD1531" s="1"/>
      <c r="AF1531" s="1"/>
    </row>
    <row r="1532" spans="30:32" ht="18" customHeight="1" x14ac:dyDescent="0.25">
      <c r="AD1532" s="1"/>
      <c r="AF1532" s="1"/>
    </row>
    <row r="1533" spans="30:32" ht="18" customHeight="1" x14ac:dyDescent="0.25">
      <c r="AD1533" s="1"/>
      <c r="AF1533" s="1"/>
    </row>
    <row r="1534" spans="30:32" ht="18" customHeight="1" x14ac:dyDescent="0.25">
      <c r="AD1534" s="1"/>
      <c r="AF1534" s="1"/>
    </row>
    <row r="1535" spans="30:32" ht="18" customHeight="1" x14ac:dyDescent="0.25">
      <c r="AD1535" s="1"/>
      <c r="AF1535" s="1"/>
    </row>
    <row r="1536" spans="30:32" ht="18" customHeight="1" x14ac:dyDescent="0.25">
      <c r="AD1536" s="1"/>
      <c r="AF1536" s="1"/>
    </row>
    <row r="1537" spans="30:32" ht="18" customHeight="1" x14ac:dyDescent="0.25">
      <c r="AD1537" s="1"/>
      <c r="AF1537" s="1"/>
    </row>
    <row r="1538" spans="30:32" ht="18" customHeight="1" x14ac:dyDescent="0.25">
      <c r="AD1538" s="1"/>
      <c r="AF1538" s="1"/>
    </row>
    <row r="1539" spans="30:32" ht="18" customHeight="1" x14ac:dyDescent="0.25">
      <c r="AD1539" s="1"/>
      <c r="AF1539" s="1"/>
    </row>
    <row r="1540" spans="30:32" ht="18" customHeight="1" x14ac:dyDescent="0.25">
      <c r="AD1540" s="1"/>
      <c r="AF1540" s="1"/>
    </row>
    <row r="1541" spans="30:32" ht="18" customHeight="1" x14ac:dyDescent="0.25">
      <c r="AD1541" s="1"/>
      <c r="AF1541" s="1"/>
    </row>
    <row r="1542" spans="30:32" ht="18" customHeight="1" x14ac:dyDescent="0.25">
      <c r="AD1542" s="1"/>
      <c r="AF1542" s="1"/>
    </row>
    <row r="1543" spans="30:32" ht="18" customHeight="1" x14ac:dyDescent="0.25">
      <c r="AD1543" s="1"/>
      <c r="AF1543" s="1"/>
    </row>
    <row r="1544" spans="30:32" ht="18" customHeight="1" x14ac:dyDescent="0.25">
      <c r="AD1544" s="1"/>
      <c r="AF1544" s="1"/>
    </row>
    <row r="1545" spans="30:32" ht="18" customHeight="1" x14ac:dyDescent="0.25">
      <c r="AD1545" s="1"/>
      <c r="AF1545" s="1"/>
    </row>
    <row r="1546" spans="30:32" ht="18" customHeight="1" x14ac:dyDescent="0.25">
      <c r="AD1546" s="1"/>
      <c r="AF1546" s="1"/>
    </row>
    <row r="1547" spans="30:32" ht="18" customHeight="1" x14ac:dyDescent="0.25">
      <c r="AD1547" s="1"/>
      <c r="AF1547" s="1"/>
    </row>
    <row r="1548" spans="30:32" ht="18" customHeight="1" x14ac:dyDescent="0.25">
      <c r="AD1548" s="1"/>
      <c r="AF1548" s="1"/>
    </row>
    <row r="1549" spans="30:32" ht="18" customHeight="1" x14ac:dyDescent="0.25">
      <c r="AD1549" s="1"/>
      <c r="AF1549" s="1"/>
    </row>
    <row r="1550" spans="30:32" ht="18" customHeight="1" x14ac:dyDescent="0.25">
      <c r="AD1550" s="1"/>
      <c r="AF1550" s="1"/>
    </row>
    <row r="1551" spans="30:32" ht="18" customHeight="1" x14ac:dyDescent="0.25">
      <c r="AD1551" s="1"/>
      <c r="AF1551" s="1"/>
    </row>
    <row r="1552" spans="30:32" ht="18" customHeight="1" x14ac:dyDescent="0.25">
      <c r="AD1552" s="1"/>
      <c r="AF1552" s="1"/>
    </row>
    <row r="1553" spans="30:32" ht="18" customHeight="1" x14ac:dyDescent="0.25">
      <c r="AD1553" s="1"/>
      <c r="AF1553" s="1"/>
    </row>
    <row r="1554" spans="30:32" ht="18" customHeight="1" x14ac:dyDescent="0.25">
      <c r="AD1554" s="1"/>
      <c r="AF1554" s="1"/>
    </row>
    <row r="1555" spans="30:32" ht="18" customHeight="1" x14ac:dyDescent="0.25">
      <c r="AD1555" s="1"/>
      <c r="AF1555" s="1"/>
    </row>
    <row r="1556" spans="30:32" ht="18" customHeight="1" x14ac:dyDescent="0.25">
      <c r="AD1556" s="1"/>
      <c r="AF1556" s="1"/>
    </row>
    <row r="1557" spans="30:32" ht="18" customHeight="1" x14ac:dyDescent="0.25">
      <c r="AD1557" s="1"/>
      <c r="AF1557" s="1"/>
    </row>
    <row r="1558" spans="30:32" ht="18" customHeight="1" x14ac:dyDescent="0.25">
      <c r="AD1558" s="1"/>
      <c r="AF1558" s="1"/>
    </row>
    <row r="1559" spans="30:32" ht="18" customHeight="1" x14ac:dyDescent="0.25">
      <c r="AD1559" s="1"/>
      <c r="AF1559" s="1"/>
    </row>
    <row r="1560" spans="30:32" ht="18" customHeight="1" x14ac:dyDescent="0.25">
      <c r="AD1560" s="1"/>
      <c r="AF1560" s="1"/>
    </row>
    <row r="1561" spans="30:32" ht="18" customHeight="1" x14ac:dyDescent="0.25">
      <c r="AD1561" s="1"/>
      <c r="AF1561" s="1"/>
    </row>
    <row r="1562" spans="30:32" ht="18" customHeight="1" x14ac:dyDescent="0.25">
      <c r="AD1562" s="1"/>
      <c r="AF1562" s="1"/>
    </row>
    <row r="1563" spans="30:32" ht="18" customHeight="1" x14ac:dyDescent="0.25">
      <c r="AD1563" s="1"/>
      <c r="AF1563" s="1"/>
    </row>
    <row r="1564" spans="30:32" ht="18" customHeight="1" x14ac:dyDescent="0.25">
      <c r="AD1564" s="1"/>
      <c r="AF1564" s="1"/>
    </row>
    <row r="1565" spans="30:32" ht="18" customHeight="1" x14ac:dyDescent="0.25">
      <c r="AD1565" s="1"/>
      <c r="AF1565" s="1"/>
    </row>
    <row r="1566" spans="30:32" ht="18" customHeight="1" x14ac:dyDescent="0.25">
      <c r="AD1566" s="1"/>
      <c r="AF1566" s="1"/>
    </row>
    <row r="1567" spans="30:32" ht="18" customHeight="1" x14ac:dyDescent="0.25">
      <c r="AD1567" s="1"/>
      <c r="AF1567" s="1"/>
    </row>
    <row r="1568" spans="30:32" ht="18" customHeight="1" x14ac:dyDescent="0.25">
      <c r="AD1568" s="1"/>
      <c r="AF1568" s="1"/>
    </row>
    <row r="1569" spans="30:32" ht="18" customHeight="1" x14ac:dyDescent="0.25">
      <c r="AD1569" s="1"/>
      <c r="AF1569" s="1"/>
    </row>
    <row r="1570" spans="30:32" ht="18" customHeight="1" x14ac:dyDescent="0.25">
      <c r="AD1570" s="1"/>
      <c r="AF1570" s="1"/>
    </row>
    <row r="1571" spans="30:32" ht="18" customHeight="1" x14ac:dyDescent="0.25">
      <c r="AD1571" s="1"/>
      <c r="AF1571" s="1"/>
    </row>
    <row r="1572" spans="30:32" ht="18" customHeight="1" x14ac:dyDescent="0.25">
      <c r="AD1572" s="1"/>
      <c r="AF1572" s="1"/>
    </row>
    <row r="1573" spans="30:32" ht="18" customHeight="1" x14ac:dyDescent="0.25">
      <c r="AD1573" s="1"/>
      <c r="AF1573" s="1"/>
    </row>
    <row r="1574" spans="30:32" ht="18" customHeight="1" x14ac:dyDescent="0.25">
      <c r="AD1574" s="1"/>
      <c r="AF1574" s="1"/>
    </row>
    <row r="1575" spans="30:32" ht="18" customHeight="1" x14ac:dyDescent="0.25">
      <c r="AD1575" s="1"/>
      <c r="AF1575" s="1"/>
    </row>
    <row r="1576" spans="30:32" ht="18" customHeight="1" x14ac:dyDescent="0.25">
      <c r="AD1576" s="1"/>
      <c r="AF1576" s="1"/>
    </row>
    <row r="1577" spans="30:32" ht="18" customHeight="1" x14ac:dyDescent="0.25">
      <c r="AD1577" s="1"/>
      <c r="AF1577" s="1"/>
    </row>
    <row r="1578" spans="30:32" ht="18" customHeight="1" x14ac:dyDescent="0.25">
      <c r="AD1578" s="1"/>
      <c r="AF1578" s="1"/>
    </row>
    <row r="1579" spans="30:32" ht="18" customHeight="1" x14ac:dyDescent="0.25">
      <c r="AD1579" s="1"/>
      <c r="AF1579" s="1"/>
    </row>
    <row r="1580" spans="30:32" ht="18" customHeight="1" x14ac:dyDescent="0.25">
      <c r="AD1580" s="1"/>
      <c r="AF1580" s="1"/>
    </row>
    <row r="1581" spans="30:32" ht="18" customHeight="1" x14ac:dyDescent="0.25">
      <c r="AD1581" s="1"/>
      <c r="AF1581" s="1"/>
    </row>
    <row r="1582" spans="30:32" ht="18" customHeight="1" x14ac:dyDescent="0.25">
      <c r="AD1582" s="1"/>
      <c r="AF1582" s="1"/>
    </row>
    <row r="1583" spans="30:32" ht="18" customHeight="1" x14ac:dyDescent="0.25">
      <c r="AD1583" s="1"/>
      <c r="AF1583" s="1"/>
    </row>
    <row r="1584" spans="30:32" ht="18" customHeight="1" x14ac:dyDescent="0.25">
      <c r="AD1584" s="1"/>
      <c r="AF1584" s="1"/>
    </row>
    <row r="1585" spans="30:32" ht="18" customHeight="1" x14ac:dyDescent="0.25">
      <c r="AD1585" s="1"/>
      <c r="AF1585" s="1"/>
    </row>
    <row r="1586" spans="30:32" ht="18" customHeight="1" x14ac:dyDescent="0.25">
      <c r="AD1586" s="1"/>
      <c r="AF1586" s="1"/>
    </row>
    <row r="1587" spans="30:32" ht="18" customHeight="1" x14ac:dyDescent="0.25">
      <c r="AD1587" s="1"/>
      <c r="AF1587" s="1"/>
    </row>
    <row r="1588" spans="30:32" ht="18" customHeight="1" x14ac:dyDescent="0.25">
      <c r="AD1588" s="1"/>
      <c r="AF1588" s="1"/>
    </row>
    <row r="1589" spans="30:32" ht="18" customHeight="1" x14ac:dyDescent="0.25">
      <c r="AD1589" s="1"/>
      <c r="AF1589" s="1"/>
    </row>
    <row r="1590" spans="30:32" ht="18" customHeight="1" x14ac:dyDescent="0.25">
      <c r="AD1590" s="1"/>
      <c r="AF1590" s="1"/>
    </row>
    <row r="1591" spans="30:32" ht="18" customHeight="1" x14ac:dyDescent="0.25">
      <c r="AD1591" s="1"/>
      <c r="AF1591" s="1"/>
    </row>
    <row r="1592" spans="30:32" ht="18" customHeight="1" x14ac:dyDescent="0.25">
      <c r="AD1592" s="1"/>
      <c r="AF1592" s="1"/>
    </row>
    <row r="1593" spans="30:32" ht="18" customHeight="1" x14ac:dyDescent="0.25">
      <c r="AD1593" s="1"/>
      <c r="AF1593" s="1"/>
    </row>
    <row r="1594" spans="30:32" ht="18" customHeight="1" x14ac:dyDescent="0.25">
      <c r="AD1594" s="1"/>
      <c r="AF1594" s="1"/>
    </row>
    <row r="1595" spans="30:32" ht="18" customHeight="1" x14ac:dyDescent="0.25">
      <c r="AD1595" s="1"/>
      <c r="AF1595" s="1"/>
    </row>
    <row r="1596" spans="30:32" ht="18" customHeight="1" x14ac:dyDescent="0.25">
      <c r="AD1596" s="1"/>
      <c r="AF1596" s="1"/>
    </row>
    <row r="1597" spans="30:32" ht="18" customHeight="1" x14ac:dyDescent="0.25">
      <c r="AD1597" s="1"/>
      <c r="AF1597" s="1"/>
    </row>
    <row r="1598" spans="30:32" ht="18" customHeight="1" x14ac:dyDescent="0.25">
      <c r="AD1598" s="1"/>
      <c r="AF1598" s="1"/>
    </row>
    <row r="1599" spans="30:32" ht="18" customHeight="1" x14ac:dyDescent="0.25">
      <c r="AD1599" s="1"/>
      <c r="AF1599" s="1"/>
    </row>
    <row r="1600" spans="30:32" ht="18" customHeight="1" x14ac:dyDescent="0.25">
      <c r="AD1600" s="1"/>
      <c r="AF1600" s="1"/>
    </row>
    <row r="1601" spans="30:32" ht="18" customHeight="1" x14ac:dyDescent="0.25">
      <c r="AD1601" s="1"/>
      <c r="AF1601" s="1"/>
    </row>
    <row r="1602" spans="30:32" ht="18" customHeight="1" x14ac:dyDescent="0.25">
      <c r="AD1602" s="1"/>
      <c r="AF1602" s="1"/>
    </row>
    <row r="1603" spans="30:32" ht="18" customHeight="1" x14ac:dyDescent="0.25">
      <c r="AD1603" s="1"/>
      <c r="AF1603" s="1"/>
    </row>
    <row r="1604" spans="30:32" ht="18" customHeight="1" x14ac:dyDescent="0.25">
      <c r="AD1604" s="1"/>
      <c r="AF1604" s="1"/>
    </row>
    <row r="1605" spans="30:32" ht="18" customHeight="1" x14ac:dyDescent="0.25">
      <c r="AD1605" s="1"/>
      <c r="AF1605" s="1"/>
    </row>
    <row r="1606" spans="30:32" ht="18" customHeight="1" x14ac:dyDescent="0.25">
      <c r="AD1606" s="1"/>
      <c r="AF1606" s="1"/>
    </row>
    <row r="1607" spans="30:32" ht="18" customHeight="1" x14ac:dyDescent="0.25">
      <c r="AD1607" s="1"/>
      <c r="AF1607" s="1"/>
    </row>
    <row r="1608" spans="30:32" ht="18" customHeight="1" x14ac:dyDescent="0.25">
      <c r="AD1608" s="1"/>
      <c r="AF1608" s="1"/>
    </row>
    <row r="1609" spans="30:32" ht="18" customHeight="1" x14ac:dyDescent="0.25">
      <c r="AD1609" s="1"/>
      <c r="AF1609" s="1"/>
    </row>
    <row r="1610" spans="30:32" ht="18" customHeight="1" x14ac:dyDescent="0.25">
      <c r="AD1610" s="1"/>
      <c r="AF1610" s="1"/>
    </row>
    <row r="1611" spans="30:32" ht="18" customHeight="1" x14ac:dyDescent="0.25">
      <c r="AD1611" s="1"/>
      <c r="AF1611" s="1"/>
    </row>
    <row r="1612" spans="30:32" ht="18" customHeight="1" x14ac:dyDescent="0.25">
      <c r="AD1612" s="1"/>
      <c r="AF1612" s="1"/>
    </row>
    <row r="1613" spans="30:32" ht="18" customHeight="1" x14ac:dyDescent="0.25">
      <c r="AD1613" s="1"/>
      <c r="AF1613" s="1"/>
    </row>
    <row r="1614" spans="30:32" ht="18" customHeight="1" x14ac:dyDescent="0.25">
      <c r="AD1614" s="1"/>
      <c r="AF1614" s="1"/>
    </row>
    <row r="1615" spans="30:32" ht="18" customHeight="1" x14ac:dyDescent="0.25">
      <c r="AD1615" s="1"/>
      <c r="AF1615" s="1"/>
    </row>
    <row r="1616" spans="30:32" ht="18" customHeight="1" x14ac:dyDescent="0.25">
      <c r="AD1616" s="1"/>
      <c r="AF1616" s="1"/>
    </row>
    <row r="1617" spans="30:32" ht="18" customHeight="1" x14ac:dyDescent="0.25">
      <c r="AD1617" s="1"/>
      <c r="AF1617" s="1"/>
    </row>
    <row r="1618" spans="30:32" ht="18" customHeight="1" x14ac:dyDescent="0.25">
      <c r="AD1618" s="1"/>
      <c r="AF1618" s="1"/>
    </row>
    <row r="1619" spans="30:32" ht="18" customHeight="1" x14ac:dyDescent="0.25">
      <c r="AD1619" s="1"/>
      <c r="AF1619" s="1"/>
    </row>
    <row r="1620" spans="30:32" ht="18" customHeight="1" x14ac:dyDescent="0.25">
      <c r="AD1620" s="1"/>
      <c r="AF1620" s="1"/>
    </row>
    <row r="1621" spans="30:32" ht="18" customHeight="1" x14ac:dyDescent="0.25">
      <c r="AD1621" s="1"/>
      <c r="AF1621" s="1"/>
    </row>
    <row r="1622" spans="30:32" ht="18" customHeight="1" x14ac:dyDescent="0.25">
      <c r="AD1622" s="1"/>
      <c r="AF1622" s="1"/>
    </row>
    <row r="1623" spans="30:32" ht="18" customHeight="1" x14ac:dyDescent="0.25">
      <c r="AD1623" s="1"/>
      <c r="AF1623" s="1"/>
    </row>
    <row r="1624" spans="30:32" ht="18" customHeight="1" x14ac:dyDescent="0.25">
      <c r="AD1624" s="1"/>
      <c r="AF1624" s="1"/>
    </row>
    <row r="1625" spans="30:32" ht="18" customHeight="1" x14ac:dyDescent="0.25">
      <c r="AD1625" s="1"/>
      <c r="AF1625" s="1"/>
    </row>
    <row r="1626" spans="30:32" ht="18" customHeight="1" x14ac:dyDescent="0.25">
      <c r="AD1626" s="1"/>
      <c r="AF1626" s="1"/>
    </row>
    <row r="1627" spans="30:32" ht="18" customHeight="1" x14ac:dyDescent="0.25">
      <c r="AD1627" s="1"/>
      <c r="AF1627" s="1"/>
    </row>
    <row r="1628" spans="30:32" ht="18" customHeight="1" x14ac:dyDescent="0.25">
      <c r="AD1628" s="1"/>
      <c r="AF1628" s="1"/>
    </row>
    <row r="1629" spans="30:32" ht="18" customHeight="1" x14ac:dyDescent="0.25">
      <c r="AD1629" s="1"/>
      <c r="AF1629" s="1"/>
    </row>
    <row r="1630" spans="30:32" ht="18" customHeight="1" x14ac:dyDescent="0.25">
      <c r="AD1630" s="1"/>
      <c r="AF1630" s="1"/>
    </row>
    <row r="1631" spans="30:32" ht="18" customHeight="1" x14ac:dyDescent="0.25">
      <c r="AD1631" s="1"/>
      <c r="AF1631" s="1"/>
    </row>
    <row r="1632" spans="30:32" ht="18" customHeight="1" x14ac:dyDescent="0.25">
      <c r="AD1632" s="1"/>
      <c r="AF1632" s="1"/>
    </row>
    <row r="1633" spans="30:32" ht="18" customHeight="1" x14ac:dyDescent="0.25">
      <c r="AD1633" s="1"/>
      <c r="AF1633" s="1"/>
    </row>
    <row r="1634" spans="30:32" ht="18" customHeight="1" x14ac:dyDescent="0.25">
      <c r="AD1634" s="1"/>
      <c r="AF1634" s="1"/>
    </row>
    <row r="1635" spans="30:32" ht="18" customHeight="1" x14ac:dyDescent="0.25">
      <c r="AD1635" s="1"/>
      <c r="AF1635" s="1"/>
    </row>
    <row r="1636" spans="30:32" ht="18" customHeight="1" x14ac:dyDescent="0.25">
      <c r="AD1636" s="1"/>
      <c r="AF1636" s="1"/>
    </row>
    <row r="1637" spans="30:32" ht="18" customHeight="1" x14ac:dyDescent="0.25">
      <c r="AD1637" s="1"/>
      <c r="AF1637" s="1"/>
    </row>
    <row r="1638" spans="30:32" ht="18" customHeight="1" x14ac:dyDescent="0.25">
      <c r="AD1638" s="1"/>
      <c r="AF1638" s="1"/>
    </row>
    <row r="1639" spans="30:32" ht="18" customHeight="1" x14ac:dyDescent="0.25">
      <c r="AD1639" s="1"/>
      <c r="AF1639" s="1"/>
    </row>
    <row r="1640" spans="30:32" ht="18" customHeight="1" x14ac:dyDescent="0.25">
      <c r="AD1640" s="1"/>
      <c r="AF1640" s="1"/>
    </row>
    <row r="1641" spans="30:32" ht="18" customHeight="1" x14ac:dyDescent="0.25">
      <c r="AD1641" s="1"/>
      <c r="AF1641" s="1"/>
    </row>
    <row r="1642" spans="30:32" ht="18" customHeight="1" x14ac:dyDescent="0.25">
      <c r="AD1642" s="1"/>
      <c r="AF1642" s="1"/>
    </row>
    <row r="1643" spans="30:32" ht="18" customHeight="1" x14ac:dyDescent="0.25">
      <c r="AD1643" s="1"/>
      <c r="AF1643" s="1"/>
    </row>
    <row r="1644" spans="30:32" ht="18" customHeight="1" x14ac:dyDescent="0.25">
      <c r="AD1644" s="1"/>
      <c r="AF1644" s="1"/>
    </row>
    <row r="1645" spans="30:32" ht="18" customHeight="1" x14ac:dyDescent="0.25">
      <c r="AD1645" s="1"/>
      <c r="AF1645" s="1"/>
    </row>
    <row r="1646" spans="30:32" ht="18" customHeight="1" x14ac:dyDescent="0.25">
      <c r="AD1646" s="1"/>
      <c r="AF1646" s="1"/>
    </row>
    <row r="1647" spans="30:32" ht="18" customHeight="1" x14ac:dyDescent="0.25">
      <c r="AD1647" s="1"/>
      <c r="AF1647" s="1"/>
    </row>
    <row r="1648" spans="30:32" ht="18" customHeight="1" x14ac:dyDescent="0.25">
      <c r="AD1648" s="1"/>
      <c r="AF1648" s="1"/>
    </row>
    <row r="1649" spans="30:32" ht="18" customHeight="1" x14ac:dyDescent="0.25">
      <c r="AD1649" s="1"/>
      <c r="AF1649" s="1"/>
    </row>
    <row r="1650" spans="30:32" ht="18" customHeight="1" x14ac:dyDescent="0.25">
      <c r="AD1650" s="1"/>
      <c r="AF1650" s="1"/>
    </row>
    <row r="1651" spans="30:32" ht="18" customHeight="1" x14ac:dyDescent="0.25">
      <c r="AD1651" s="1"/>
      <c r="AF1651" s="1"/>
    </row>
    <row r="1652" spans="30:32" ht="18" customHeight="1" x14ac:dyDescent="0.25">
      <c r="AD1652" s="1"/>
      <c r="AF1652" s="1"/>
    </row>
    <row r="1653" spans="30:32" ht="18" customHeight="1" x14ac:dyDescent="0.25">
      <c r="AD1653" s="1"/>
      <c r="AF1653" s="1"/>
    </row>
    <row r="1654" spans="30:32" ht="18" customHeight="1" x14ac:dyDescent="0.25">
      <c r="AD1654" s="1"/>
      <c r="AF1654" s="1"/>
    </row>
    <row r="1655" spans="30:32" ht="18" customHeight="1" x14ac:dyDescent="0.25">
      <c r="AD1655" s="1"/>
      <c r="AF1655" s="1"/>
    </row>
    <row r="1656" spans="30:32" ht="18" customHeight="1" x14ac:dyDescent="0.25">
      <c r="AD1656" s="1"/>
      <c r="AF1656" s="1"/>
    </row>
    <row r="1657" spans="30:32" ht="18" customHeight="1" x14ac:dyDescent="0.25">
      <c r="AD1657" s="1"/>
      <c r="AF1657" s="1"/>
    </row>
    <row r="1658" spans="30:32" ht="18" customHeight="1" x14ac:dyDescent="0.25">
      <c r="AD1658" s="1"/>
      <c r="AF1658" s="1"/>
    </row>
    <row r="1659" spans="30:32" ht="18" customHeight="1" x14ac:dyDescent="0.25">
      <c r="AD1659" s="1"/>
      <c r="AF1659" s="1"/>
    </row>
    <row r="1660" spans="30:32" ht="18" customHeight="1" x14ac:dyDescent="0.25">
      <c r="AD1660" s="1"/>
      <c r="AF1660" s="1"/>
    </row>
    <row r="1661" spans="30:32" ht="18" customHeight="1" x14ac:dyDescent="0.25">
      <c r="AD1661" s="1"/>
      <c r="AF1661" s="1"/>
    </row>
    <row r="1662" spans="30:32" ht="18" customHeight="1" x14ac:dyDescent="0.25">
      <c r="AD1662" s="1"/>
      <c r="AF1662" s="1"/>
    </row>
    <row r="1663" spans="30:32" ht="18" customHeight="1" x14ac:dyDescent="0.25">
      <c r="AD1663" s="1"/>
      <c r="AF1663" s="1"/>
    </row>
    <row r="1664" spans="30:32" ht="18" customHeight="1" x14ac:dyDescent="0.25">
      <c r="AD1664" s="1"/>
      <c r="AF1664" s="1"/>
    </row>
    <row r="1665" spans="30:32" ht="18" customHeight="1" x14ac:dyDescent="0.25">
      <c r="AD1665" s="1"/>
      <c r="AF1665" s="1"/>
    </row>
    <row r="1666" spans="30:32" ht="18" customHeight="1" x14ac:dyDescent="0.25">
      <c r="AD1666" s="1"/>
      <c r="AF1666" s="1"/>
    </row>
    <row r="1667" spans="30:32" ht="18" customHeight="1" x14ac:dyDescent="0.25">
      <c r="AD1667" s="1"/>
      <c r="AF1667" s="1"/>
    </row>
    <row r="1668" spans="30:32" ht="18" customHeight="1" x14ac:dyDescent="0.25">
      <c r="AD1668" s="1"/>
      <c r="AF1668" s="1"/>
    </row>
    <row r="1669" spans="30:32" ht="18" customHeight="1" x14ac:dyDescent="0.25">
      <c r="AD1669" s="1"/>
      <c r="AF1669" s="1"/>
    </row>
    <row r="1670" spans="30:32" ht="18" customHeight="1" x14ac:dyDescent="0.25">
      <c r="AD1670" s="1"/>
      <c r="AF1670" s="1"/>
    </row>
    <row r="1671" spans="30:32" ht="18" customHeight="1" x14ac:dyDescent="0.25">
      <c r="AD1671" s="1"/>
      <c r="AF1671" s="1"/>
    </row>
    <row r="1672" spans="30:32" ht="18" customHeight="1" x14ac:dyDescent="0.25">
      <c r="AD1672" s="1"/>
      <c r="AF1672" s="1"/>
    </row>
    <row r="1673" spans="30:32" ht="18" customHeight="1" x14ac:dyDescent="0.25">
      <c r="AD1673" s="1"/>
      <c r="AF1673" s="1"/>
    </row>
    <row r="1674" spans="30:32" ht="18" customHeight="1" x14ac:dyDescent="0.25">
      <c r="AD1674" s="1"/>
      <c r="AF1674" s="1"/>
    </row>
    <row r="1675" spans="30:32" ht="18" customHeight="1" x14ac:dyDescent="0.25">
      <c r="AD1675" s="1"/>
      <c r="AF1675" s="1"/>
    </row>
    <row r="1676" spans="30:32" ht="18" customHeight="1" x14ac:dyDescent="0.25">
      <c r="AD1676" s="1"/>
      <c r="AF1676" s="1"/>
    </row>
    <row r="1677" spans="30:32" ht="18" customHeight="1" x14ac:dyDescent="0.25">
      <c r="AD1677" s="1"/>
      <c r="AF1677" s="1"/>
    </row>
    <row r="1678" spans="30:32" ht="18" customHeight="1" x14ac:dyDescent="0.25">
      <c r="AD1678" s="1"/>
      <c r="AF1678" s="1"/>
    </row>
    <row r="1679" spans="30:32" ht="18" customHeight="1" x14ac:dyDescent="0.25">
      <c r="AD1679" s="1"/>
      <c r="AF1679" s="1"/>
    </row>
    <row r="1680" spans="30:32" ht="18" customHeight="1" x14ac:dyDescent="0.25">
      <c r="AD1680" s="1"/>
      <c r="AF1680" s="1"/>
    </row>
    <row r="1681" spans="30:32" ht="18" customHeight="1" x14ac:dyDescent="0.25">
      <c r="AD1681" s="1"/>
      <c r="AF1681" s="1"/>
    </row>
    <row r="1682" spans="30:32" ht="18" customHeight="1" x14ac:dyDescent="0.25">
      <c r="AD1682" s="1"/>
      <c r="AF1682" s="1"/>
    </row>
    <row r="1683" spans="30:32" ht="18" customHeight="1" x14ac:dyDescent="0.25">
      <c r="AD1683" s="1"/>
      <c r="AF1683" s="1"/>
    </row>
    <row r="1684" spans="30:32" ht="18" customHeight="1" x14ac:dyDescent="0.25">
      <c r="AD1684" s="1"/>
      <c r="AF1684" s="1"/>
    </row>
    <row r="1685" spans="30:32" ht="18" customHeight="1" x14ac:dyDescent="0.25">
      <c r="AD1685" s="1"/>
      <c r="AF1685" s="1"/>
    </row>
    <row r="1686" spans="30:32" ht="18" customHeight="1" x14ac:dyDescent="0.25">
      <c r="AD1686" s="1"/>
      <c r="AF1686" s="1"/>
    </row>
    <row r="1687" spans="30:32" ht="18" customHeight="1" x14ac:dyDescent="0.25">
      <c r="AD1687" s="1"/>
      <c r="AF1687" s="1"/>
    </row>
    <row r="1688" spans="30:32" ht="18" customHeight="1" x14ac:dyDescent="0.25">
      <c r="AD1688" s="1"/>
      <c r="AF1688" s="1"/>
    </row>
    <row r="1689" spans="30:32" ht="18" customHeight="1" x14ac:dyDescent="0.25">
      <c r="AD1689" s="1"/>
      <c r="AF1689" s="1"/>
    </row>
    <row r="1690" spans="30:32" ht="18" customHeight="1" x14ac:dyDescent="0.25">
      <c r="AD1690" s="1"/>
      <c r="AF1690" s="1"/>
    </row>
    <row r="1691" spans="30:32" ht="18" customHeight="1" x14ac:dyDescent="0.25">
      <c r="AD1691" s="1"/>
      <c r="AF1691" s="1"/>
    </row>
    <row r="1692" spans="30:32" ht="18" customHeight="1" x14ac:dyDescent="0.25">
      <c r="AD1692" s="1"/>
      <c r="AF1692" s="1"/>
    </row>
    <row r="1693" spans="30:32" ht="18" customHeight="1" x14ac:dyDescent="0.25">
      <c r="AD1693" s="1"/>
      <c r="AF1693" s="1"/>
    </row>
    <row r="1694" spans="30:32" ht="18" customHeight="1" x14ac:dyDescent="0.25">
      <c r="AD1694" s="1"/>
      <c r="AF1694" s="1"/>
    </row>
    <row r="1695" spans="30:32" ht="18" customHeight="1" x14ac:dyDescent="0.25">
      <c r="AD1695" s="1"/>
      <c r="AF1695" s="1"/>
    </row>
    <row r="1696" spans="30:32" ht="18" customHeight="1" x14ac:dyDescent="0.25">
      <c r="AD1696" s="1"/>
      <c r="AF1696" s="1"/>
    </row>
    <row r="1697" spans="30:32" ht="18" customHeight="1" x14ac:dyDescent="0.25">
      <c r="AD1697" s="1"/>
      <c r="AF1697" s="1"/>
    </row>
    <row r="1698" spans="30:32" ht="18" customHeight="1" x14ac:dyDescent="0.25">
      <c r="AD1698" s="1"/>
      <c r="AF1698" s="1"/>
    </row>
    <row r="1699" spans="30:32" ht="18" customHeight="1" x14ac:dyDescent="0.25">
      <c r="AD1699" s="1"/>
      <c r="AF1699" s="1"/>
    </row>
    <row r="1700" spans="30:32" ht="18" customHeight="1" x14ac:dyDescent="0.25">
      <c r="AD1700" s="1"/>
      <c r="AF1700" s="1"/>
    </row>
    <row r="1701" spans="30:32" ht="18" customHeight="1" x14ac:dyDescent="0.25">
      <c r="AD1701" s="1"/>
      <c r="AF1701" s="1"/>
    </row>
    <row r="1702" spans="30:32" ht="18" customHeight="1" x14ac:dyDescent="0.25">
      <c r="AD1702" s="1"/>
      <c r="AF1702" s="1"/>
    </row>
    <row r="1703" spans="30:32" ht="18" customHeight="1" x14ac:dyDescent="0.25">
      <c r="AD1703" s="1"/>
      <c r="AF1703" s="1"/>
    </row>
    <row r="1704" spans="30:32" ht="18" customHeight="1" x14ac:dyDescent="0.25">
      <c r="AD1704" s="1"/>
      <c r="AF1704" s="1"/>
    </row>
    <row r="1705" spans="30:32" ht="18" customHeight="1" x14ac:dyDescent="0.25">
      <c r="AD1705" s="1"/>
      <c r="AF1705" s="1"/>
    </row>
    <row r="1706" spans="30:32" ht="18" customHeight="1" x14ac:dyDescent="0.25">
      <c r="AD1706" s="1"/>
      <c r="AF1706" s="1"/>
    </row>
    <row r="1707" spans="30:32" ht="18" customHeight="1" x14ac:dyDescent="0.25">
      <c r="AD1707" s="1"/>
      <c r="AF1707" s="1"/>
    </row>
    <row r="1708" spans="30:32" ht="18" customHeight="1" x14ac:dyDescent="0.25">
      <c r="AD1708" s="1"/>
      <c r="AF1708" s="1"/>
    </row>
    <row r="1709" spans="30:32" ht="18" customHeight="1" x14ac:dyDescent="0.25">
      <c r="AD1709" s="1"/>
      <c r="AF1709" s="1"/>
    </row>
    <row r="1710" spans="30:32" ht="18" customHeight="1" x14ac:dyDescent="0.25">
      <c r="AD1710" s="1"/>
      <c r="AF1710" s="1"/>
    </row>
    <row r="1711" spans="30:32" ht="18" customHeight="1" x14ac:dyDescent="0.25">
      <c r="AD1711" s="1"/>
      <c r="AF1711" s="1"/>
    </row>
    <row r="1712" spans="30:32" ht="18" customHeight="1" x14ac:dyDescent="0.25">
      <c r="AD1712" s="1"/>
      <c r="AF1712" s="1"/>
    </row>
    <row r="1713" spans="30:32" ht="18" customHeight="1" x14ac:dyDescent="0.25">
      <c r="AD1713" s="1"/>
      <c r="AF1713" s="1"/>
    </row>
    <row r="1714" spans="30:32" ht="18" customHeight="1" x14ac:dyDescent="0.25">
      <c r="AD1714" s="1"/>
      <c r="AF1714" s="1"/>
    </row>
    <row r="1715" spans="30:32" ht="18" customHeight="1" x14ac:dyDescent="0.25">
      <c r="AD1715" s="1"/>
      <c r="AF1715" s="1"/>
    </row>
    <row r="1716" spans="30:32" ht="18" customHeight="1" x14ac:dyDescent="0.25">
      <c r="AD1716" s="1"/>
      <c r="AF1716" s="1"/>
    </row>
    <row r="1717" spans="30:32" ht="18" customHeight="1" x14ac:dyDescent="0.25">
      <c r="AD1717" s="1"/>
      <c r="AF1717" s="1"/>
    </row>
    <row r="1718" spans="30:32" ht="18" customHeight="1" x14ac:dyDescent="0.25">
      <c r="AD1718" s="1"/>
      <c r="AF1718" s="1"/>
    </row>
    <row r="1719" spans="30:32" ht="18" customHeight="1" x14ac:dyDescent="0.25">
      <c r="AD1719" s="1"/>
      <c r="AF1719" s="1"/>
    </row>
    <row r="1720" spans="30:32" ht="18" customHeight="1" x14ac:dyDescent="0.25">
      <c r="AD1720" s="1"/>
      <c r="AF1720" s="1"/>
    </row>
    <row r="1721" spans="30:32" ht="18" customHeight="1" x14ac:dyDescent="0.25">
      <c r="AD1721" s="1"/>
      <c r="AF1721" s="1"/>
    </row>
    <row r="1722" spans="30:32" ht="18" customHeight="1" x14ac:dyDescent="0.25">
      <c r="AD1722" s="1"/>
      <c r="AF1722" s="1"/>
    </row>
    <row r="1723" spans="30:32" ht="18" customHeight="1" x14ac:dyDescent="0.25">
      <c r="AD1723" s="1"/>
      <c r="AF1723" s="1"/>
    </row>
    <row r="1724" spans="30:32" ht="18" customHeight="1" x14ac:dyDescent="0.25">
      <c r="AD1724" s="1"/>
      <c r="AF1724" s="1"/>
    </row>
    <row r="1725" spans="30:32" ht="18" customHeight="1" x14ac:dyDescent="0.25">
      <c r="AD1725" s="1"/>
      <c r="AF1725" s="1"/>
    </row>
    <row r="1726" spans="30:32" ht="18" customHeight="1" x14ac:dyDescent="0.25">
      <c r="AD1726" s="1"/>
      <c r="AF1726" s="1"/>
    </row>
    <row r="1727" spans="30:32" ht="18" customHeight="1" x14ac:dyDescent="0.25">
      <c r="AD1727" s="1"/>
      <c r="AF1727" s="1"/>
    </row>
    <row r="1728" spans="30:32" ht="18" customHeight="1" x14ac:dyDescent="0.25">
      <c r="AD1728" s="1"/>
      <c r="AF1728" s="1"/>
    </row>
    <row r="1729" spans="30:32" ht="18" customHeight="1" x14ac:dyDescent="0.25">
      <c r="AD1729" s="1"/>
      <c r="AF1729" s="1"/>
    </row>
    <row r="1730" spans="30:32" ht="18" customHeight="1" x14ac:dyDescent="0.25">
      <c r="AD1730" s="1"/>
      <c r="AF1730" s="1"/>
    </row>
    <row r="1731" spans="30:32" ht="18" customHeight="1" x14ac:dyDescent="0.25">
      <c r="AD1731" s="1"/>
      <c r="AF1731" s="1"/>
    </row>
    <row r="1732" spans="30:32" ht="18" customHeight="1" x14ac:dyDescent="0.25">
      <c r="AD1732" s="1"/>
      <c r="AF1732" s="1"/>
    </row>
    <row r="1733" spans="30:32" ht="18" customHeight="1" x14ac:dyDescent="0.25">
      <c r="AD1733" s="1"/>
      <c r="AF1733" s="1"/>
    </row>
    <row r="1734" spans="30:32" ht="18" customHeight="1" x14ac:dyDescent="0.25">
      <c r="AD1734" s="1"/>
      <c r="AF1734" s="1"/>
    </row>
    <row r="1735" spans="30:32" ht="18" customHeight="1" x14ac:dyDescent="0.25">
      <c r="AD1735" s="1"/>
      <c r="AF1735" s="1"/>
    </row>
    <row r="1736" spans="30:32" ht="18" customHeight="1" x14ac:dyDescent="0.25">
      <c r="AD1736" s="1"/>
      <c r="AF1736" s="1"/>
    </row>
    <row r="1737" spans="30:32" ht="18" customHeight="1" x14ac:dyDescent="0.25">
      <c r="AD1737" s="1"/>
      <c r="AF1737" s="1"/>
    </row>
    <row r="1738" spans="30:32" ht="18" customHeight="1" x14ac:dyDescent="0.25">
      <c r="AD1738" s="1"/>
      <c r="AF1738" s="1"/>
    </row>
    <row r="1739" spans="30:32" ht="18" customHeight="1" x14ac:dyDescent="0.25">
      <c r="AD1739" s="1"/>
      <c r="AF1739" s="1"/>
    </row>
    <row r="1740" spans="30:32" ht="18" customHeight="1" x14ac:dyDescent="0.25">
      <c r="AD1740" s="1"/>
      <c r="AF1740" s="1"/>
    </row>
    <row r="1741" spans="30:32" ht="18" customHeight="1" x14ac:dyDescent="0.25">
      <c r="AD1741" s="1"/>
      <c r="AF1741" s="1"/>
    </row>
    <row r="1742" spans="30:32" ht="18" customHeight="1" x14ac:dyDescent="0.25">
      <c r="AD1742" s="1"/>
      <c r="AF1742" s="1"/>
    </row>
    <row r="1743" spans="30:32" ht="18" customHeight="1" x14ac:dyDescent="0.25">
      <c r="AD1743" s="1"/>
      <c r="AF1743" s="1"/>
    </row>
    <row r="1744" spans="30:32" ht="18" customHeight="1" x14ac:dyDescent="0.25">
      <c r="AD1744" s="1"/>
      <c r="AF1744" s="1"/>
    </row>
    <row r="1745" spans="30:32" ht="18" customHeight="1" x14ac:dyDescent="0.25">
      <c r="AD1745" s="1"/>
      <c r="AF1745" s="1"/>
    </row>
    <row r="1746" spans="30:32" ht="18" customHeight="1" x14ac:dyDescent="0.25">
      <c r="AD1746" s="1"/>
      <c r="AF1746" s="1"/>
    </row>
    <row r="1747" spans="30:32" ht="18" customHeight="1" x14ac:dyDescent="0.25">
      <c r="AD1747" s="1"/>
      <c r="AF1747" s="1"/>
    </row>
    <row r="1748" spans="30:32" ht="18" customHeight="1" x14ac:dyDescent="0.25">
      <c r="AD1748" s="1"/>
      <c r="AF1748" s="1"/>
    </row>
    <row r="1749" spans="30:32" ht="18" customHeight="1" x14ac:dyDescent="0.25">
      <c r="AD1749" s="1"/>
      <c r="AF1749" s="1"/>
    </row>
    <row r="1750" spans="30:32" ht="18" customHeight="1" x14ac:dyDescent="0.25">
      <c r="AD1750" s="1"/>
      <c r="AF1750" s="1"/>
    </row>
    <row r="1751" spans="30:32" ht="18" customHeight="1" x14ac:dyDescent="0.25">
      <c r="AD1751" s="1"/>
      <c r="AF1751" s="1"/>
    </row>
    <row r="1752" spans="30:32" ht="18" customHeight="1" x14ac:dyDescent="0.25">
      <c r="AD1752" s="1"/>
      <c r="AF1752" s="1"/>
    </row>
    <row r="1753" spans="30:32" ht="18" customHeight="1" x14ac:dyDescent="0.25">
      <c r="AD1753" s="1"/>
      <c r="AF1753" s="1"/>
    </row>
    <row r="1754" spans="30:32" ht="18" customHeight="1" x14ac:dyDescent="0.25">
      <c r="AD1754" s="1"/>
      <c r="AF1754" s="1"/>
    </row>
    <row r="1755" spans="30:32" ht="18" customHeight="1" x14ac:dyDescent="0.25">
      <c r="AD1755" s="1"/>
      <c r="AF1755" s="1"/>
    </row>
    <row r="1756" spans="30:32" ht="18" customHeight="1" x14ac:dyDescent="0.25">
      <c r="AD1756" s="1"/>
      <c r="AF1756" s="1"/>
    </row>
    <row r="1757" spans="30:32" ht="18" customHeight="1" x14ac:dyDescent="0.25">
      <c r="AD1757" s="1"/>
      <c r="AF1757" s="1"/>
    </row>
    <row r="1758" spans="30:32" ht="18" customHeight="1" x14ac:dyDescent="0.25">
      <c r="AD1758" s="1"/>
      <c r="AF1758" s="1"/>
    </row>
    <row r="1759" spans="30:32" ht="18" customHeight="1" x14ac:dyDescent="0.25">
      <c r="AD1759" s="1"/>
      <c r="AF1759" s="1"/>
    </row>
    <row r="1760" spans="30:32" ht="18" customHeight="1" x14ac:dyDescent="0.25">
      <c r="AD1760" s="1"/>
      <c r="AF1760" s="1"/>
    </row>
    <row r="1761" spans="30:32" ht="18" customHeight="1" x14ac:dyDescent="0.25">
      <c r="AD1761" s="1"/>
      <c r="AF1761" s="1"/>
    </row>
    <row r="1762" spans="30:32" ht="18" customHeight="1" x14ac:dyDescent="0.25">
      <c r="AD1762" s="1"/>
      <c r="AF1762" s="1"/>
    </row>
    <row r="1763" spans="30:32" ht="18" customHeight="1" x14ac:dyDescent="0.25">
      <c r="AD1763" s="1"/>
      <c r="AF1763" s="1"/>
    </row>
    <row r="1764" spans="30:32" ht="18" customHeight="1" x14ac:dyDescent="0.25">
      <c r="AD1764" s="1"/>
      <c r="AF1764" s="1"/>
    </row>
    <row r="1765" spans="30:32" ht="18" customHeight="1" x14ac:dyDescent="0.25">
      <c r="AD1765" s="1"/>
      <c r="AF1765" s="1"/>
    </row>
    <row r="1766" spans="30:32" ht="18" customHeight="1" x14ac:dyDescent="0.25">
      <c r="AD1766" s="1"/>
      <c r="AF1766" s="1"/>
    </row>
    <row r="1767" spans="30:32" ht="18" customHeight="1" x14ac:dyDescent="0.25">
      <c r="AD1767" s="1"/>
      <c r="AF1767" s="1"/>
    </row>
    <row r="1768" spans="30:32" ht="18" customHeight="1" x14ac:dyDescent="0.25">
      <c r="AD1768" s="1"/>
      <c r="AF1768" s="1"/>
    </row>
    <row r="1769" spans="30:32" ht="18" customHeight="1" x14ac:dyDescent="0.25">
      <c r="AD1769" s="1"/>
      <c r="AF1769" s="1"/>
    </row>
    <row r="1770" spans="30:32" ht="18" customHeight="1" x14ac:dyDescent="0.25">
      <c r="AD1770" s="1"/>
      <c r="AF1770" s="1"/>
    </row>
    <row r="1771" spans="30:32" ht="18" customHeight="1" x14ac:dyDescent="0.25">
      <c r="AD1771" s="1"/>
      <c r="AF1771" s="1"/>
    </row>
    <row r="1772" spans="30:32" ht="18" customHeight="1" x14ac:dyDescent="0.25">
      <c r="AD1772" s="1"/>
      <c r="AF1772" s="1"/>
    </row>
    <row r="1773" spans="30:32" ht="18" customHeight="1" x14ac:dyDescent="0.25">
      <c r="AD1773" s="1"/>
      <c r="AF1773" s="1"/>
    </row>
    <row r="1774" spans="30:32" ht="18" customHeight="1" x14ac:dyDescent="0.25">
      <c r="AD1774" s="1"/>
      <c r="AF1774" s="1"/>
    </row>
    <row r="1775" spans="30:32" ht="18" customHeight="1" x14ac:dyDescent="0.25">
      <c r="AD1775" s="1"/>
      <c r="AF1775" s="1"/>
    </row>
    <row r="1776" spans="30:32" ht="18" customHeight="1" x14ac:dyDescent="0.25">
      <c r="AD1776" s="1"/>
      <c r="AF1776" s="1"/>
    </row>
    <row r="1777" spans="30:32" ht="18" customHeight="1" x14ac:dyDescent="0.25">
      <c r="AD1777" s="1"/>
      <c r="AF1777" s="1"/>
    </row>
    <row r="1778" spans="30:32" ht="18" customHeight="1" x14ac:dyDescent="0.25">
      <c r="AD1778" s="1"/>
      <c r="AF1778" s="1"/>
    </row>
    <row r="1779" spans="30:32" ht="18" customHeight="1" x14ac:dyDescent="0.25">
      <c r="AD1779" s="1"/>
      <c r="AF1779" s="1"/>
    </row>
    <row r="1780" spans="30:32" ht="18" customHeight="1" x14ac:dyDescent="0.25">
      <c r="AD1780" s="1"/>
      <c r="AF1780" s="1"/>
    </row>
    <row r="1781" spans="30:32" ht="18" customHeight="1" x14ac:dyDescent="0.25">
      <c r="AD1781" s="1"/>
      <c r="AF1781" s="1"/>
    </row>
    <row r="1782" spans="30:32" ht="18" customHeight="1" x14ac:dyDescent="0.25">
      <c r="AD1782" s="1"/>
      <c r="AF1782" s="1"/>
    </row>
    <row r="1783" spans="30:32" ht="18" customHeight="1" x14ac:dyDescent="0.25">
      <c r="AD1783" s="1"/>
      <c r="AF1783" s="1"/>
    </row>
    <row r="1784" spans="30:32" ht="18" customHeight="1" x14ac:dyDescent="0.25">
      <c r="AD1784" s="1"/>
      <c r="AF1784" s="1"/>
    </row>
    <row r="1785" spans="30:32" ht="18" customHeight="1" x14ac:dyDescent="0.25">
      <c r="AD1785" s="1"/>
      <c r="AF1785" s="1"/>
    </row>
    <row r="1786" spans="30:32" ht="18" customHeight="1" x14ac:dyDescent="0.25">
      <c r="AD1786" s="1"/>
      <c r="AF1786" s="1"/>
    </row>
    <row r="1787" spans="30:32" ht="18" customHeight="1" x14ac:dyDescent="0.25">
      <c r="AD1787" s="1"/>
      <c r="AF1787" s="1"/>
    </row>
    <row r="1788" spans="30:32" ht="18" customHeight="1" x14ac:dyDescent="0.25">
      <c r="AD1788" s="1"/>
      <c r="AF1788" s="1"/>
    </row>
    <row r="1789" spans="30:32" ht="18" customHeight="1" x14ac:dyDescent="0.25">
      <c r="AD1789" s="1"/>
      <c r="AF1789" s="1"/>
    </row>
    <row r="1790" spans="30:32" ht="18" customHeight="1" x14ac:dyDescent="0.25">
      <c r="AD1790" s="1"/>
      <c r="AF1790" s="1"/>
    </row>
    <row r="1791" spans="30:32" ht="18" customHeight="1" x14ac:dyDescent="0.25">
      <c r="AD1791" s="1"/>
      <c r="AF1791" s="1"/>
    </row>
    <row r="1792" spans="30:32" ht="18" customHeight="1" x14ac:dyDescent="0.25">
      <c r="AD1792" s="1"/>
      <c r="AF1792" s="1"/>
    </row>
    <row r="1793" spans="30:32" ht="18" customHeight="1" x14ac:dyDescent="0.25">
      <c r="AD1793" s="1"/>
      <c r="AF1793" s="1"/>
    </row>
    <row r="1794" spans="30:32" ht="18" customHeight="1" x14ac:dyDescent="0.25">
      <c r="AD1794" s="1"/>
      <c r="AF1794" s="1"/>
    </row>
    <row r="1795" spans="30:32" ht="18" customHeight="1" x14ac:dyDescent="0.25">
      <c r="AD1795" s="1"/>
      <c r="AF1795" s="1"/>
    </row>
    <row r="1796" spans="30:32" ht="18" customHeight="1" x14ac:dyDescent="0.25">
      <c r="AD1796" s="1"/>
      <c r="AF1796" s="1"/>
    </row>
    <row r="1797" spans="30:32" ht="18" customHeight="1" x14ac:dyDescent="0.25">
      <c r="AD1797" s="1"/>
      <c r="AF1797" s="1"/>
    </row>
    <row r="1798" spans="30:32" ht="18" customHeight="1" x14ac:dyDescent="0.25">
      <c r="AD1798" s="1"/>
      <c r="AF1798" s="1"/>
    </row>
    <row r="1799" spans="30:32" ht="18" customHeight="1" x14ac:dyDescent="0.25">
      <c r="AD1799" s="1"/>
      <c r="AF1799" s="1"/>
    </row>
    <row r="1800" spans="30:32" ht="18" customHeight="1" x14ac:dyDescent="0.25">
      <c r="AD1800" s="1"/>
      <c r="AF1800" s="1"/>
    </row>
    <row r="1801" spans="30:32" ht="18" customHeight="1" x14ac:dyDescent="0.25">
      <c r="AD1801" s="1"/>
      <c r="AF1801" s="1"/>
    </row>
    <row r="1802" spans="30:32" ht="18" customHeight="1" x14ac:dyDescent="0.25">
      <c r="AD1802" s="1"/>
      <c r="AF1802" s="1"/>
    </row>
    <row r="1803" spans="30:32" ht="18" customHeight="1" x14ac:dyDescent="0.25">
      <c r="AD1803" s="1"/>
      <c r="AF1803" s="1"/>
    </row>
    <row r="1804" spans="30:32" ht="18" customHeight="1" x14ac:dyDescent="0.25">
      <c r="AD1804" s="1"/>
      <c r="AF1804" s="1"/>
    </row>
    <row r="1805" spans="30:32" ht="18" customHeight="1" x14ac:dyDescent="0.25">
      <c r="AD1805" s="1"/>
      <c r="AF1805" s="1"/>
    </row>
    <row r="1806" spans="30:32" ht="18" customHeight="1" x14ac:dyDescent="0.25">
      <c r="AD1806" s="1"/>
      <c r="AF1806" s="1"/>
    </row>
    <row r="1807" spans="30:32" ht="18" customHeight="1" x14ac:dyDescent="0.25">
      <c r="AD1807" s="1"/>
      <c r="AF1807" s="1"/>
    </row>
    <row r="1808" spans="30:32" ht="18" customHeight="1" x14ac:dyDescent="0.25">
      <c r="AD1808" s="1"/>
      <c r="AF1808" s="1"/>
    </row>
    <row r="1809" spans="30:32" ht="18" customHeight="1" x14ac:dyDescent="0.25">
      <c r="AD1809" s="1"/>
      <c r="AF1809" s="1"/>
    </row>
    <row r="1810" spans="30:32" ht="18" customHeight="1" x14ac:dyDescent="0.25">
      <c r="AD1810" s="1"/>
      <c r="AF1810" s="1"/>
    </row>
    <row r="1811" spans="30:32" ht="18" customHeight="1" x14ac:dyDescent="0.25">
      <c r="AD1811" s="1"/>
      <c r="AF1811" s="1"/>
    </row>
    <row r="1812" spans="30:32" ht="18" customHeight="1" x14ac:dyDescent="0.25">
      <c r="AD1812" s="1"/>
      <c r="AF1812" s="1"/>
    </row>
    <row r="1813" spans="30:32" ht="18" customHeight="1" x14ac:dyDescent="0.25">
      <c r="AD1813" s="1"/>
      <c r="AF1813" s="1"/>
    </row>
    <row r="1814" spans="30:32" ht="18" customHeight="1" x14ac:dyDescent="0.25">
      <c r="AD1814" s="1"/>
      <c r="AF1814" s="1"/>
    </row>
    <row r="1815" spans="30:32" ht="18" customHeight="1" x14ac:dyDescent="0.25">
      <c r="AD1815" s="1"/>
      <c r="AF1815" s="1"/>
    </row>
    <row r="1816" spans="30:32" ht="18" customHeight="1" x14ac:dyDescent="0.25">
      <c r="AD1816" s="1"/>
      <c r="AF1816" s="1"/>
    </row>
    <row r="1817" spans="30:32" ht="18" customHeight="1" x14ac:dyDescent="0.25">
      <c r="AD1817" s="1"/>
      <c r="AF1817" s="1"/>
    </row>
    <row r="1818" spans="30:32" ht="18" customHeight="1" x14ac:dyDescent="0.25">
      <c r="AD1818" s="1"/>
      <c r="AF1818" s="1"/>
    </row>
    <row r="1819" spans="30:32" ht="18" customHeight="1" x14ac:dyDescent="0.25">
      <c r="AD1819" s="1"/>
      <c r="AF1819" s="1"/>
    </row>
    <row r="1820" spans="30:32" ht="18" customHeight="1" x14ac:dyDescent="0.25">
      <c r="AD1820" s="1"/>
      <c r="AF1820" s="1"/>
    </row>
    <row r="1821" spans="30:32" ht="18" customHeight="1" x14ac:dyDescent="0.25">
      <c r="AD1821" s="1"/>
      <c r="AF1821" s="1"/>
    </row>
    <row r="1822" spans="30:32" ht="18" customHeight="1" x14ac:dyDescent="0.25">
      <c r="AD1822" s="1"/>
      <c r="AF1822" s="1"/>
    </row>
    <row r="1823" spans="30:32" ht="18" customHeight="1" x14ac:dyDescent="0.25">
      <c r="AD1823" s="1"/>
      <c r="AF1823" s="1"/>
    </row>
    <row r="1824" spans="30:32" ht="18" customHeight="1" x14ac:dyDescent="0.25">
      <c r="AD1824" s="1"/>
      <c r="AF1824" s="1"/>
    </row>
    <row r="1825" spans="30:32" ht="18" customHeight="1" x14ac:dyDescent="0.25">
      <c r="AD1825" s="1"/>
      <c r="AF1825" s="1"/>
    </row>
    <row r="1826" spans="30:32" ht="18" customHeight="1" x14ac:dyDescent="0.25">
      <c r="AD1826" s="1"/>
      <c r="AF1826" s="1"/>
    </row>
    <row r="1827" spans="30:32" ht="18" customHeight="1" x14ac:dyDescent="0.25">
      <c r="AD1827" s="1"/>
      <c r="AF1827" s="1"/>
    </row>
    <row r="1828" spans="30:32" ht="18" customHeight="1" x14ac:dyDescent="0.25">
      <c r="AD1828" s="1"/>
      <c r="AF1828" s="1"/>
    </row>
    <row r="1829" spans="30:32" ht="18" customHeight="1" x14ac:dyDescent="0.25">
      <c r="AD1829" s="1"/>
      <c r="AF1829" s="1"/>
    </row>
    <row r="1830" spans="30:32" ht="18" customHeight="1" x14ac:dyDescent="0.25">
      <c r="AD1830" s="1"/>
      <c r="AF1830" s="1"/>
    </row>
    <row r="1831" spans="30:32" ht="18" customHeight="1" x14ac:dyDescent="0.25">
      <c r="AD1831" s="1"/>
      <c r="AF1831" s="1"/>
    </row>
    <row r="1832" spans="30:32" ht="18" customHeight="1" x14ac:dyDescent="0.25">
      <c r="AD1832" s="1"/>
      <c r="AF1832" s="1"/>
    </row>
    <row r="1833" spans="30:32" ht="18" customHeight="1" x14ac:dyDescent="0.25">
      <c r="AD1833" s="1"/>
      <c r="AF1833" s="1"/>
    </row>
    <row r="1834" spans="30:32" ht="18" customHeight="1" x14ac:dyDescent="0.25">
      <c r="AD1834" s="1"/>
      <c r="AF1834" s="1"/>
    </row>
    <row r="1835" spans="30:32" ht="18" customHeight="1" x14ac:dyDescent="0.25">
      <c r="AD1835" s="1"/>
      <c r="AF1835" s="1"/>
    </row>
    <row r="1836" spans="30:32" ht="18" customHeight="1" x14ac:dyDescent="0.25">
      <c r="AD1836" s="1"/>
      <c r="AF1836" s="1"/>
    </row>
    <row r="1837" spans="30:32" ht="18" customHeight="1" x14ac:dyDescent="0.25">
      <c r="AD1837" s="1"/>
      <c r="AF1837" s="1"/>
    </row>
    <row r="1838" spans="30:32" ht="18" customHeight="1" x14ac:dyDescent="0.25">
      <c r="AD1838" s="1"/>
      <c r="AF1838" s="1"/>
    </row>
    <row r="1839" spans="30:32" ht="18" customHeight="1" x14ac:dyDescent="0.25">
      <c r="AD1839" s="1"/>
      <c r="AF1839" s="1"/>
    </row>
    <row r="1840" spans="30:32" ht="18" customHeight="1" x14ac:dyDescent="0.25">
      <c r="AD1840" s="1"/>
      <c r="AF1840" s="1"/>
    </row>
    <row r="1841" spans="30:32" ht="18" customHeight="1" x14ac:dyDescent="0.25">
      <c r="AD1841" s="1"/>
      <c r="AF1841" s="1"/>
    </row>
    <row r="1842" spans="30:32" ht="18" customHeight="1" x14ac:dyDescent="0.25">
      <c r="AD1842" s="1"/>
      <c r="AF1842" s="1"/>
    </row>
    <row r="1843" spans="30:32" ht="18" customHeight="1" x14ac:dyDescent="0.25">
      <c r="AD1843" s="1"/>
      <c r="AF1843" s="1"/>
    </row>
    <row r="1844" spans="30:32" ht="18" customHeight="1" x14ac:dyDescent="0.25">
      <c r="AD1844" s="1"/>
      <c r="AF1844" s="1"/>
    </row>
    <row r="1845" spans="30:32" ht="18" customHeight="1" x14ac:dyDescent="0.25">
      <c r="AD1845" s="1"/>
      <c r="AF1845" s="1"/>
    </row>
    <row r="1846" spans="30:32" ht="18" customHeight="1" x14ac:dyDescent="0.25">
      <c r="AD1846" s="1"/>
      <c r="AF1846" s="1"/>
    </row>
    <row r="1847" spans="30:32" ht="18" customHeight="1" x14ac:dyDescent="0.25">
      <c r="AD1847" s="1"/>
      <c r="AF1847" s="1"/>
    </row>
    <row r="1848" spans="30:32" ht="18" customHeight="1" x14ac:dyDescent="0.25">
      <c r="AD1848" s="1"/>
      <c r="AF1848" s="1"/>
    </row>
    <row r="1849" spans="30:32" ht="18" customHeight="1" x14ac:dyDescent="0.25">
      <c r="AD1849" s="1"/>
      <c r="AF1849" s="1"/>
    </row>
    <row r="1850" spans="30:32" ht="18" customHeight="1" x14ac:dyDescent="0.25">
      <c r="AD1850" s="1"/>
      <c r="AF1850" s="1"/>
    </row>
    <row r="1851" spans="30:32" ht="18" customHeight="1" x14ac:dyDescent="0.25">
      <c r="AD1851" s="1"/>
      <c r="AF1851" s="1"/>
    </row>
    <row r="1852" spans="30:32" ht="18" customHeight="1" x14ac:dyDescent="0.25">
      <c r="AD1852" s="1"/>
      <c r="AF1852" s="1"/>
    </row>
    <row r="1853" spans="30:32" ht="18" customHeight="1" x14ac:dyDescent="0.25">
      <c r="AD1853" s="1"/>
      <c r="AF1853" s="1"/>
    </row>
    <row r="1854" spans="30:32" ht="18" customHeight="1" x14ac:dyDescent="0.25">
      <c r="AD1854" s="1"/>
      <c r="AF1854" s="1"/>
    </row>
    <row r="1855" spans="30:32" ht="18" customHeight="1" x14ac:dyDescent="0.25">
      <c r="AD1855" s="1"/>
      <c r="AF1855" s="1"/>
    </row>
    <row r="1856" spans="30:32" ht="18" customHeight="1" x14ac:dyDescent="0.25">
      <c r="AD1856" s="1"/>
      <c r="AF1856" s="1"/>
    </row>
    <row r="1857" spans="30:32" ht="18" customHeight="1" x14ac:dyDescent="0.25">
      <c r="AD1857" s="1"/>
      <c r="AF1857" s="1"/>
    </row>
    <row r="1858" spans="30:32" ht="18" customHeight="1" x14ac:dyDescent="0.25">
      <c r="AD1858" s="1"/>
      <c r="AF1858" s="1"/>
    </row>
    <row r="1859" spans="30:32" ht="18" customHeight="1" x14ac:dyDescent="0.25">
      <c r="AD1859" s="1"/>
      <c r="AF1859" s="1"/>
    </row>
    <row r="1860" spans="30:32" ht="18" customHeight="1" x14ac:dyDescent="0.25">
      <c r="AD1860" s="1"/>
      <c r="AF1860" s="1"/>
    </row>
    <row r="1861" spans="30:32" ht="18" customHeight="1" x14ac:dyDescent="0.25">
      <c r="AD1861" s="1"/>
      <c r="AF1861" s="1"/>
    </row>
    <row r="1862" spans="30:32" ht="18" customHeight="1" x14ac:dyDescent="0.25">
      <c r="AD1862" s="1"/>
      <c r="AF1862" s="1"/>
    </row>
    <row r="1863" spans="30:32" ht="18" customHeight="1" x14ac:dyDescent="0.25">
      <c r="AD1863" s="1"/>
      <c r="AF1863" s="1"/>
    </row>
    <row r="1864" spans="30:32" ht="18" customHeight="1" x14ac:dyDescent="0.25">
      <c r="AD1864" s="1"/>
      <c r="AF1864" s="1"/>
    </row>
    <row r="1865" spans="30:32" ht="18" customHeight="1" x14ac:dyDescent="0.25">
      <c r="AD1865" s="1"/>
      <c r="AF1865" s="1"/>
    </row>
    <row r="1866" spans="30:32" ht="18" customHeight="1" x14ac:dyDescent="0.25">
      <c r="AD1866" s="1"/>
      <c r="AF1866" s="1"/>
    </row>
    <row r="1867" spans="30:32" ht="18" customHeight="1" x14ac:dyDescent="0.25">
      <c r="AD1867" s="1"/>
      <c r="AF1867" s="1"/>
    </row>
    <row r="1868" spans="30:32" ht="18" customHeight="1" x14ac:dyDescent="0.25">
      <c r="AD1868" s="1"/>
      <c r="AF1868" s="1"/>
    </row>
    <row r="1869" spans="30:32" ht="18" customHeight="1" x14ac:dyDescent="0.25">
      <c r="AD1869" s="1"/>
      <c r="AF1869" s="1"/>
    </row>
    <row r="1870" spans="30:32" ht="18" customHeight="1" x14ac:dyDescent="0.25">
      <c r="AD1870" s="1"/>
      <c r="AF1870" s="1"/>
    </row>
    <row r="1871" spans="30:32" ht="18" customHeight="1" x14ac:dyDescent="0.25">
      <c r="AD1871" s="1"/>
      <c r="AF1871" s="1"/>
    </row>
    <row r="1872" spans="30:32" ht="18" customHeight="1" x14ac:dyDescent="0.25">
      <c r="AD1872" s="1"/>
      <c r="AF1872" s="1"/>
    </row>
    <row r="1873" spans="30:32" ht="18" customHeight="1" x14ac:dyDescent="0.25">
      <c r="AD1873" s="1"/>
      <c r="AF1873" s="1"/>
    </row>
    <row r="1874" spans="30:32" ht="18" customHeight="1" x14ac:dyDescent="0.25">
      <c r="AD1874" s="1"/>
      <c r="AF1874" s="1"/>
    </row>
    <row r="1875" spans="30:32" ht="18" customHeight="1" x14ac:dyDescent="0.25">
      <c r="AD1875" s="1"/>
      <c r="AF1875" s="1"/>
    </row>
    <row r="1876" spans="30:32" ht="18" customHeight="1" x14ac:dyDescent="0.25">
      <c r="AD1876" s="1"/>
      <c r="AF1876" s="1"/>
    </row>
    <row r="1877" spans="30:32" ht="18" customHeight="1" x14ac:dyDescent="0.25">
      <c r="AD1877" s="1"/>
      <c r="AF1877" s="1"/>
    </row>
    <row r="1878" spans="30:32" ht="18" customHeight="1" x14ac:dyDescent="0.25">
      <c r="AD1878" s="1"/>
      <c r="AF1878" s="1"/>
    </row>
    <row r="1879" spans="30:32" ht="18" customHeight="1" x14ac:dyDescent="0.25">
      <c r="AD1879" s="1"/>
      <c r="AF1879" s="1"/>
    </row>
    <row r="1880" spans="30:32" ht="18" customHeight="1" x14ac:dyDescent="0.25">
      <c r="AD1880" s="1"/>
      <c r="AF1880" s="1"/>
    </row>
    <row r="1881" spans="30:32" ht="18" customHeight="1" x14ac:dyDescent="0.25">
      <c r="AD1881" s="1"/>
      <c r="AF1881" s="1"/>
    </row>
    <row r="1882" spans="30:32" ht="18" customHeight="1" x14ac:dyDescent="0.25">
      <c r="AD1882" s="1"/>
      <c r="AF1882" s="1"/>
    </row>
    <row r="1883" spans="30:32" ht="18" customHeight="1" x14ac:dyDescent="0.25">
      <c r="AD1883" s="1"/>
      <c r="AF1883" s="1"/>
    </row>
    <row r="1884" spans="30:32" ht="18" customHeight="1" x14ac:dyDescent="0.25">
      <c r="AD1884" s="1"/>
      <c r="AF1884" s="1"/>
    </row>
    <row r="1885" spans="30:32" ht="18" customHeight="1" x14ac:dyDescent="0.25">
      <c r="AD1885" s="1"/>
      <c r="AF1885" s="1"/>
    </row>
    <row r="1886" spans="30:32" ht="18" customHeight="1" x14ac:dyDescent="0.25">
      <c r="AD1886" s="1"/>
      <c r="AF1886" s="1"/>
    </row>
    <row r="1887" spans="30:32" ht="18" customHeight="1" x14ac:dyDescent="0.25">
      <c r="AD1887" s="1"/>
      <c r="AF1887" s="1"/>
    </row>
    <row r="1888" spans="30:32" ht="18" customHeight="1" x14ac:dyDescent="0.25">
      <c r="AD1888" s="1"/>
      <c r="AF1888" s="1"/>
    </row>
    <row r="1889" spans="30:32" ht="18" customHeight="1" x14ac:dyDescent="0.25">
      <c r="AD1889" s="1"/>
      <c r="AF1889" s="1"/>
    </row>
    <row r="1890" spans="30:32" ht="18" customHeight="1" x14ac:dyDescent="0.25">
      <c r="AD1890" s="1"/>
      <c r="AF1890" s="1"/>
    </row>
    <row r="1891" spans="30:32" ht="18" customHeight="1" x14ac:dyDescent="0.25">
      <c r="AD1891" s="1"/>
      <c r="AF1891" s="1"/>
    </row>
    <row r="1892" spans="30:32" ht="18" customHeight="1" x14ac:dyDescent="0.25">
      <c r="AD1892" s="1"/>
      <c r="AF1892" s="1"/>
    </row>
    <row r="1893" spans="30:32" ht="18" customHeight="1" x14ac:dyDescent="0.25">
      <c r="AD1893" s="1"/>
      <c r="AF1893" s="1"/>
    </row>
    <row r="1894" spans="30:32" ht="18" customHeight="1" x14ac:dyDescent="0.25">
      <c r="AD1894" s="1"/>
      <c r="AF1894" s="1"/>
    </row>
    <row r="1895" spans="30:32" ht="18" customHeight="1" x14ac:dyDescent="0.25">
      <c r="AD1895" s="1"/>
      <c r="AF1895" s="1"/>
    </row>
    <row r="1896" spans="30:32" ht="18" customHeight="1" x14ac:dyDescent="0.25">
      <c r="AD1896" s="1"/>
      <c r="AF1896" s="1"/>
    </row>
    <row r="1897" spans="30:32" ht="18" customHeight="1" x14ac:dyDescent="0.25">
      <c r="AD1897" s="1"/>
      <c r="AF1897" s="1"/>
    </row>
    <row r="1898" spans="30:32" ht="18" customHeight="1" x14ac:dyDescent="0.25">
      <c r="AD1898" s="1"/>
      <c r="AF1898" s="1"/>
    </row>
    <row r="1899" spans="30:32" ht="18" customHeight="1" x14ac:dyDescent="0.25">
      <c r="AD1899" s="1"/>
      <c r="AF1899" s="1"/>
    </row>
    <row r="1900" spans="30:32" ht="18" customHeight="1" x14ac:dyDescent="0.25">
      <c r="AD1900" s="1"/>
      <c r="AF1900" s="1"/>
    </row>
    <row r="1901" spans="30:32" ht="18" customHeight="1" x14ac:dyDescent="0.25">
      <c r="AD1901" s="1"/>
      <c r="AF1901" s="1"/>
    </row>
    <row r="1902" spans="30:32" ht="18" customHeight="1" x14ac:dyDescent="0.25">
      <c r="AD1902" s="1"/>
      <c r="AF1902" s="1"/>
    </row>
    <row r="1903" spans="30:32" ht="18" customHeight="1" x14ac:dyDescent="0.25">
      <c r="AD1903" s="1"/>
      <c r="AF1903" s="1"/>
    </row>
    <row r="1904" spans="30:32" ht="18" customHeight="1" x14ac:dyDescent="0.25">
      <c r="AD1904" s="1"/>
      <c r="AF1904" s="1"/>
    </row>
    <row r="1905" spans="30:32" ht="18" customHeight="1" x14ac:dyDescent="0.25">
      <c r="AD1905" s="1"/>
      <c r="AF1905" s="1"/>
    </row>
    <row r="1906" spans="30:32" ht="18" customHeight="1" x14ac:dyDescent="0.25">
      <c r="AD1906" s="1"/>
      <c r="AF1906" s="1"/>
    </row>
    <row r="1907" spans="30:32" ht="18" customHeight="1" x14ac:dyDescent="0.25">
      <c r="AD1907" s="1"/>
      <c r="AF1907" s="1"/>
    </row>
    <row r="1908" spans="30:32" ht="18" customHeight="1" x14ac:dyDescent="0.25">
      <c r="AD1908" s="1"/>
      <c r="AF1908" s="1"/>
    </row>
    <row r="1909" spans="30:32" ht="18" customHeight="1" x14ac:dyDescent="0.25">
      <c r="AD1909" s="1"/>
      <c r="AF1909" s="1"/>
    </row>
    <row r="1910" spans="30:32" ht="18" customHeight="1" x14ac:dyDescent="0.25">
      <c r="AD1910" s="1"/>
      <c r="AF1910" s="1"/>
    </row>
    <row r="1911" spans="30:32" ht="18" customHeight="1" x14ac:dyDescent="0.25">
      <c r="AD1911" s="1"/>
      <c r="AF1911" s="1"/>
    </row>
    <row r="1912" spans="30:32" ht="18" customHeight="1" x14ac:dyDescent="0.25">
      <c r="AD1912" s="1"/>
      <c r="AF1912" s="1"/>
    </row>
    <row r="1913" spans="30:32" ht="18" customHeight="1" x14ac:dyDescent="0.25">
      <c r="AD1913" s="1"/>
      <c r="AF1913" s="1"/>
    </row>
    <row r="1914" spans="30:32" ht="18" customHeight="1" x14ac:dyDescent="0.25">
      <c r="AD1914" s="1"/>
      <c r="AF1914" s="1"/>
    </row>
    <row r="1915" spans="30:32" ht="18" customHeight="1" x14ac:dyDescent="0.25">
      <c r="AD1915" s="1"/>
      <c r="AF1915" s="1"/>
    </row>
    <row r="1916" spans="30:32" ht="18" customHeight="1" x14ac:dyDescent="0.25">
      <c r="AD1916" s="1"/>
      <c r="AF1916" s="1"/>
    </row>
    <row r="1917" spans="30:32" ht="18" customHeight="1" x14ac:dyDescent="0.25">
      <c r="AD1917" s="1"/>
      <c r="AF1917" s="1"/>
    </row>
    <row r="1918" spans="30:32" ht="18" customHeight="1" x14ac:dyDescent="0.25">
      <c r="AD1918" s="1"/>
      <c r="AF1918" s="1"/>
    </row>
    <row r="1919" spans="30:32" ht="18" customHeight="1" x14ac:dyDescent="0.25">
      <c r="AD1919" s="1"/>
      <c r="AF1919" s="1"/>
    </row>
    <row r="1920" spans="30:32" ht="18" customHeight="1" x14ac:dyDescent="0.25">
      <c r="AD1920" s="1"/>
      <c r="AF1920" s="1"/>
    </row>
    <row r="1921" spans="30:32" ht="18" customHeight="1" x14ac:dyDescent="0.25">
      <c r="AD1921" s="1"/>
      <c r="AF1921" s="1"/>
    </row>
    <row r="1922" spans="30:32" ht="18" customHeight="1" x14ac:dyDescent="0.25">
      <c r="AD1922" s="1"/>
      <c r="AF1922" s="1"/>
    </row>
    <row r="1923" spans="30:32" ht="18" customHeight="1" x14ac:dyDescent="0.25">
      <c r="AD1923" s="1"/>
      <c r="AF1923" s="1"/>
    </row>
    <row r="1924" spans="30:32" ht="18" customHeight="1" x14ac:dyDescent="0.25">
      <c r="AD1924" s="1"/>
      <c r="AF1924" s="1"/>
    </row>
    <row r="1925" spans="30:32" ht="18" customHeight="1" x14ac:dyDescent="0.25">
      <c r="AD1925" s="1"/>
      <c r="AF1925" s="1"/>
    </row>
    <row r="1926" spans="30:32" ht="18" customHeight="1" x14ac:dyDescent="0.25">
      <c r="AD1926" s="1"/>
      <c r="AF1926" s="1"/>
    </row>
    <row r="1927" spans="30:32" ht="18" customHeight="1" x14ac:dyDescent="0.25">
      <c r="AD1927" s="1"/>
      <c r="AF1927" s="1"/>
    </row>
    <row r="1928" spans="30:32" ht="18" customHeight="1" x14ac:dyDescent="0.25">
      <c r="AD1928" s="1"/>
      <c r="AF1928" s="1"/>
    </row>
    <row r="1929" spans="30:32" ht="18" customHeight="1" x14ac:dyDescent="0.25">
      <c r="AD1929" s="1"/>
      <c r="AF1929" s="1"/>
    </row>
    <row r="1930" spans="30:32" ht="18" customHeight="1" x14ac:dyDescent="0.25">
      <c r="AD1930" s="1"/>
      <c r="AF1930" s="1"/>
    </row>
    <row r="1931" spans="30:32" ht="18" customHeight="1" x14ac:dyDescent="0.25">
      <c r="AD1931" s="1"/>
      <c r="AF1931" s="1"/>
    </row>
    <row r="1932" spans="30:32" ht="18" customHeight="1" x14ac:dyDescent="0.25">
      <c r="AD1932" s="1"/>
      <c r="AF1932" s="1"/>
    </row>
    <row r="1933" spans="30:32" ht="18" customHeight="1" x14ac:dyDescent="0.25">
      <c r="AD1933" s="1"/>
      <c r="AF1933" s="1"/>
    </row>
    <row r="1934" spans="30:32" ht="18" customHeight="1" x14ac:dyDescent="0.25">
      <c r="AD1934" s="1"/>
      <c r="AF1934" s="1"/>
    </row>
    <row r="1935" spans="30:32" ht="18" customHeight="1" x14ac:dyDescent="0.25">
      <c r="AD1935" s="1"/>
      <c r="AF1935" s="1"/>
    </row>
    <row r="1936" spans="30:32" ht="18" customHeight="1" x14ac:dyDescent="0.25">
      <c r="AD1936" s="1"/>
      <c r="AF1936" s="1"/>
    </row>
    <row r="1937" spans="30:32" ht="18" customHeight="1" x14ac:dyDescent="0.25">
      <c r="AD1937" s="1"/>
      <c r="AF1937" s="1"/>
    </row>
    <row r="1938" spans="30:32" ht="18" customHeight="1" x14ac:dyDescent="0.25">
      <c r="AD1938" s="1"/>
      <c r="AF1938" s="1"/>
    </row>
    <row r="1939" spans="30:32" ht="18" customHeight="1" x14ac:dyDescent="0.25">
      <c r="AD1939" s="1"/>
      <c r="AF1939" s="1"/>
    </row>
    <row r="1940" spans="30:32" ht="18" customHeight="1" x14ac:dyDescent="0.25">
      <c r="AD1940" s="1"/>
      <c r="AF1940" s="1"/>
    </row>
    <row r="1941" spans="30:32" ht="18" customHeight="1" x14ac:dyDescent="0.25">
      <c r="AD1941" s="1"/>
      <c r="AF1941" s="1"/>
    </row>
    <row r="1942" spans="30:32" ht="18" customHeight="1" x14ac:dyDescent="0.25">
      <c r="AD1942" s="1"/>
      <c r="AF1942" s="1"/>
    </row>
    <row r="1943" spans="30:32" ht="18" customHeight="1" x14ac:dyDescent="0.25">
      <c r="AD1943" s="1"/>
      <c r="AF1943" s="1"/>
    </row>
    <row r="1944" spans="30:32" ht="18" customHeight="1" x14ac:dyDescent="0.25">
      <c r="AD1944" s="1"/>
      <c r="AF1944" s="1"/>
    </row>
    <row r="1945" spans="30:32" ht="18" customHeight="1" x14ac:dyDescent="0.25">
      <c r="AD1945" s="1"/>
      <c r="AF1945" s="1"/>
    </row>
    <row r="1946" spans="30:32" ht="18" customHeight="1" x14ac:dyDescent="0.25">
      <c r="AD1946" s="1"/>
      <c r="AF1946" s="1"/>
    </row>
    <row r="1947" spans="30:32" ht="18" customHeight="1" x14ac:dyDescent="0.25">
      <c r="AD1947" s="1"/>
      <c r="AF1947" s="1"/>
    </row>
    <row r="1948" spans="30:32" ht="18" customHeight="1" x14ac:dyDescent="0.25">
      <c r="AD1948" s="1"/>
      <c r="AF1948" s="1"/>
    </row>
    <row r="1949" spans="30:32" ht="18" customHeight="1" x14ac:dyDescent="0.25">
      <c r="AD1949" s="1"/>
      <c r="AF1949" s="1"/>
    </row>
    <row r="1950" spans="30:32" ht="18" customHeight="1" x14ac:dyDescent="0.25">
      <c r="AD1950" s="1"/>
      <c r="AF1950" s="1"/>
    </row>
    <row r="1951" spans="30:32" ht="18" customHeight="1" x14ac:dyDescent="0.25">
      <c r="AD1951" s="1"/>
      <c r="AF1951" s="1"/>
    </row>
    <row r="1952" spans="30:32" ht="18" customHeight="1" x14ac:dyDescent="0.25">
      <c r="AD1952" s="1"/>
      <c r="AF1952" s="1"/>
    </row>
    <row r="1953" spans="30:32" ht="18" customHeight="1" x14ac:dyDescent="0.25">
      <c r="AD1953" s="1"/>
      <c r="AF1953" s="1"/>
    </row>
    <row r="1954" spans="30:32" ht="18" customHeight="1" x14ac:dyDescent="0.25">
      <c r="AD1954" s="1"/>
      <c r="AF1954" s="1"/>
    </row>
    <row r="1955" spans="30:32" ht="18" customHeight="1" x14ac:dyDescent="0.25">
      <c r="AD1955" s="1"/>
      <c r="AF1955" s="1"/>
    </row>
    <row r="1956" spans="30:32" ht="18" customHeight="1" x14ac:dyDescent="0.25">
      <c r="AD1956" s="1"/>
      <c r="AF1956" s="1"/>
    </row>
    <row r="1957" spans="30:32" ht="18" customHeight="1" x14ac:dyDescent="0.25">
      <c r="AD1957" s="1"/>
      <c r="AF1957" s="1"/>
    </row>
    <row r="1958" spans="30:32" ht="18" customHeight="1" x14ac:dyDescent="0.25">
      <c r="AD1958" s="1"/>
      <c r="AF1958" s="1"/>
    </row>
    <row r="1959" spans="30:32" ht="18" customHeight="1" x14ac:dyDescent="0.25">
      <c r="AD1959" s="1"/>
      <c r="AF1959" s="1"/>
    </row>
    <row r="1960" spans="30:32" ht="18" customHeight="1" x14ac:dyDescent="0.25">
      <c r="AD1960" s="1"/>
      <c r="AF1960" s="1"/>
    </row>
    <row r="1961" spans="30:32" ht="18" customHeight="1" x14ac:dyDescent="0.25">
      <c r="AD1961" s="1"/>
      <c r="AF1961" s="1"/>
    </row>
    <row r="1962" spans="30:32" ht="18" customHeight="1" x14ac:dyDescent="0.25">
      <c r="AD1962" s="1"/>
      <c r="AF1962" s="1"/>
    </row>
    <row r="1963" spans="30:32" ht="18" customHeight="1" x14ac:dyDescent="0.25">
      <c r="AD1963" s="1"/>
      <c r="AF1963" s="1"/>
    </row>
    <row r="1964" spans="30:32" ht="18" customHeight="1" x14ac:dyDescent="0.25">
      <c r="AD1964" s="1"/>
      <c r="AF1964" s="1"/>
    </row>
    <row r="1965" spans="30:32" ht="18" customHeight="1" x14ac:dyDescent="0.25">
      <c r="AD1965" s="1"/>
      <c r="AF1965" s="1"/>
    </row>
    <row r="1966" spans="30:32" ht="18" customHeight="1" x14ac:dyDescent="0.25">
      <c r="AD1966" s="1"/>
      <c r="AF1966" s="1"/>
    </row>
    <row r="1967" spans="30:32" ht="18" customHeight="1" x14ac:dyDescent="0.25">
      <c r="AD1967" s="1"/>
      <c r="AF1967" s="1"/>
    </row>
    <row r="1968" spans="30:32" ht="18" customHeight="1" x14ac:dyDescent="0.25">
      <c r="AD1968" s="1"/>
      <c r="AF1968" s="1"/>
    </row>
    <row r="1969" spans="30:32" ht="18" customHeight="1" x14ac:dyDescent="0.25">
      <c r="AD1969" s="1"/>
      <c r="AF1969" s="1"/>
    </row>
    <row r="1970" spans="30:32" ht="18" customHeight="1" x14ac:dyDescent="0.25">
      <c r="AD1970" s="1"/>
      <c r="AF1970" s="1"/>
    </row>
    <row r="1971" spans="30:32" ht="18" customHeight="1" x14ac:dyDescent="0.25">
      <c r="AD1971" s="1"/>
      <c r="AF1971" s="1"/>
    </row>
    <row r="1972" spans="30:32" ht="18" customHeight="1" x14ac:dyDescent="0.25">
      <c r="AD1972" s="1"/>
      <c r="AF1972" s="1"/>
    </row>
    <row r="1973" spans="30:32" ht="18" customHeight="1" x14ac:dyDescent="0.25">
      <c r="AD1973" s="1"/>
      <c r="AF1973" s="1"/>
    </row>
    <row r="1974" spans="30:32" ht="18" customHeight="1" x14ac:dyDescent="0.25">
      <c r="AD1974" s="1"/>
      <c r="AF1974" s="1"/>
    </row>
    <row r="1975" spans="30:32" ht="18" customHeight="1" x14ac:dyDescent="0.25">
      <c r="AD1975" s="1"/>
      <c r="AF1975" s="1"/>
    </row>
    <row r="1976" spans="30:32" ht="18" customHeight="1" x14ac:dyDescent="0.25">
      <c r="AD1976" s="1"/>
      <c r="AF1976" s="1"/>
    </row>
    <row r="1977" spans="30:32" ht="18" customHeight="1" x14ac:dyDescent="0.25">
      <c r="AD1977" s="1"/>
      <c r="AF1977" s="1"/>
    </row>
    <row r="1978" spans="30:32" ht="18" customHeight="1" x14ac:dyDescent="0.25">
      <c r="AD1978" s="1"/>
      <c r="AF1978" s="1"/>
    </row>
    <row r="1979" spans="30:32" ht="18" customHeight="1" x14ac:dyDescent="0.25">
      <c r="AD1979" s="1"/>
      <c r="AF1979" s="1"/>
    </row>
    <row r="1980" spans="30:32" ht="18" customHeight="1" x14ac:dyDescent="0.25">
      <c r="AD1980" s="1"/>
      <c r="AF1980" s="1"/>
    </row>
    <row r="1981" spans="30:32" ht="18" customHeight="1" x14ac:dyDescent="0.25">
      <c r="AD1981" s="1"/>
      <c r="AF1981" s="1"/>
    </row>
    <row r="1982" spans="30:32" ht="18" customHeight="1" x14ac:dyDescent="0.25">
      <c r="AD1982" s="1"/>
      <c r="AF1982" s="1"/>
    </row>
    <row r="1983" spans="30:32" ht="18" customHeight="1" x14ac:dyDescent="0.25">
      <c r="AD1983" s="1"/>
      <c r="AF1983" s="1"/>
    </row>
    <row r="1984" spans="30:32" ht="18" customHeight="1" x14ac:dyDescent="0.25">
      <c r="AD1984" s="1"/>
      <c r="AF1984" s="1"/>
    </row>
    <row r="1985" spans="30:32" ht="18" customHeight="1" x14ac:dyDescent="0.25">
      <c r="AD1985" s="1"/>
      <c r="AF1985" s="1"/>
    </row>
    <row r="1986" spans="30:32" ht="18" customHeight="1" x14ac:dyDescent="0.25">
      <c r="AD1986" s="1"/>
      <c r="AF1986" s="1"/>
    </row>
    <row r="1987" spans="30:32" ht="18" customHeight="1" x14ac:dyDescent="0.25">
      <c r="AD1987" s="1"/>
      <c r="AF1987" s="1"/>
    </row>
    <row r="1988" spans="30:32" ht="18" customHeight="1" x14ac:dyDescent="0.25">
      <c r="AD1988" s="1"/>
      <c r="AF1988" s="1"/>
    </row>
    <row r="1989" spans="30:32" ht="18" customHeight="1" x14ac:dyDescent="0.25">
      <c r="AD1989" s="1"/>
      <c r="AF1989" s="1"/>
    </row>
    <row r="1990" spans="30:32" ht="18" customHeight="1" x14ac:dyDescent="0.25">
      <c r="AD1990" s="1"/>
      <c r="AF1990" s="1"/>
    </row>
    <row r="1991" spans="30:32" ht="18" customHeight="1" x14ac:dyDescent="0.25">
      <c r="AD1991" s="1"/>
      <c r="AF1991" s="1"/>
    </row>
    <row r="1992" spans="30:32" ht="18" customHeight="1" x14ac:dyDescent="0.25">
      <c r="AD1992" s="1"/>
      <c r="AF1992" s="1"/>
    </row>
    <row r="1993" spans="30:32" ht="18" customHeight="1" x14ac:dyDescent="0.25">
      <c r="AD1993" s="1"/>
      <c r="AF1993" s="1"/>
    </row>
    <row r="1994" spans="30:32" ht="18" customHeight="1" x14ac:dyDescent="0.25">
      <c r="AD1994" s="1"/>
      <c r="AF1994" s="1"/>
    </row>
    <row r="1995" spans="30:32" ht="18" customHeight="1" x14ac:dyDescent="0.25">
      <c r="AD1995" s="1"/>
      <c r="AF1995" s="1"/>
    </row>
    <row r="1996" spans="30:32" ht="18" customHeight="1" x14ac:dyDescent="0.25">
      <c r="AD1996" s="1"/>
      <c r="AF1996" s="1"/>
    </row>
    <row r="1997" spans="30:32" ht="18" customHeight="1" x14ac:dyDescent="0.25">
      <c r="AD1997" s="1"/>
      <c r="AF1997" s="1"/>
    </row>
    <row r="1998" spans="30:32" ht="18" customHeight="1" x14ac:dyDescent="0.25">
      <c r="AD1998" s="1"/>
      <c r="AF1998" s="1"/>
    </row>
    <row r="1999" spans="30:32" ht="18" customHeight="1" x14ac:dyDescent="0.25">
      <c r="AD1999" s="1"/>
      <c r="AF1999" s="1"/>
    </row>
    <row r="2000" spans="30:32" ht="18" customHeight="1" x14ac:dyDescent="0.25">
      <c r="AD2000" s="1"/>
      <c r="AF2000" s="1"/>
    </row>
    <row r="2001" spans="30:32" ht="18" customHeight="1" x14ac:dyDescent="0.25">
      <c r="AD2001" s="1"/>
      <c r="AF2001" s="1"/>
    </row>
    <row r="2002" spans="30:32" ht="18" customHeight="1" x14ac:dyDescent="0.25">
      <c r="AD2002" s="1"/>
      <c r="AF2002" s="1"/>
    </row>
    <row r="2003" spans="30:32" ht="18" customHeight="1" x14ac:dyDescent="0.25">
      <c r="AD2003" s="1"/>
      <c r="AF2003" s="1"/>
    </row>
    <row r="2004" spans="30:32" ht="18" customHeight="1" x14ac:dyDescent="0.25">
      <c r="AD2004" s="1"/>
      <c r="AF2004" s="1"/>
    </row>
    <row r="2005" spans="30:32" ht="18" customHeight="1" x14ac:dyDescent="0.25">
      <c r="AD2005" s="1"/>
      <c r="AF2005" s="1"/>
    </row>
    <row r="2006" spans="30:32" ht="18" customHeight="1" x14ac:dyDescent="0.25">
      <c r="AD2006" s="1"/>
      <c r="AF2006" s="1"/>
    </row>
    <row r="2007" spans="30:32" ht="18" customHeight="1" x14ac:dyDescent="0.25">
      <c r="AD2007" s="1"/>
      <c r="AF2007" s="1"/>
    </row>
    <row r="2008" spans="30:32" ht="18" customHeight="1" x14ac:dyDescent="0.25">
      <c r="AD2008" s="1"/>
      <c r="AF2008" s="1"/>
    </row>
    <row r="2009" spans="30:32" ht="18" customHeight="1" x14ac:dyDescent="0.25">
      <c r="AD2009" s="1"/>
      <c r="AF2009" s="1"/>
    </row>
    <row r="2010" spans="30:32" ht="18" customHeight="1" x14ac:dyDescent="0.25">
      <c r="AD2010" s="1"/>
      <c r="AF2010" s="1"/>
    </row>
    <row r="2011" spans="30:32" ht="18" customHeight="1" x14ac:dyDescent="0.25">
      <c r="AD2011" s="1"/>
      <c r="AF2011" s="1"/>
    </row>
    <row r="2012" spans="30:32" ht="18" customHeight="1" x14ac:dyDescent="0.25">
      <c r="AD2012" s="1"/>
      <c r="AF2012" s="1"/>
    </row>
    <row r="2013" spans="30:32" ht="18" customHeight="1" x14ac:dyDescent="0.25">
      <c r="AD2013" s="1"/>
      <c r="AF2013" s="1"/>
    </row>
    <row r="2014" spans="30:32" ht="18" customHeight="1" x14ac:dyDescent="0.25">
      <c r="AD2014" s="1"/>
      <c r="AF2014" s="1"/>
    </row>
    <row r="2015" spans="30:32" ht="18" customHeight="1" x14ac:dyDescent="0.25">
      <c r="AD2015" s="1"/>
      <c r="AF2015" s="1"/>
    </row>
    <row r="2016" spans="30:32" ht="18" customHeight="1" x14ac:dyDescent="0.25">
      <c r="AD2016" s="1"/>
      <c r="AF2016" s="1"/>
    </row>
    <row r="2017" spans="30:32" ht="18" customHeight="1" x14ac:dyDescent="0.25">
      <c r="AD2017" s="1"/>
      <c r="AF2017" s="1"/>
    </row>
    <row r="2018" spans="30:32" ht="18" customHeight="1" x14ac:dyDescent="0.25">
      <c r="AD2018" s="1"/>
      <c r="AF2018" s="1"/>
    </row>
    <row r="2019" spans="30:32" ht="18" customHeight="1" x14ac:dyDescent="0.25">
      <c r="AD2019" s="1"/>
      <c r="AF2019" s="1"/>
    </row>
    <row r="2020" spans="30:32" ht="18" customHeight="1" x14ac:dyDescent="0.25">
      <c r="AD2020" s="1"/>
      <c r="AF2020" s="1"/>
    </row>
    <row r="2021" spans="30:32" ht="18" customHeight="1" x14ac:dyDescent="0.25">
      <c r="AD2021" s="1"/>
      <c r="AF2021" s="1"/>
    </row>
    <row r="2022" spans="30:32" ht="18" customHeight="1" x14ac:dyDescent="0.25">
      <c r="AD2022" s="1"/>
      <c r="AF2022" s="1"/>
    </row>
    <row r="2023" spans="30:32" ht="18" customHeight="1" x14ac:dyDescent="0.25">
      <c r="AD2023" s="1"/>
      <c r="AF2023" s="1"/>
    </row>
    <row r="2024" spans="30:32" ht="18" customHeight="1" x14ac:dyDescent="0.25">
      <c r="AD2024" s="1"/>
      <c r="AF2024" s="1"/>
    </row>
    <row r="2025" spans="30:32" ht="18" customHeight="1" x14ac:dyDescent="0.25">
      <c r="AD2025" s="1"/>
      <c r="AF2025" s="1"/>
    </row>
    <row r="2026" spans="30:32" ht="18" customHeight="1" x14ac:dyDescent="0.25">
      <c r="AD2026" s="1"/>
      <c r="AF2026" s="1"/>
    </row>
    <row r="2027" spans="30:32" ht="18" customHeight="1" x14ac:dyDescent="0.25">
      <c r="AD2027" s="1"/>
      <c r="AF2027" s="1"/>
    </row>
    <row r="2028" spans="30:32" ht="18" customHeight="1" x14ac:dyDescent="0.25">
      <c r="AD2028" s="1"/>
      <c r="AF2028" s="1"/>
    </row>
    <row r="2029" spans="30:32" ht="18" customHeight="1" x14ac:dyDescent="0.25">
      <c r="AD2029" s="1"/>
      <c r="AF2029" s="1"/>
    </row>
    <row r="2030" spans="30:32" ht="18" customHeight="1" x14ac:dyDescent="0.25">
      <c r="AD2030" s="1"/>
      <c r="AF2030" s="1"/>
    </row>
    <row r="2031" spans="30:32" ht="18" customHeight="1" x14ac:dyDescent="0.25">
      <c r="AD2031" s="1"/>
      <c r="AF2031" s="1"/>
    </row>
    <row r="2032" spans="30:32" ht="18" customHeight="1" x14ac:dyDescent="0.25">
      <c r="AD2032" s="1"/>
      <c r="AF2032" s="1"/>
    </row>
    <row r="2033" spans="30:32" ht="18" customHeight="1" x14ac:dyDescent="0.25">
      <c r="AD2033" s="1"/>
      <c r="AF2033" s="1"/>
    </row>
    <row r="2034" spans="30:32" ht="18" customHeight="1" x14ac:dyDescent="0.25">
      <c r="AD2034" s="1"/>
      <c r="AF2034" s="1"/>
    </row>
    <row r="2035" spans="30:32" ht="18" customHeight="1" x14ac:dyDescent="0.25">
      <c r="AD2035" s="1"/>
      <c r="AF2035" s="1"/>
    </row>
    <row r="2036" spans="30:32" ht="18" customHeight="1" x14ac:dyDescent="0.25">
      <c r="AD2036" s="1"/>
      <c r="AF2036" s="1"/>
    </row>
    <row r="2037" spans="30:32" ht="18" customHeight="1" x14ac:dyDescent="0.25">
      <c r="AD2037" s="1"/>
      <c r="AF2037" s="1"/>
    </row>
    <row r="2038" spans="30:32" ht="18" customHeight="1" x14ac:dyDescent="0.25">
      <c r="AD2038" s="1"/>
      <c r="AF2038" s="1"/>
    </row>
    <row r="2039" spans="30:32" ht="18" customHeight="1" x14ac:dyDescent="0.25">
      <c r="AD2039" s="1"/>
      <c r="AF2039" s="1"/>
    </row>
    <row r="2040" spans="30:32" ht="18" customHeight="1" x14ac:dyDescent="0.25">
      <c r="AD2040" s="1"/>
      <c r="AF2040" s="1"/>
    </row>
    <row r="2041" spans="30:32" ht="18" customHeight="1" x14ac:dyDescent="0.25">
      <c r="AD2041" s="1"/>
      <c r="AF2041" s="1"/>
    </row>
    <row r="2042" spans="30:32" ht="18" customHeight="1" x14ac:dyDescent="0.25">
      <c r="AD2042" s="1"/>
      <c r="AF2042" s="1"/>
    </row>
    <row r="2043" spans="30:32" ht="18" customHeight="1" x14ac:dyDescent="0.25">
      <c r="AD2043" s="1"/>
      <c r="AF2043" s="1"/>
    </row>
    <row r="2044" spans="30:32" ht="18" customHeight="1" x14ac:dyDescent="0.25">
      <c r="AD2044" s="1"/>
      <c r="AF2044" s="1"/>
    </row>
    <row r="2045" spans="30:32" ht="18" customHeight="1" x14ac:dyDescent="0.25">
      <c r="AD2045" s="1"/>
      <c r="AF2045" s="1"/>
    </row>
    <row r="2046" spans="30:32" ht="18" customHeight="1" x14ac:dyDescent="0.25">
      <c r="AD2046" s="1"/>
      <c r="AF2046" s="1"/>
    </row>
    <row r="2047" spans="30:32" ht="18" customHeight="1" x14ac:dyDescent="0.25">
      <c r="AD2047" s="1"/>
      <c r="AF2047" s="1"/>
    </row>
    <row r="2048" spans="30:32" ht="18" customHeight="1" x14ac:dyDescent="0.25">
      <c r="AD2048" s="1"/>
      <c r="AF2048" s="1"/>
    </row>
    <row r="2049" spans="30:32" ht="18" customHeight="1" x14ac:dyDescent="0.25">
      <c r="AD2049" s="1"/>
      <c r="AF2049" s="1"/>
    </row>
    <row r="2050" spans="30:32" ht="18" customHeight="1" x14ac:dyDescent="0.25">
      <c r="AD2050" s="1"/>
      <c r="AF2050" s="1"/>
    </row>
    <row r="2051" spans="30:32" ht="18" customHeight="1" x14ac:dyDescent="0.25">
      <c r="AD2051" s="1"/>
      <c r="AF2051" s="1"/>
    </row>
    <row r="2052" spans="30:32" ht="18" customHeight="1" x14ac:dyDescent="0.25">
      <c r="AD2052" s="1"/>
      <c r="AF2052" s="1"/>
    </row>
    <row r="2053" spans="30:32" ht="18" customHeight="1" x14ac:dyDescent="0.25">
      <c r="AD2053" s="1"/>
      <c r="AF2053" s="1"/>
    </row>
    <row r="2054" spans="30:32" ht="18" customHeight="1" x14ac:dyDescent="0.25">
      <c r="AD2054" s="1"/>
      <c r="AF2054" s="1"/>
    </row>
    <row r="2055" spans="30:32" ht="18" customHeight="1" x14ac:dyDescent="0.25">
      <c r="AD2055" s="1"/>
      <c r="AF2055" s="1"/>
    </row>
    <row r="2056" spans="30:32" ht="18" customHeight="1" x14ac:dyDescent="0.25">
      <c r="AD2056" s="1"/>
      <c r="AF2056" s="1"/>
    </row>
    <row r="2057" spans="30:32" ht="18" customHeight="1" x14ac:dyDescent="0.25">
      <c r="AD2057" s="1"/>
      <c r="AF2057" s="1"/>
    </row>
    <row r="2058" spans="30:32" ht="18" customHeight="1" x14ac:dyDescent="0.25">
      <c r="AD2058" s="1"/>
      <c r="AF2058" s="1"/>
    </row>
    <row r="2059" spans="30:32" ht="18" customHeight="1" x14ac:dyDescent="0.25">
      <c r="AD2059" s="1"/>
      <c r="AF2059" s="1"/>
    </row>
    <row r="2060" spans="30:32" ht="18" customHeight="1" x14ac:dyDescent="0.25">
      <c r="AD2060" s="1"/>
      <c r="AF2060" s="1"/>
    </row>
    <row r="2061" spans="30:32" ht="18" customHeight="1" x14ac:dyDescent="0.25">
      <c r="AD2061" s="1"/>
      <c r="AF2061" s="1"/>
    </row>
    <row r="2062" spans="30:32" ht="18" customHeight="1" x14ac:dyDescent="0.25">
      <c r="AD2062" s="1"/>
      <c r="AF2062" s="1"/>
    </row>
    <row r="2063" spans="30:32" ht="18" customHeight="1" x14ac:dyDescent="0.25">
      <c r="AD2063" s="1"/>
      <c r="AF2063" s="1"/>
    </row>
    <row r="2064" spans="30:32" ht="18" customHeight="1" x14ac:dyDescent="0.25">
      <c r="AD2064" s="1"/>
      <c r="AF2064" s="1"/>
    </row>
    <row r="2065" spans="30:32" ht="18" customHeight="1" x14ac:dyDescent="0.25">
      <c r="AD2065" s="1"/>
      <c r="AF2065" s="1"/>
    </row>
    <row r="2066" spans="30:32" ht="18" customHeight="1" x14ac:dyDescent="0.25">
      <c r="AD2066" s="1"/>
      <c r="AF2066" s="1"/>
    </row>
    <row r="2067" spans="30:32" ht="18" customHeight="1" x14ac:dyDescent="0.25">
      <c r="AD2067" s="1"/>
      <c r="AF2067" s="1"/>
    </row>
    <row r="2068" spans="30:32" ht="18" customHeight="1" x14ac:dyDescent="0.25">
      <c r="AD2068" s="1"/>
      <c r="AF2068" s="1"/>
    </row>
    <row r="2069" spans="30:32" ht="18" customHeight="1" x14ac:dyDescent="0.25">
      <c r="AD2069" s="1"/>
      <c r="AF2069" s="1"/>
    </row>
    <row r="2070" spans="30:32" ht="18" customHeight="1" x14ac:dyDescent="0.25">
      <c r="AD2070" s="1"/>
      <c r="AF2070" s="1"/>
    </row>
    <row r="2071" spans="30:32" ht="18" customHeight="1" x14ac:dyDescent="0.25">
      <c r="AD2071" s="1"/>
      <c r="AF2071" s="1"/>
    </row>
    <row r="2072" spans="30:32" ht="18" customHeight="1" x14ac:dyDescent="0.25">
      <c r="AD2072" s="1"/>
      <c r="AF2072" s="1"/>
    </row>
    <row r="2073" spans="30:32" ht="18" customHeight="1" x14ac:dyDescent="0.25">
      <c r="AD2073" s="1"/>
      <c r="AF2073" s="1"/>
    </row>
    <row r="2074" spans="30:32" ht="18" customHeight="1" x14ac:dyDescent="0.25">
      <c r="AD2074" s="1"/>
      <c r="AF2074" s="1"/>
    </row>
    <row r="2075" spans="30:32" ht="18" customHeight="1" x14ac:dyDescent="0.25">
      <c r="AD2075" s="1"/>
      <c r="AF2075" s="1"/>
    </row>
    <row r="2076" spans="30:32" ht="18" customHeight="1" x14ac:dyDescent="0.25">
      <c r="AD2076" s="1"/>
      <c r="AF2076" s="1"/>
    </row>
    <row r="2077" spans="30:32" ht="18" customHeight="1" x14ac:dyDescent="0.25">
      <c r="AD2077" s="1"/>
      <c r="AF2077" s="1"/>
    </row>
    <row r="2078" spans="30:32" ht="18" customHeight="1" x14ac:dyDescent="0.25">
      <c r="AD2078" s="1"/>
      <c r="AF2078" s="1"/>
    </row>
    <row r="2079" spans="30:32" ht="18" customHeight="1" x14ac:dyDescent="0.25">
      <c r="AD2079" s="1"/>
      <c r="AF2079" s="1"/>
    </row>
    <row r="2080" spans="30:32" ht="18" customHeight="1" x14ac:dyDescent="0.25">
      <c r="AD2080" s="1"/>
      <c r="AF2080" s="1"/>
    </row>
    <row r="2081" spans="30:32" ht="18" customHeight="1" x14ac:dyDescent="0.25">
      <c r="AD2081" s="1"/>
      <c r="AF2081" s="1"/>
    </row>
    <row r="2082" spans="30:32" ht="18" customHeight="1" x14ac:dyDescent="0.25">
      <c r="AD2082" s="1"/>
      <c r="AF2082" s="1"/>
    </row>
    <row r="2083" spans="30:32" ht="18" customHeight="1" x14ac:dyDescent="0.25">
      <c r="AD2083" s="1"/>
      <c r="AF2083" s="1"/>
    </row>
    <row r="2084" spans="30:32" ht="18" customHeight="1" x14ac:dyDescent="0.25">
      <c r="AD2084" s="1"/>
      <c r="AF2084" s="1"/>
    </row>
    <row r="2085" spans="30:32" ht="18" customHeight="1" x14ac:dyDescent="0.25">
      <c r="AD2085" s="1"/>
      <c r="AF2085" s="1"/>
    </row>
    <row r="2086" spans="30:32" ht="18" customHeight="1" x14ac:dyDescent="0.25">
      <c r="AD2086" s="1"/>
      <c r="AF2086" s="1"/>
    </row>
    <row r="2087" spans="30:32" ht="18" customHeight="1" x14ac:dyDescent="0.25">
      <c r="AD2087" s="1"/>
      <c r="AF2087" s="1"/>
    </row>
    <row r="2088" spans="30:32" ht="18" customHeight="1" x14ac:dyDescent="0.25">
      <c r="AD2088" s="1"/>
      <c r="AF2088" s="1"/>
    </row>
    <row r="2089" spans="30:32" ht="18" customHeight="1" x14ac:dyDescent="0.25">
      <c r="AD2089" s="1"/>
      <c r="AF2089" s="1"/>
    </row>
    <row r="2090" spans="30:32" ht="18" customHeight="1" x14ac:dyDescent="0.25">
      <c r="AD2090" s="1"/>
      <c r="AF2090" s="1"/>
    </row>
    <row r="2091" spans="30:32" ht="18" customHeight="1" x14ac:dyDescent="0.25">
      <c r="AD2091" s="1"/>
      <c r="AF2091" s="1"/>
    </row>
    <row r="2092" spans="30:32" ht="18" customHeight="1" x14ac:dyDescent="0.25">
      <c r="AD2092" s="1"/>
      <c r="AF2092" s="1"/>
    </row>
    <row r="2093" spans="30:32" ht="18" customHeight="1" x14ac:dyDescent="0.25">
      <c r="AD2093" s="1"/>
      <c r="AF2093" s="1"/>
    </row>
    <row r="2094" spans="30:32" ht="18" customHeight="1" x14ac:dyDescent="0.25">
      <c r="AD2094" s="1"/>
      <c r="AF2094" s="1"/>
    </row>
    <row r="2095" spans="30:32" ht="18" customHeight="1" x14ac:dyDescent="0.25">
      <c r="AD2095" s="1"/>
      <c r="AF2095" s="1"/>
    </row>
    <row r="2096" spans="30:32" ht="18" customHeight="1" x14ac:dyDescent="0.25">
      <c r="AD2096" s="1"/>
      <c r="AF2096" s="1"/>
    </row>
    <row r="2097" spans="30:32" ht="18" customHeight="1" x14ac:dyDescent="0.25">
      <c r="AD2097" s="1"/>
      <c r="AF2097" s="1"/>
    </row>
    <row r="2098" spans="30:32" ht="18" customHeight="1" x14ac:dyDescent="0.25">
      <c r="AD2098" s="1"/>
      <c r="AF2098" s="1"/>
    </row>
    <row r="2099" spans="30:32" ht="18" customHeight="1" x14ac:dyDescent="0.25">
      <c r="AD2099" s="1"/>
      <c r="AF2099" s="1"/>
    </row>
    <row r="2100" spans="30:32" ht="18" customHeight="1" x14ac:dyDescent="0.25">
      <c r="AD2100" s="1"/>
      <c r="AF2100" s="1"/>
    </row>
    <row r="2101" spans="30:32" ht="18" customHeight="1" x14ac:dyDescent="0.25">
      <c r="AD2101" s="1"/>
      <c r="AF2101" s="1"/>
    </row>
    <row r="2102" spans="30:32" ht="18" customHeight="1" x14ac:dyDescent="0.25">
      <c r="AD2102" s="1"/>
      <c r="AF2102" s="1"/>
    </row>
    <row r="2103" spans="30:32" ht="18" customHeight="1" x14ac:dyDescent="0.25">
      <c r="AD2103" s="1"/>
      <c r="AF2103" s="1"/>
    </row>
    <row r="2104" spans="30:32" ht="18" customHeight="1" x14ac:dyDescent="0.25">
      <c r="AD2104" s="1"/>
      <c r="AF2104" s="1"/>
    </row>
    <row r="2105" spans="30:32" ht="18" customHeight="1" x14ac:dyDescent="0.25">
      <c r="AD2105" s="1"/>
      <c r="AF2105" s="1"/>
    </row>
    <row r="2106" spans="30:32" ht="18" customHeight="1" x14ac:dyDescent="0.25">
      <c r="AD2106" s="1"/>
      <c r="AF2106" s="1"/>
    </row>
    <row r="2107" spans="30:32" ht="18" customHeight="1" x14ac:dyDescent="0.25">
      <c r="AD2107" s="1"/>
      <c r="AF2107" s="1"/>
    </row>
    <row r="2108" spans="30:32" ht="18" customHeight="1" x14ac:dyDescent="0.25">
      <c r="AD2108" s="1"/>
      <c r="AF2108" s="1"/>
    </row>
    <row r="2109" spans="30:32" ht="18" customHeight="1" x14ac:dyDescent="0.25">
      <c r="AD2109" s="1"/>
      <c r="AF2109" s="1"/>
    </row>
    <row r="2110" spans="30:32" ht="18" customHeight="1" x14ac:dyDescent="0.25">
      <c r="AD2110" s="1"/>
      <c r="AF2110" s="1"/>
    </row>
    <row r="2111" spans="30:32" ht="18" customHeight="1" x14ac:dyDescent="0.25">
      <c r="AD2111" s="1"/>
      <c r="AF2111" s="1"/>
    </row>
    <row r="2112" spans="30:32" ht="18" customHeight="1" x14ac:dyDescent="0.25">
      <c r="AD2112" s="1"/>
      <c r="AF2112" s="1"/>
    </row>
    <row r="2113" spans="30:32" ht="18" customHeight="1" x14ac:dyDescent="0.25">
      <c r="AD2113" s="1"/>
      <c r="AF2113" s="1"/>
    </row>
    <row r="2114" spans="30:32" ht="18" customHeight="1" x14ac:dyDescent="0.25">
      <c r="AD2114" s="1"/>
      <c r="AF2114" s="1"/>
    </row>
    <row r="2115" spans="30:32" ht="18" customHeight="1" x14ac:dyDescent="0.25">
      <c r="AD2115" s="1"/>
      <c r="AF2115" s="1"/>
    </row>
    <row r="2116" spans="30:32" ht="18" customHeight="1" x14ac:dyDescent="0.25">
      <c r="AD2116" s="1"/>
      <c r="AF2116" s="1"/>
    </row>
    <row r="2117" spans="30:32" ht="18" customHeight="1" x14ac:dyDescent="0.25">
      <c r="AD2117" s="1"/>
      <c r="AF2117" s="1"/>
    </row>
    <row r="2118" spans="30:32" ht="18" customHeight="1" x14ac:dyDescent="0.25">
      <c r="AD2118" s="1"/>
      <c r="AF2118" s="1"/>
    </row>
    <row r="2119" spans="30:32" ht="18" customHeight="1" x14ac:dyDescent="0.25">
      <c r="AD2119" s="1"/>
      <c r="AF2119" s="1"/>
    </row>
    <row r="2120" spans="30:32" ht="18" customHeight="1" x14ac:dyDescent="0.25">
      <c r="AD2120" s="1"/>
      <c r="AF2120" s="1"/>
    </row>
    <row r="2121" spans="30:32" ht="18" customHeight="1" x14ac:dyDescent="0.25">
      <c r="AD2121" s="1"/>
      <c r="AF2121" s="1"/>
    </row>
    <row r="2122" spans="30:32" ht="18" customHeight="1" x14ac:dyDescent="0.25">
      <c r="AD2122" s="1"/>
      <c r="AF2122" s="1"/>
    </row>
    <row r="2123" spans="30:32" ht="18" customHeight="1" x14ac:dyDescent="0.25">
      <c r="AD2123" s="1"/>
      <c r="AF2123" s="1"/>
    </row>
    <row r="2124" spans="30:32" ht="18" customHeight="1" x14ac:dyDescent="0.25">
      <c r="AD2124" s="1"/>
      <c r="AF2124" s="1"/>
    </row>
    <row r="2125" spans="30:32" ht="18" customHeight="1" x14ac:dyDescent="0.25">
      <c r="AD2125" s="1"/>
      <c r="AF2125" s="1"/>
    </row>
    <row r="2126" spans="30:32" ht="18" customHeight="1" x14ac:dyDescent="0.25">
      <c r="AD2126" s="1"/>
      <c r="AF2126" s="1"/>
    </row>
    <row r="2127" spans="30:32" ht="18" customHeight="1" x14ac:dyDescent="0.25">
      <c r="AD2127" s="1"/>
      <c r="AF2127" s="1"/>
    </row>
    <row r="2128" spans="30:32" ht="18" customHeight="1" x14ac:dyDescent="0.25">
      <c r="AD2128" s="1"/>
      <c r="AF2128" s="1"/>
    </row>
    <row r="2129" spans="30:32" ht="18" customHeight="1" x14ac:dyDescent="0.25">
      <c r="AD2129" s="1"/>
      <c r="AF2129" s="1"/>
    </row>
    <row r="2130" spans="30:32" ht="18" customHeight="1" x14ac:dyDescent="0.25">
      <c r="AD2130" s="1"/>
      <c r="AF2130" s="1"/>
    </row>
    <row r="2131" spans="30:32" ht="18" customHeight="1" x14ac:dyDescent="0.25">
      <c r="AD2131" s="1"/>
      <c r="AF2131" s="1"/>
    </row>
    <row r="2132" spans="30:32" ht="18" customHeight="1" x14ac:dyDescent="0.25">
      <c r="AD2132" s="1"/>
      <c r="AF2132" s="1"/>
    </row>
    <row r="2133" spans="30:32" ht="18" customHeight="1" x14ac:dyDescent="0.25">
      <c r="AD2133" s="1"/>
      <c r="AF2133" s="1"/>
    </row>
    <row r="2134" spans="30:32" ht="18" customHeight="1" x14ac:dyDescent="0.25">
      <c r="AD2134" s="1"/>
      <c r="AF2134" s="1"/>
    </row>
    <row r="2135" spans="30:32" ht="18" customHeight="1" x14ac:dyDescent="0.25">
      <c r="AD2135" s="1"/>
      <c r="AF2135" s="1"/>
    </row>
    <row r="2136" spans="30:32" ht="18" customHeight="1" x14ac:dyDescent="0.25">
      <c r="AD2136" s="1"/>
      <c r="AF2136" s="1"/>
    </row>
    <row r="2137" spans="30:32" ht="18" customHeight="1" x14ac:dyDescent="0.25">
      <c r="AD2137" s="1"/>
      <c r="AF2137" s="1"/>
    </row>
    <row r="2138" spans="30:32" ht="18" customHeight="1" x14ac:dyDescent="0.25">
      <c r="AD2138" s="1"/>
      <c r="AF2138" s="1"/>
    </row>
    <row r="2139" spans="30:32" ht="18" customHeight="1" x14ac:dyDescent="0.25">
      <c r="AD2139" s="1"/>
      <c r="AF2139" s="1"/>
    </row>
    <row r="2140" spans="30:32" ht="18" customHeight="1" x14ac:dyDescent="0.25">
      <c r="AD2140" s="1"/>
      <c r="AF2140" s="1"/>
    </row>
    <row r="2141" spans="30:32" ht="18" customHeight="1" x14ac:dyDescent="0.25">
      <c r="AD2141" s="1"/>
      <c r="AF2141" s="1"/>
    </row>
    <row r="2142" spans="30:32" ht="18" customHeight="1" x14ac:dyDescent="0.25">
      <c r="AD2142" s="1"/>
      <c r="AF2142" s="1"/>
    </row>
    <row r="2143" spans="30:32" ht="18" customHeight="1" x14ac:dyDescent="0.25">
      <c r="AD2143" s="1"/>
      <c r="AF2143" s="1"/>
    </row>
    <row r="2144" spans="30:32" ht="18" customHeight="1" x14ac:dyDescent="0.25">
      <c r="AD2144" s="1"/>
      <c r="AF2144" s="1"/>
    </row>
    <row r="2145" spans="30:32" ht="18" customHeight="1" x14ac:dyDescent="0.25">
      <c r="AD2145" s="1"/>
      <c r="AF2145" s="1"/>
    </row>
    <row r="2146" spans="30:32" ht="18" customHeight="1" x14ac:dyDescent="0.25">
      <c r="AD2146" s="1"/>
      <c r="AF2146" s="1"/>
    </row>
    <row r="2147" spans="30:32" ht="18" customHeight="1" x14ac:dyDescent="0.25">
      <c r="AD2147" s="1"/>
      <c r="AF2147" s="1"/>
    </row>
    <row r="2148" spans="30:32" ht="18" customHeight="1" x14ac:dyDescent="0.25">
      <c r="AD2148" s="1"/>
      <c r="AF2148" s="1"/>
    </row>
    <row r="2149" spans="30:32" ht="18" customHeight="1" x14ac:dyDescent="0.25">
      <c r="AD2149" s="1"/>
      <c r="AF2149" s="1"/>
    </row>
    <row r="2150" spans="30:32" ht="18" customHeight="1" x14ac:dyDescent="0.25">
      <c r="AD2150" s="1"/>
      <c r="AF2150" s="1"/>
    </row>
    <row r="2151" spans="30:32" ht="18" customHeight="1" x14ac:dyDescent="0.25">
      <c r="AD2151" s="1"/>
      <c r="AF2151" s="1"/>
    </row>
    <row r="2152" spans="30:32" ht="18" customHeight="1" x14ac:dyDescent="0.25">
      <c r="AD2152" s="1"/>
      <c r="AF2152" s="1"/>
    </row>
    <row r="2153" spans="30:32" ht="18" customHeight="1" x14ac:dyDescent="0.25">
      <c r="AD2153" s="1"/>
      <c r="AF2153" s="1"/>
    </row>
    <row r="2154" spans="30:32" ht="18" customHeight="1" x14ac:dyDescent="0.25">
      <c r="AD2154" s="1"/>
      <c r="AF2154" s="1"/>
    </row>
    <row r="2155" spans="30:32" ht="18" customHeight="1" x14ac:dyDescent="0.25">
      <c r="AD2155" s="1"/>
      <c r="AF2155" s="1"/>
    </row>
    <row r="2156" spans="30:32" ht="18" customHeight="1" x14ac:dyDescent="0.25">
      <c r="AD2156" s="1"/>
      <c r="AF2156" s="1"/>
    </row>
    <row r="2157" spans="30:32" ht="18" customHeight="1" x14ac:dyDescent="0.25">
      <c r="AD2157" s="1"/>
      <c r="AF2157" s="1"/>
    </row>
    <row r="2158" spans="30:32" ht="18" customHeight="1" x14ac:dyDescent="0.25">
      <c r="AD2158" s="1"/>
      <c r="AF2158" s="1"/>
    </row>
    <row r="2159" spans="30:32" ht="18" customHeight="1" x14ac:dyDescent="0.25">
      <c r="AD2159" s="1"/>
      <c r="AF2159" s="1"/>
    </row>
    <row r="2160" spans="30:32" ht="18" customHeight="1" x14ac:dyDescent="0.25">
      <c r="AD2160" s="1"/>
      <c r="AF2160" s="1"/>
    </row>
    <row r="2161" spans="30:32" ht="18" customHeight="1" x14ac:dyDescent="0.25">
      <c r="AD2161" s="1"/>
      <c r="AF2161" s="1"/>
    </row>
    <row r="2162" spans="30:32" ht="18" customHeight="1" x14ac:dyDescent="0.25">
      <c r="AD2162" s="1"/>
      <c r="AF2162" s="1"/>
    </row>
    <row r="2163" spans="30:32" ht="18" customHeight="1" x14ac:dyDescent="0.25">
      <c r="AD2163" s="1"/>
      <c r="AF2163" s="1"/>
    </row>
    <row r="2164" spans="30:32" ht="18" customHeight="1" x14ac:dyDescent="0.25">
      <c r="AD2164" s="1"/>
      <c r="AF2164" s="1"/>
    </row>
    <row r="2165" spans="30:32" ht="18" customHeight="1" x14ac:dyDescent="0.25">
      <c r="AD2165" s="1"/>
      <c r="AF2165" s="1"/>
    </row>
    <row r="2166" spans="30:32" ht="18" customHeight="1" x14ac:dyDescent="0.25">
      <c r="AD2166" s="1"/>
      <c r="AF2166" s="1"/>
    </row>
    <row r="2167" spans="30:32" ht="18" customHeight="1" x14ac:dyDescent="0.25">
      <c r="AD2167" s="1"/>
      <c r="AF2167" s="1"/>
    </row>
    <row r="2168" spans="30:32" ht="18" customHeight="1" x14ac:dyDescent="0.25">
      <c r="AD2168" s="1"/>
      <c r="AF2168" s="1"/>
    </row>
    <row r="2169" spans="30:32" ht="18" customHeight="1" x14ac:dyDescent="0.25">
      <c r="AD2169" s="1"/>
      <c r="AF2169" s="1"/>
    </row>
    <row r="2170" spans="30:32" ht="18" customHeight="1" x14ac:dyDescent="0.25">
      <c r="AD2170" s="1"/>
      <c r="AF2170" s="1"/>
    </row>
    <row r="2171" spans="30:32" ht="18" customHeight="1" x14ac:dyDescent="0.25">
      <c r="AD2171" s="1"/>
      <c r="AF2171" s="1"/>
    </row>
    <row r="2172" spans="30:32" ht="18" customHeight="1" x14ac:dyDescent="0.25">
      <c r="AD2172" s="1"/>
      <c r="AF2172" s="1"/>
    </row>
    <row r="2173" spans="30:32" ht="18" customHeight="1" x14ac:dyDescent="0.25">
      <c r="AD2173" s="1"/>
      <c r="AF2173" s="1"/>
    </row>
    <row r="2174" spans="30:32" ht="18" customHeight="1" x14ac:dyDescent="0.25">
      <c r="AD2174" s="1"/>
      <c r="AF2174" s="1"/>
    </row>
    <row r="2175" spans="30:32" ht="18" customHeight="1" x14ac:dyDescent="0.25">
      <c r="AD2175" s="1"/>
      <c r="AF2175" s="1"/>
    </row>
    <row r="2176" spans="30:32" ht="18" customHeight="1" x14ac:dyDescent="0.25">
      <c r="AD2176" s="1"/>
      <c r="AF2176" s="1"/>
    </row>
    <row r="2177" spans="30:32" ht="18" customHeight="1" x14ac:dyDescent="0.25">
      <c r="AD2177" s="1"/>
      <c r="AF2177" s="1"/>
    </row>
    <row r="2178" spans="30:32" ht="18" customHeight="1" x14ac:dyDescent="0.25">
      <c r="AD2178" s="1"/>
      <c r="AF2178" s="1"/>
    </row>
    <row r="2179" spans="30:32" ht="18" customHeight="1" x14ac:dyDescent="0.25">
      <c r="AD2179" s="1"/>
      <c r="AF2179" s="1"/>
    </row>
    <row r="2180" spans="30:32" ht="18" customHeight="1" x14ac:dyDescent="0.25">
      <c r="AD2180" s="1"/>
      <c r="AF2180" s="1"/>
    </row>
    <row r="2181" spans="30:32" ht="18" customHeight="1" x14ac:dyDescent="0.25">
      <c r="AD2181" s="1"/>
      <c r="AF2181" s="1"/>
    </row>
    <row r="2182" spans="30:32" ht="18" customHeight="1" x14ac:dyDescent="0.25">
      <c r="AD2182" s="1"/>
      <c r="AF2182" s="1"/>
    </row>
    <row r="2183" spans="30:32" ht="18" customHeight="1" x14ac:dyDescent="0.25">
      <c r="AD2183" s="1"/>
      <c r="AF2183" s="1"/>
    </row>
    <row r="2184" spans="30:32" ht="18" customHeight="1" x14ac:dyDescent="0.25">
      <c r="AD2184" s="1"/>
      <c r="AF2184" s="1"/>
    </row>
    <row r="2185" spans="30:32" ht="18" customHeight="1" x14ac:dyDescent="0.25">
      <c r="AD2185" s="1"/>
      <c r="AF2185" s="1"/>
    </row>
    <row r="2186" spans="30:32" ht="18" customHeight="1" x14ac:dyDescent="0.25">
      <c r="AD2186" s="1"/>
      <c r="AF2186" s="1"/>
    </row>
    <row r="2187" spans="30:32" ht="18" customHeight="1" x14ac:dyDescent="0.25">
      <c r="AD2187" s="1"/>
      <c r="AF2187" s="1"/>
    </row>
    <row r="2188" spans="30:32" ht="18" customHeight="1" x14ac:dyDescent="0.25">
      <c r="AD2188" s="1"/>
      <c r="AF2188" s="1"/>
    </row>
    <row r="2189" spans="30:32" ht="18" customHeight="1" x14ac:dyDescent="0.25">
      <c r="AD2189" s="1"/>
      <c r="AF2189" s="1"/>
    </row>
    <row r="2190" spans="30:32" ht="18" customHeight="1" x14ac:dyDescent="0.25">
      <c r="AD2190" s="1"/>
      <c r="AF2190" s="1"/>
    </row>
    <row r="2191" spans="30:32" ht="18" customHeight="1" x14ac:dyDescent="0.25">
      <c r="AD2191" s="1"/>
      <c r="AF2191" s="1"/>
    </row>
    <row r="2192" spans="30:32" ht="18" customHeight="1" x14ac:dyDescent="0.25">
      <c r="AD2192" s="1"/>
      <c r="AF2192" s="1"/>
    </row>
    <row r="2193" spans="30:32" ht="18" customHeight="1" x14ac:dyDescent="0.25">
      <c r="AD2193" s="1"/>
      <c r="AF2193" s="1"/>
    </row>
    <row r="2194" spans="30:32" ht="18" customHeight="1" x14ac:dyDescent="0.25">
      <c r="AD2194" s="1"/>
      <c r="AF2194" s="1"/>
    </row>
    <row r="2195" spans="30:32" ht="18" customHeight="1" x14ac:dyDescent="0.25">
      <c r="AD2195" s="1"/>
      <c r="AF2195" s="1"/>
    </row>
    <row r="2196" spans="30:32" ht="18" customHeight="1" x14ac:dyDescent="0.25">
      <c r="AD2196" s="1"/>
      <c r="AF2196" s="1"/>
    </row>
    <row r="2197" spans="30:32" ht="18" customHeight="1" x14ac:dyDescent="0.25">
      <c r="AD2197" s="1"/>
      <c r="AF2197" s="1"/>
    </row>
    <row r="2198" spans="30:32" ht="18" customHeight="1" x14ac:dyDescent="0.25">
      <c r="AD2198" s="1"/>
      <c r="AF2198" s="1"/>
    </row>
    <row r="2199" spans="30:32" ht="18" customHeight="1" x14ac:dyDescent="0.25">
      <c r="AD2199" s="1"/>
      <c r="AF2199" s="1"/>
    </row>
    <row r="2200" spans="30:32" ht="18" customHeight="1" x14ac:dyDescent="0.25">
      <c r="AD2200" s="1"/>
      <c r="AF2200" s="1"/>
    </row>
    <row r="2201" spans="30:32" ht="18" customHeight="1" x14ac:dyDescent="0.25">
      <c r="AD2201" s="1"/>
      <c r="AF2201" s="1"/>
    </row>
    <row r="2202" spans="30:32" ht="18" customHeight="1" x14ac:dyDescent="0.25">
      <c r="AD2202" s="1"/>
      <c r="AF2202" s="1"/>
    </row>
    <row r="2203" spans="30:32" ht="18" customHeight="1" x14ac:dyDescent="0.25">
      <c r="AD2203" s="1"/>
      <c r="AF2203" s="1"/>
    </row>
    <row r="2204" spans="30:32" ht="18" customHeight="1" x14ac:dyDescent="0.25">
      <c r="AD2204" s="1"/>
      <c r="AF2204" s="1"/>
    </row>
    <row r="2205" spans="30:32" ht="18" customHeight="1" x14ac:dyDescent="0.25">
      <c r="AD2205" s="1"/>
      <c r="AF2205" s="1"/>
    </row>
    <row r="2206" spans="30:32" ht="18" customHeight="1" x14ac:dyDescent="0.25">
      <c r="AD2206" s="1"/>
      <c r="AF2206" s="1"/>
    </row>
    <row r="2207" spans="30:32" ht="18" customHeight="1" x14ac:dyDescent="0.25">
      <c r="AD2207" s="1"/>
      <c r="AF2207" s="1"/>
    </row>
    <row r="2208" spans="30:32" ht="18" customHeight="1" x14ac:dyDescent="0.25">
      <c r="AD2208" s="1"/>
      <c r="AF2208" s="1"/>
    </row>
    <row r="2209" spans="30:32" ht="18" customHeight="1" x14ac:dyDescent="0.25">
      <c r="AD2209" s="1"/>
      <c r="AF2209" s="1"/>
    </row>
    <row r="2210" spans="30:32" ht="18" customHeight="1" x14ac:dyDescent="0.25">
      <c r="AD2210" s="1"/>
      <c r="AF2210" s="1"/>
    </row>
    <row r="2211" spans="30:32" ht="18" customHeight="1" x14ac:dyDescent="0.25">
      <c r="AD2211" s="1"/>
      <c r="AF2211" s="1"/>
    </row>
    <row r="2212" spans="30:32" ht="18" customHeight="1" x14ac:dyDescent="0.25">
      <c r="AD2212" s="1"/>
      <c r="AF2212" s="1"/>
    </row>
    <row r="2213" spans="30:32" ht="18" customHeight="1" x14ac:dyDescent="0.25">
      <c r="AD2213" s="1"/>
      <c r="AF2213" s="1"/>
    </row>
    <row r="2214" spans="30:32" ht="18" customHeight="1" x14ac:dyDescent="0.25">
      <c r="AD2214" s="1"/>
      <c r="AF2214" s="1"/>
    </row>
    <row r="2215" spans="30:32" ht="18" customHeight="1" x14ac:dyDescent="0.25">
      <c r="AD2215" s="1"/>
      <c r="AF2215" s="1"/>
    </row>
    <row r="2216" spans="30:32" ht="18" customHeight="1" x14ac:dyDescent="0.25">
      <c r="AD2216" s="1"/>
      <c r="AF2216" s="1"/>
    </row>
    <row r="2217" spans="30:32" ht="18" customHeight="1" x14ac:dyDescent="0.25">
      <c r="AD2217" s="1"/>
      <c r="AF2217" s="1"/>
    </row>
    <row r="2218" spans="30:32" ht="18" customHeight="1" x14ac:dyDescent="0.25">
      <c r="AD2218" s="1"/>
      <c r="AF2218" s="1"/>
    </row>
    <row r="2219" spans="30:32" ht="18" customHeight="1" x14ac:dyDescent="0.25">
      <c r="AD2219" s="1"/>
      <c r="AF2219" s="1"/>
    </row>
    <row r="2220" spans="30:32" ht="18" customHeight="1" x14ac:dyDescent="0.25">
      <c r="AD2220" s="1"/>
      <c r="AF2220" s="1"/>
    </row>
    <row r="2221" spans="30:32" ht="18" customHeight="1" x14ac:dyDescent="0.25">
      <c r="AD2221" s="1"/>
      <c r="AF2221" s="1"/>
    </row>
    <row r="2222" spans="30:32" ht="18" customHeight="1" x14ac:dyDescent="0.25">
      <c r="AD2222" s="1"/>
      <c r="AF2222" s="1"/>
    </row>
    <row r="2223" spans="30:32" ht="18" customHeight="1" x14ac:dyDescent="0.25">
      <c r="AD2223" s="1"/>
      <c r="AF2223" s="1"/>
    </row>
    <row r="2224" spans="30:32" ht="18" customHeight="1" x14ac:dyDescent="0.25">
      <c r="AD2224" s="1"/>
      <c r="AF2224" s="1"/>
    </row>
    <row r="2225" spans="30:32" ht="18" customHeight="1" x14ac:dyDescent="0.25">
      <c r="AD2225" s="1"/>
      <c r="AF2225" s="1"/>
    </row>
    <row r="2226" spans="30:32" ht="18" customHeight="1" x14ac:dyDescent="0.25">
      <c r="AD2226" s="1"/>
      <c r="AF2226" s="1"/>
    </row>
    <row r="2227" spans="30:32" ht="18" customHeight="1" x14ac:dyDescent="0.25">
      <c r="AD2227" s="1"/>
      <c r="AF2227" s="1"/>
    </row>
    <row r="2228" spans="30:32" ht="18" customHeight="1" x14ac:dyDescent="0.25">
      <c r="AD2228" s="1"/>
      <c r="AF2228" s="1"/>
    </row>
    <row r="2229" spans="30:32" ht="18" customHeight="1" x14ac:dyDescent="0.25">
      <c r="AD2229" s="1"/>
      <c r="AF2229" s="1"/>
    </row>
    <row r="2230" spans="30:32" ht="18" customHeight="1" x14ac:dyDescent="0.25">
      <c r="AD2230" s="1"/>
      <c r="AF2230" s="1"/>
    </row>
    <row r="2231" spans="30:32" ht="18" customHeight="1" x14ac:dyDescent="0.25">
      <c r="AD2231" s="1"/>
      <c r="AF2231" s="1"/>
    </row>
    <row r="2232" spans="30:32" ht="18" customHeight="1" x14ac:dyDescent="0.25">
      <c r="AD2232" s="1"/>
      <c r="AF2232" s="1"/>
    </row>
    <row r="2233" spans="30:32" ht="18" customHeight="1" x14ac:dyDescent="0.25">
      <c r="AD2233" s="1"/>
      <c r="AF2233" s="1"/>
    </row>
    <row r="2234" spans="30:32" ht="18" customHeight="1" x14ac:dyDescent="0.25">
      <c r="AD2234" s="1"/>
      <c r="AF2234" s="1"/>
    </row>
    <row r="2235" spans="30:32" ht="18" customHeight="1" x14ac:dyDescent="0.25">
      <c r="AD2235" s="1"/>
      <c r="AF2235" s="1"/>
    </row>
    <row r="2236" spans="30:32" ht="18" customHeight="1" x14ac:dyDescent="0.25">
      <c r="AD2236" s="1"/>
      <c r="AF2236" s="1"/>
    </row>
    <row r="2237" spans="30:32" ht="18" customHeight="1" x14ac:dyDescent="0.25">
      <c r="AD2237" s="1"/>
      <c r="AF2237" s="1"/>
    </row>
    <row r="2238" spans="30:32" ht="18" customHeight="1" x14ac:dyDescent="0.25">
      <c r="AD2238" s="1"/>
      <c r="AF2238" s="1"/>
    </row>
    <row r="2239" spans="30:32" ht="18" customHeight="1" x14ac:dyDescent="0.25">
      <c r="AD2239" s="1"/>
      <c r="AF2239" s="1"/>
    </row>
    <row r="2240" spans="30:32" ht="18" customHeight="1" x14ac:dyDescent="0.25">
      <c r="AD2240" s="1"/>
      <c r="AF2240" s="1"/>
    </row>
    <row r="2241" spans="30:32" ht="18" customHeight="1" x14ac:dyDescent="0.25">
      <c r="AD2241" s="1"/>
      <c r="AF2241" s="1"/>
    </row>
    <row r="2242" spans="30:32" ht="18" customHeight="1" x14ac:dyDescent="0.25">
      <c r="AD2242" s="1"/>
      <c r="AF2242" s="1"/>
    </row>
    <row r="2243" spans="30:32" ht="18" customHeight="1" x14ac:dyDescent="0.25">
      <c r="AD2243" s="1"/>
      <c r="AF2243" s="1"/>
    </row>
    <row r="2244" spans="30:32" ht="18" customHeight="1" x14ac:dyDescent="0.25">
      <c r="AD2244" s="1"/>
      <c r="AF2244" s="1"/>
    </row>
    <row r="2245" spans="30:32" ht="18" customHeight="1" x14ac:dyDescent="0.25">
      <c r="AD2245" s="1"/>
      <c r="AF2245" s="1"/>
    </row>
    <row r="2246" spans="30:32" ht="18" customHeight="1" x14ac:dyDescent="0.25">
      <c r="AD2246" s="1"/>
      <c r="AF2246" s="1"/>
    </row>
    <row r="2247" spans="30:32" ht="18" customHeight="1" x14ac:dyDescent="0.25">
      <c r="AD2247" s="1"/>
      <c r="AF2247" s="1"/>
    </row>
    <row r="2248" spans="30:32" ht="18" customHeight="1" x14ac:dyDescent="0.25">
      <c r="AD2248" s="1"/>
      <c r="AF2248" s="1"/>
    </row>
    <row r="2249" spans="30:32" ht="18" customHeight="1" x14ac:dyDescent="0.25">
      <c r="AD2249" s="1"/>
      <c r="AF2249" s="1"/>
    </row>
    <row r="2250" spans="30:32" ht="18" customHeight="1" x14ac:dyDescent="0.25">
      <c r="AD2250" s="1"/>
      <c r="AF2250" s="1"/>
    </row>
    <row r="2251" spans="30:32" ht="18" customHeight="1" x14ac:dyDescent="0.25">
      <c r="AD2251" s="1"/>
      <c r="AF2251" s="1"/>
    </row>
    <row r="2252" spans="30:32" ht="18" customHeight="1" x14ac:dyDescent="0.25">
      <c r="AD2252" s="1"/>
      <c r="AF2252" s="1"/>
    </row>
    <row r="2253" spans="30:32" ht="18" customHeight="1" x14ac:dyDescent="0.25">
      <c r="AD2253" s="1"/>
      <c r="AF2253" s="1"/>
    </row>
    <row r="2254" spans="30:32" ht="18" customHeight="1" x14ac:dyDescent="0.25">
      <c r="AD2254" s="1"/>
      <c r="AF2254" s="1"/>
    </row>
    <row r="2255" spans="30:32" ht="18" customHeight="1" x14ac:dyDescent="0.25">
      <c r="AD2255" s="1"/>
      <c r="AF2255" s="1"/>
    </row>
    <row r="2256" spans="30:32" ht="18" customHeight="1" x14ac:dyDescent="0.25">
      <c r="AD2256" s="1"/>
      <c r="AF2256" s="1"/>
    </row>
    <row r="2257" spans="30:32" ht="18" customHeight="1" x14ac:dyDescent="0.25">
      <c r="AD2257" s="1"/>
      <c r="AF2257" s="1"/>
    </row>
    <row r="2258" spans="30:32" ht="18" customHeight="1" x14ac:dyDescent="0.25">
      <c r="AD2258" s="1"/>
      <c r="AF2258" s="1"/>
    </row>
    <row r="2259" spans="30:32" ht="18" customHeight="1" x14ac:dyDescent="0.25">
      <c r="AD2259" s="1"/>
      <c r="AF2259" s="1"/>
    </row>
    <row r="2260" spans="30:32" ht="18" customHeight="1" x14ac:dyDescent="0.25">
      <c r="AD2260" s="1"/>
      <c r="AF2260" s="1"/>
    </row>
    <row r="2261" spans="30:32" ht="18" customHeight="1" x14ac:dyDescent="0.25">
      <c r="AD2261" s="1"/>
      <c r="AF2261" s="1"/>
    </row>
    <row r="2262" spans="30:32" ht="18" customHeight="1" x14ac:dyDescent="0.25">
      <c r="AD2262" s="1"/>
      <c r="AF2262" s="1"/>
    </row>
    <row r="2263" spans="30:32" ht="18" customHeight="1" x14ac:dyDescent="0.25">
      <c r="AD2263" s="1"/>
      <c r="AF2263" s="1"/>
    </row>
    <row r="2264" spans="30:32" ht="18" customHeight="1" x14ac:dyDescent="0.25">
      <c r="AD2264" s="1"/>
      <c r="AF2264" s="1"/>
    </row>
    <row r="2265" spans="30:32" ht="18" customHeight="1" x14ac:dyDescent="0.25">
      <c r="AD2265" s="1"/>
      <c r="AF2265" s="1"/>
    </row>
    <row r="2266" spans="30:32" ht="18" customHeight="1" x14ac:dyDescent="0.25">
      <c r="AD2266" s="1"/>
      <c r="AF2266" s="1"/>
    </row>
    <row r="2267" spans="30:32" ht="18" customHeight="1" x14ac:dyDescent="0.25">
      <c r="AD2267" s="1"/>
      <c r="AF2267" s="1"/>
    </row>
    <row r="2268" spans="30:32" ht="18" customHeight="1" x14ac:dyDescent="0.25">
      <c r="AD2268" s="1"/>
      <c r="AF2268" s="1"/>
    </row>
    <row r="2269" spans="30:32" ht="18" customHeight="1" x14ac:dyDescent="0.25">
      <c r="AD2269" s="1"/>
      <c r="AF2269" s="1"/>
    </row>
    <row r="2270" spans="30:32" ht="18" customHeight="1" x14ac:dyDescent="0.25">
      <c r="AD2270" s="1"/>
      <c r="AF2270" s="1"/>
    </row>
    <row r="2271" spans="30:32" ht="18" customHeight="1" x14ac:dyDescent="0.25">
      <c r="AD2271" s="1"/>
      <c r="AF2271" s="1"/>
    </row>
    <row r="2272" spans="30:32" ht="18" customHeight="1" x14ac:dyDescent="0.25">
      <c r="AD2272" s="1"/>
      <c r="AF2272" s="1"/>
    </row>
    <row r="2273" spans="30:32" ht="18" customHeight="1" x14ac:dyDescent="0.25">
      <c r="AD2273" s="1"/>
      <c r="AF2273" s="1"/>
    </row>
    <row r="2274" spans="30:32" ht="18" customHeight="1" x14ac:dyDescent="0.25">
      <c r="AD2274" s="1"/>
      <c r="AF2274" s="1"/>
    </row>
    <row r="2275" spans="30:32" ht="18" customHeight="1" x14ac:dyDescent="0.25">
      <c r="AD2275" s="1"/>
      <c r="AF2275" s="1"/>
    </row>
    <row r="2276" spans="30:32" ht="18" customHeight="1" x14ac:dyDescent="0.25">
      <c r="AD2276" s="1"/>
      <c r="AF2276" s="1"/>
    </row>
    <row r="2277" spans="30:32" ht="18" customHeight="1" x14ac:dyDescent="0.25">
      <c r="AD2277" s="1"/>
      <c r="AF2277" s="1"/>
    </row>
    <row r="2278" spans="30:32" ht="18" customHeight="1" x14ac:dyDescent="0.25">
      <c r="AD2278" s="1"/>
      <c r="AF2278" s="1"/>
    </row>
    <row r="2279" spans="30:32" ht="18" customHeight="1" x14ac:dyDescent="0.25">
      <c r="AD2279" s="1"/>
      <c r="AF2279" s="1"/>
    </row>
    <row r="2280" spans="30:32" ht="18" customHeight="1" x14ac:dyDescent="0.25">
      <c r="AD2280" s="1"/>
      <c r="AF2280" s="1"/>
    </row>
    <row r="2281" spans="30:32" ht="18" customHeight="1" x14ac:dyDescent="0.25">
      <c r="AD2281" s="1"/>
      <c r="AF2281" s="1"/>
    </row>
    <row r="2282" spans="30:32" ht="18" customHeight="1" x14ac:dyDescent="0.25">
      <c r="AD2282" s="1"/>
      <c r="AF2282" s="1"/>
    </row>
    <row r="2283" spans="30:32" ht="18" customHeight="1" x14ac:dyDescent="0.25">
      <c r="AD2283" s="1"/>
      <c r="AF2283" s="1"/>
    </row>
    <row r="2284" spans="30:32" ht="18" customHeight="1" x14ac:dyDescent="0.25">
      <c r="AD2284" s="1"/>
      <c r="AF2284" s="1"/>
    </row>
    <row r="2285" spans="30:32" ht="18" customHeight="1" x14ac:dyDescent="0.25">
      <c r="AD2285" s="1"/>
      <c r="AF2285" s="1"/>
    </row>
    <row r="2286" spans="30:32" ht="18" customHeight="1" x14ac:dyDescent="0.25">
      <c r="AD2286" s="1"/>
      <c r="AF2286" s="1"/>
    </row>
    <row r="2287" spans="30:32" ht="18" customHeight="1" x14ac:dyDescent="0.25">
      <c r="AD2287" s="1"/>
      <c r="AF2287" s="1"/>
    </row>
    <row r="2288" spans="30:32" ht="18" customHeight="1" x14ac:dyDescent="0.25">
      <c r="AD2288" s="1"/>
      <c r="AF2288" s="1"/>
    </row>
    <row r="2289" spans="30:32" ht="18" customHeight="1" x14ac:dyDescent="0.25">
      <c r="AD2289" s="1"/>
      <c r="AF2289" s="1"/>
    </row>
    <row r="2290" spans="30:32" ht="18" customHeight="1" x14ac:dyDescent="0.25">
      <c r="AD2290" s="1"/>
      <c r="AF2290" s="1"/>
    </row>
    <row r="2291" spans="30:32" ht="18" customHeight="1" x14ac:dyDescent="0.25">
      <c r="AD2291" s="1"/>
      <c r="AF2291" s="1"/>
    </row>
    <row r="2292" spans="30:32" ht="18" customHeight="1" x14ac:dyDescent="0.25">
      <c r="AD2292" s="1"/>
      <c r="AF2292" s="1"/>
    </row>
    <row r="2293" spans="30:32" ht="18" customHeight="1" x14ac:dyDescent="0.25">
      <c r="AD2293" s="1"/>
      <c r="AF2293" s="1"/>
    </row>
    <row r="2294" spans="30:32" ht="18" customHeight="1" x14ac:dyDescent="0.25">
      <c r="AD2294" s="1"/>
      <c r="AF2294" s="1"/>
    </row>
    <row r="2295" spans="30:32" ht="18" customHeight="1" x14ac:dyDescent="0.25">
      <c r="AD2295" s="1"/>
      <c r="AF2295" s="1"/>
    </row>
    <row r="2296" spans="30:32" ht="18" customHeight="1" x14ac:dyDescent="0.25">
      <c r="AD2296" s="1"/>
      <c r="AF2296" s="1"/>
    </row>
    <row r="2297" spans="30:32" ht="18" customHeight="1" x14ac:dyDescent="0.25">
      <c r="AD2297" s="1"/>
      <c r="AF2297" s="1"/>
    </row>
    <row r="2298" spans="30:32" ht="18" customHeight="1" x14ac:dyDescent="0.25">
      <c r="AD2298" s="1"/>
      <c r="AF2298" s="1"/>
    </row>
    <row r="2299" spans="30:32" ht="18" customHeight="1" x14ac:dyDescent="0.25">
      <c r="AD2299" s="1"/>
      <c r="AF2299" s="1"/>
    </row>
    <row r="2300" spans="30:32" ht="18" customHeight="1" x14ac:dyDescent="0.25">
      <c r="AD2300" s="1"/>
      <c r="AF2300" s="1"/>
    </row>
    <row r="2301" spans="30:32" ht="18" customHeight="1" x14ac:dyDescent="0.25">
      <c r="AD2301" s="1"/>
      <c r="AF2301" s="1"/>
    </row>
    <row r="2302" spans="30:32" ht="18" customHeight="1" x14ac:dyDescent="0.25">
      <c r="AD2302" s="1"/>
      <c r="AF2302" s="1"/>
    </row>
    <row r="2303" spans="30:32" ht="18" customHeight="1" x14ac:dyDescent="0.25">
      <c r="AD2303" s="1"/>
      <c r="AF2303" s="1"/>
    </row>
    <row r="2304" spans="30:32" ht="18" customHeight="1" x14ac:dyDescent="0.25">
      <c r="AD2304" s="1"/>
      <c r="AF2304" s="1"/>
    </row>
    <row r="2305" spans="30:32" ht="18" customHeight="1" x14ac:dyDescent="0.25">
      <c r="AD2305" s="1"/>
      <c r="AF2305" s="1"/>
    </row>
    <row r="2306" spans="30:32" ht="18" customHeight="1" x14ac:dyDescent="0.25">
      <c r="AD2306" s="1"/>
      <c r="AF2306" s="1"/>
    </row>
    <row r="2307" spans="30:32" ht="18" customHeight="1" x14ac:dyDescent="0.25">
      <c r="AD2307" s="1"/>
      <c r="AF2307" s="1"/>
    </row>
    <row r="2308" spans="30:32" ht="18" customHeight="1" x14ac:dyDescent="0.25">
      <c r="AD2308" s="1"/>
      <c r="AF2308" s="1"/>
    </row>
    <row r="2309" spans="30:32" ht="18" customHeight="1" x14ac:dyDescent="0.25">
      <c r="AD2309" s="1"/>
      <c r="AF2309" s="1"/>
    </row>
    <row r="2310" spans="30:32" ht="18" customHeight="1" x14ac:dyDescent="0.25">
      <c r="AD2310" s="1"/>
      <c r="AF2310" s="1"/>
    </row>
    <row r="2311" spans="30:32" ht="18" customHeight="1" x14ac:dyDescent="0.25">
      <c r="AD2311" s="1"/>
      <c r="AF2311" s="1"/>
    </row>
    <row r="2312" spans="30:32" ht="18" customHeight="1" x14ac:dyDescent="0.25">
      <c r="AD2312" s="1"/>
      <c r="AF2312" s="1"/>
    </row>
    <row r="2313" spans="30:32" ht="18" customHeight="1" x14ac:dyDescent="0.25">
      <c r="AD2313" s="1"/>
      <c r="AF2313" s="1"/>
    </row>
    <row r="2314" spans="30:32" ht="18" customHeight="1" x14ac:dyDescent="0.25">
      <c r="AD2314" s="1"/>
      <c r="AF2314" s="1"/>
    </row>
    <row r="2315" spans="30:32" ht="18" customHeight="1" x14ac:dyDescent="0.25">
      <c r="AD2315" s="1"/>
      <c r="AF2315" s="1"/>
    </row>
    <row r="2316" spans="30:32" ht="18" customHeight="1" x14ac:dyDescent="0.25">
      <c r="AD2316" s="1"/>
      <c r="AF2316" s="1"/>
    </row>
    <row r="2317" spans="30:32" ht="18" customHeight="1" x14ac:dyDescent="0.25">
      <c r="AD2317" s="1"/>
      <c r="AF2317" s="1"/>
    </row>
    <row r="2318" spans="30:32" ht="18" customHeight="1" x14ac:dyDescent="0.25">
      <c r="AD2318" s="1"/>
      <c r="AF2318" s="1"/>
    </row>
    <row r="2319" spans="30:32" ht="18" customHeight="1" x14ac:dyDescent="0.25">
      <c r="AD2319" s="1"/>
      <c r="AF2319" s="1"/>
    </row>
    <row r="2320" spans="30:32" ht="18" customHeight="1" x14ac:dyDescent="0.25">
      <c r="AD2320" s="1"/>
      <c r="AF2320" s="1"/>
    </row>
    <row r="2321" spans="30:32" ht="18" customHeight="1" x14ac:dyDescent="0.25">
      <c r="AD2321" s="1"/>
      <c r="AF2321" s="1"/>
    </row>
    <row r="2322" spans="30:32" ht="18" customHeight="1" x14ac:dyDescent="0.25">
      <c r="AD2322" s="1"/>
      <c r="AF2322" s="1"/>
    </row>
    <row r="2323" spans="30:32" ht="18" customHeight="1" x14ac:dyDescent="0.25">
      <c r="AD2323" s="1"/>
      <c r="AF2323" s="1"/>
    </row>
    <row r="2324" spans="30:32" ht="18" customHeight="1" x14ac:dyDescent="0.25">
      <c r="AD2324" s="1"/>
      <c r="AF2324" s="1"/>
    </row>
    <row r="2325" spans="30:32" ht="18" customHeight="1" x14ac:dyDescent="0.25">
      <c r="AD2325" s="1"/>
      <c r="AF2325" s="1"/>
    </row>
    <row r="2326" spans="30:32" ht="18" customHeight="1" x14ac:dyDescent="0.25">
      <c r="AD2326" s="1"/>
      <c r="AF2326" s="1"/>
    </row>
    <row r="2327" spans="30:32" ht="18" customHeight="1" x14ac:dyDescent="0.25">
      <c r="AD2327" s="1"/>
      <c r="AF2327" s="1"/>
    </row>
    <row r="2328" spans="30:32" ht="18" customHeight="1" x14ac:dyDescent="0.25">
      <c r="AD2328" s="1"/>
      <c r="AF2328" s="1"/>
    </row>
    <row r="2329" spans="30:32" ht="18" customHeight="1" x14ac:dyDescent="0.25">
      <c r="AD2329" s="1"/>
      <c r="AF2329" s="1"/>
    </row>
    <row r="2330" spans="30:32" ht="18" customHeight="1" x14ac:dyDescent="0.25">
      <c r="AD2330" s="1"/>
      <c r="AF2330" s="1"/>
    </row>
    <row r="2331" spans="30:32" ht="18" customHeight="1" x14ac:dyDescent="0.25">
      <c r="AD2331" s="1"/>
      <c r="AF2331" s="1"/>
    </row>
    <row r="2332" spans="30:32" ht="18" customHeight="1" x14ac:dyDescent="0.25">
      <c r="AD2332" s="1"/>
      <c r="AF2332" s="1"/>
    </row>
    <row r="2333" spans="30:32" ht="18" customHeight="1" x14ac:dyDescent="0.25">
      <c r="AD2333" s="1"/>
      <c r="AF2333" s="1"/>
    </row>
    <row r="2334" spans="30:32" ht="18" customHeight="1" x14ac:dyDescent="0.25">
      <c r="AD2334" s="1"/>
      <c r="AF2334" s="1"/>
    </row>
    <row r="2335" spans="30:32" ht="18" customHeight="1" x14ac:dyDescent="0.25">
      <c r="AD2335" s="1"/>
      <c r="AF2335" s="1"/>
    </row>
    <row r="2336" spans="30:32" ht="18" customHeight="1" x14ac:dyDescent="0.25">
      <c r="AD2336" s="1"/>
      <c r="AF2336" s="1"/>
    </row>
    <row r="2337" spans="30:32" ht="18" customHeight="1" x14ac:dyDescent="0.25">
      <c r="AD2337" s="1"/>
      <c r="AF2337" s="1"/>
    </row>
    <row r="2338" spans="30:32" ht="18" customHeight="1" x14ac:dyDescent="0.25">
      <c r="AD2338" s="1"/>
      <c r="AF2338" s="1"/>
    </row>
    <row r="2339" spans="30:32" ht="18" customHeight="1" x14ac:dyDescent="0.25">
      <c r="AD2339" s="1"/>
      <c r="AF2339" s="1"/>
    </row>
    <row r="2340" spans="30:32" ht="18" customHeight="1" x14ac:dyDescent="0.25">
      <c r="AD2340" s="1"/>
      <c r="AF2340" s="1"/>
    </row>
    <row r="2341" spans="30:32" ht="18" customHeight="1" x14ac:dyDescent="0.25">
      <c r="AD2341" s="1"/>
      <c r="AF2341" s="1"/>
    </row>
    <row r="2342" spans="30:32" ht="18" customHeight="1" x14ac:dyDescent="0.25">
      <c r="AD2342" s="1"/>
      <c r="AF2342" s="1"/>
    </row>
    <row r="2343" spans="30:32" ht="18" customHeight="1" x14ac:dyDescent="0.25">
      <c r="AD2343" s="1"/>
      <c r="AF2343" s="1"/>
    </row>
    <row r="2344" spans="30:32" ht="18" customHeight="1" x14ac:dyDescent="0.25">
      <c r="AD2344" s="1"/>
      <c r="AF2344" s="1"/>
    </row>
    <row r="2345" spans="30:32" ht="18" customHeight="1" x14ac:dyDescent="0.25">
      <c r="AD2345" s="1"/>
      <c r="AF2345" s="1"/>
    </row>
    <row r="2346" spans="30:32" ht="18" customHeight="1" x14ac:dyDescent="0.25">
      <c r="AD2346" s="1"/>
      <c r="AF2346" s="1"/>
    </row>
    <row r="2347" spans="30:32" ht="18" customHeight="1" x14ac:dyDescent="0.25">
      <c r="AD2347" s="1"/>
      <c r="AF2347" s="1"/>
    </row>
    <row r="2348" spans="30:32" ht="18" customHeight="1" x14ac:dyDescent="0.25">
      <c r="AD2348" s="1"/>
      <c r="AF2348" s="1"/>
    </row>
    <row r="2349" spans="30:32" ht="18" customHeight="1" x14ac:dyDescent="0.25">
      <c r="AD2349" s="1"/>
      <c r="AF2349" s="1"/>
    </row>
    <row r="2350" spans="30:32" ht="18" customHeight="1" x14ac:dyDescent="0.25">
      <c r="AD2350" s="1"/>
      <c r="AF2350" s="1"/>
    </row>
    <row r="2351" spans="30:32" ht="18" customHeight="1" x14ac:dyDescent="0.25">
      <c r="AD2351" s="1"/>
      <c r="AF2351" s="1"/>
    </row>
  </sheetData>
  <mergeCells count="49">
    <mergeCell ref="K24:L24"/>
    <mergeCell ref="F19:H19"/>
    <mergeCell ref="I19:L19"/>
    <mergeCell ref="I20:L20"/>
    <mergeCell ref="I21:L21"/>
    <mergeCell ref="I24:J24"/>
    <mergeCell ref="C24:F24"/>
    <mergeCell ref="F22:H22"/>
    <mergeCell ref="I22:L22"/>
    <mergeCell ref="F18:H18"/>
    <mergeCell ref="I18:L18"/>
    <mergeCell ref="F20:H20"/>
    <mergeCell ref="F21:H21"/>
    <mergeCell ref="E39:J39"/>
    <mergeCell ref="B29:L29"/>
    <mergeCell ref="B33:L33"/>
    <mergeCell ref="B37:L37"/>
    <mergeCell ref="B35:C35"/>
    <mergeCell ref="B39:B40"/>
    <mergeCell ref="B32:C32"/>
    <mergeCell ref="F17:H17"/>
    <mergeCell ref="B28:C28"/>
    <mergeCell ref="A14:A22"/>
    <mergeCell ref="B17:E17"/>
    <mergeCell ref="A23:A41"/>
    <mergeCell ref="E26:J26"/>
    <mergeCell ref="B26:D26"/>
    <mergeCell ref="C40:J40"/>
    <mergeCell ref="B27:C27"/>
    <mergeCell ref="B7:C7"/>
    <mergeCell ref="K9:L9"/>
    <mergeCell ref="I9:J9"/>
    <mergeCell ref="G9:H9"/>
    <mergeCell ref="B9:C9"/>
    <mergeCell ref="B21:E21"/>
    <mergeCell ref="D15:L15"/>
    <mergeCell ref="B15:C15"/>
    <mergeCell ref="B19:E19"/>
    <mergeCell ref="I17:L17"/>
    <mergeCell ref="B36:C36"/>
    <mergeCell ref="A1:A5"/>
    <mergeCell ref="B11:C11"/>
    <mergeCell ref="B2:C2"/>
    <mergeCell ref="B4:D4"/>
    <mergeCell ref="A6:A13"/>
    <mergeCell ref="D2:L2"/>
    <mergeCell ref="D7:L7"/>
    <mergeCell ref="D11:E11"/>
    <mergeCell ref="E4:L4"/>
  </mergeCells>
  <phoneticPr fontId="0" type="noConversion"/>
  <conditionalFormatting sqref="M39:M40 F31:J32 L35:L36 E35 M37 L31:L32 F35:J36 E31 L27:L28 E27:J28">
    <cfRule type="cellIs" dxfId="0" priority="1" stopIfTrue="1" operator="greaterThan">
      <formula>0</formula>
    </cfRule>
  </conditionalFormatting>
  <dataValidations count="7">
    <dataValidation type="list" allowBlank="1" showInputMessage="1" showErrorMessage="1" sqref="F8:H8">
      <formula1>AE4:AE108</formula1>
    </dataValidation>
    <dataValidation type="list" allowBlank="1" showInputMessage="1" showErrorMessage="1" sqref="E4">
      <formula1>$AE3:$AE35</formula1>
    </dataValidation>
    <dataValidation type="list" allowBlank="1" showInputMessage="1" showErrorMessage="1" sqref="K9">
      <formula1>AK4:AK5</formula1>
    </dataValidation>
    <dataValidation type="list" allowBlank="1" showInputMessage="1" showErrorMessage="1" sqref="L9">
      <formula1>AL2:AL3</formula1>
    </dataValidation>
    <dataValidation type="list" allowBlank="1" showInputMessage="1" showErrorMessage="1" sqref="D27">
      <formula1>$AJ$4:$AJ$12</formula1>
    </dataValidation>
    <dataValidation type="list" allowBlank="1" showInputMessage="1" showErrorMessage="1" sqref="K24:L24">
      <formula1>$AD$3:$AD$7</formula1>
    </dataValidation>
    <dataValidation type="list" allowBlank="1" showInputMessage="1" showErrorMessage="1" sqref="C24:F24">
      <formula1>$AI$2</formula1>
    </dataValidation>
  </dataValidations>
  <pageMargins left="0.5" right="0.5" top="1" bottom="0.5" header="0.5" footer="0.25"/>
  <pageSetup scale="86" orientation="portrait" r:id="rId1"/>
  <headerFooter alignWithMargins="0">
    <oddHeader>&amp;C&amp;"Rockwell,Bold"&amp;14New Jersey Department of Transportation
Consultant Evaluation Report</oddHeader>
    <oddFooter>&amp;LPrepared by Professional Services&amp;R&amp;8 Updated: Sept. 3,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workbookViewId="0">
      <selection activeCell="K4" sqref="K4"/>
    </sheetView>
  </sheetViews>
  <sheetFormatPr defaultColWidth="9.109375" defaultRowHeight="13.8" x14ac:dyDescent="0.25"/>
  <cols>
    <col min="1" max="1" width="5" style="71" customWidth="1"/>
    <col min="2" max="2" width="17.88671875" style="72" customWidth="1"/>
    <col min="3" max="3" width="41.33203125" style="72" customWidth="1"/>
    <col min="4" max="4" width="23.44140625" style="72" customWidth="1"/>
    <col min="5" max="10" width="3.6640625" style="73" customWidth="1"/>
    <col min="11" max="16384" width="9.109375" style="74"/>
  </cols>
  <sheetData>
    <row r="1" spans="1:15" s="70" customFormat="1" ht="42" customHeight="1" x14ac:dyDescent="0.25">
      <c r="A1" s="191" t="s">
        <v>50</v>
      </c>
      <c r="B1" s="192"/>
      <c r="C1" s="132"/>
      <c r="D1" s="106" t="s">
        <v>95</v>
      </c>
      <c r="E1" s="193">
        <v>24</v>
      </c>
      <c r="F1" s="194"/>
      <c r="G1" s="194"/>
      <c r="H1" s="194"/>
      <c r="I1" s="194"/>
      <c r="J1" s="194"/>
    </row>
    <row r="2" spans="1:15" customFormat="1" ht="15" customHeight="1" thickBot="1" x14ac:dyDescent="0.3"/>
    <row r="3" spans="1:15" s="70" customFormat="1" ht="30" customHeight="1" x14ac:dyDescent="0.25">
      <c r="A3" s="191" t="s">
        <v>87</v>
      </c>
      <c r="B3" s="191"/>
      <c r="C3" s="131"/>
      <c r="D3" s="13"/>
      <c r="E3" s="202" t="s">
        <v>79</v>
      </c>
      <c r="F3" s="198" t="s">
        <v>80</v>
      </c>
      <c r="G3" s="198" t="s">
        <v>81</v>
      </c>
      <c r="H3" s="198" t="s">
        <v>82</v>
      </c>
      <c r="I3" s="198" t="s">
        <v>83</v>
      </c>
      <c r="J3" s="200" t="s">
        <v>84</v>
      </c>
    </row>
    <row r="4" spans="1:15" ht="56.25" customHeight="1" thickBot="1" x14ac:dyDescent="0.3">
      <c r="B4" s="107"/>
      <c r="C4" s="107"/>
      <c r="D4" s="107"/>
      <c r="E4" s="203"/>
      <c r="F4" s="199"/>
      <c r="G4" s="199"/>
      <c r="H4" s="199"/>
      <c r="I4" s="199"/>
      <c r="J4" s="201"/>
    </row>
    <row r="5" spans="1:15" ht="39" customHeight="1" x14ac:dyDescent="0.25">
      <c r="A5" s="195" t="s">
        <v>301</v>
      </c>
      <c r="B5" s="196"/>
      <c r="C5" s="196"/>
      <c r="D5" s="197"/>
      <c r="E5" s="91">
        <v>5</v>
      </c>
      <c r="F5" s="87">
        <v>4</v>
      </c>
      <c r="G5" s="87">
        <v>3</v>
      </c>
      <c r="H5" s="87">
        <v>2</v>
      </c>
      <c r="I5" s="87">
        <v>1</v>
      </c>
      <c r="J5" s="88" t="s">
        <v>74</v>
      </c>
    </row>
    <row r="6" spans="1:15" ht="39" customHeight="1" x14ac:dyDescent="0.25">
      <c r="A6" s="210" t="s">
        <v>78</v>
      </c>
      <c r="B6" s="211"/>
      <c r="C6" s="211"/>
      <c r="D6" s="212"/>
      <c r="E6" s="109"/>
      <c r="F6" s="109"/>
      <c r="G6" s="109"/>
      <c r="H6" s="109"/>
      <c r="I6" s="109"/>
      <c r="J6" s="110"/>
    </row>
    <row r="7" spans="1:15" ht="35.1" customHeight="1" x14ac:dyDescent="0.25">
      <c r="A7" s="100">
        <v>-1</v>
      </c>
      <c r="B7" s="208" t="s">
        <v>133</v>
      </c>
      <c r="C7" s="208"/>
      <c r="D7" s="209"/>
      <c r="E7" s="75"/>
      <c r="F7" s="75"/>
      <c r="G7" s="75"/>
      <c r="H7" s="75"/>
      <c r="I7" s="75"/>
      <c r="J7" s="76"/>
    </row>
    <row r="8" spans="1:15" ht="35.1" customHeight="1" x14ac:dyDescent="0.25">
      <c r="A8" s="101">
        <f>A7-1</f>
        <v>-2</v>
      </c>
      <c r="B8" s="204" t="s">
        <v>134</v>
      </c>
      <c r="C8" s="204"/>
      <c r="D8" s="205"/>
      <c r="E8" s="85"/>
      <c r="F8" s="85"/>
      <c r="G8" s="85"/>
      <c r="H8" s="85"/>
      <c r="I8" s="85"/>
      <c r="J8" s="86"/>
    </row>
    <row r="9" spans="1:15" ht="35.1" customHeight="1" x14ac:dyDescent="0.25">
      <c r="A9" s="102">
        <f t="shared" ref="A9:A16" si="0">A8-1</f>
        <v>-3</v>
      </c>
      <c r="B9" s="206" t="s">
        <v>135</v>
      </c>
      <c r="C9" s="206"/>
      <c r="D9" s="207"/>
      <c r="E9" s="75"/>
      <c r="F9" s="75"/>
      <c r="G9" s="75"/>
      <c r="H9" s="75"/>
      <c r="I9" s="75"/>
      <c r="J9" s="76"/>
    </row>
    <row r="10" spans="1:15" ht="35.1" customHeight="1" x14ac:dyDescent="0.25">
      <c r="A10" s="101">
        <f t="shared" si="0"/>
        <v>-4</v>
      </c>
      <c r="B10" s="204" t="s">
        <v>123</v>
      </c>
      <c r="C10" s="204"/>
      <c r="D10" s="205"/>
      <c r="E10" s="85"/>
      <c r="F10" s="85"/>
      <c r="G10" s="85"/>
      <c r="H10" s="85"/>
      <c r="I10" s="85"/>
      <c r="J10" s="86"/>
    </row>
    <row r="11" spans="1:15" ht="35.1" customHeight="1" x14ac:dyDescent="0.25">
      <c r="A11" s="102">
        <f t="shared" si="0"/>
        <v>-5</v>
      </c>
      <c r="B11" s="206" t="s">
        <v>124</v>
      </c>
      <c r="C11" s="206"/>
      <c r="D11" s="207"/>
      <c r="E11" s="75"/>
      <c r="F11" s="75"/>
      <c r="G11" s="75"/>
      <c r="H11" s="75"/>
      <c r="I11" s="75"/>
      <c r="J11" s="76"/>
    </row>
    <row r="12" spans="1:15" ht="35.1" customHeight="1" x14ac:dyDescent="0.25">
      <c r="A12" s="101">
        <f t="shared" si="0"/>
        <v>-6</v>
      </c>
      <c r="B12" s="204" t="s">
        <v>125</v>
      </c>
      <c r="C12" s="204"/>
      <c r="D12" s="205"/>
      <c r="E12" s="85"/>
      <c r="F12" s="85"/>
      <c r="G12" s="85"/>
      <c r="H12" s="85"/>
      <c r="I12" s="85"/>
      <c r="J12" s="86"/>
    </row>
    <row r="13" spans="1:15" ht="35.1" customHeight="1" x14ac:dyDescent="0.25">
      <c r="A13" s="102">
        <f t="shared" si="0"/>
        <v>-7</v>
      </c>
      <c r="B13" s="217" t="s">
        <v>126</v>
      </c>
      <c r="C13" s="217"/>
      <c r="D13" s="218"/>
      <c r="E13" s="75"/>
      <c r="F13" s="75"/>
      <c r="G13" s="75"/>
      <c r="H13" s="75"/>
      <c r="I13" s="75"/>
      <c r="J13" s="76"/>
    </row>
    <row r="14" spans="1:15" ht="35.1" customHeight="1" x14ac:dyDescent="0.25">
      <c r="A14" s="101">
        <f t="shared" si="0"/>
        <v>-8</v>
      </c>
      <c r="B14" s="204" t="s">
        <v>127</v>
      </c>
      <c r="C14" s="173"/>
      <c r="D14" s="174"/>
      <c r="E14" s="85"/>
      <c r="F14" s="85"/>
      <c r="G14" s="85"/>
      <c r="H14" s="85"/>
      <c r="I14" s="85"/>
      <c r="J14" s="86"/>
    </row>
    <row r="15" spans="1:15" ht="35.1" customHeight="1" x14ac:dyDescent="0.25">
      <c r="A15" s="102">
        <f>A14-1</f>
        <v>-9</v>
      </c>
      <c r="B15" s="206" t="s">
        <v>128</v>
      </c>
      <c r="C15" s="173"/>
      <c r="D15" s="174"/>
      <c r="E15" s="75"/>
      <c r="F15" s="75"/>
      <c r="G15" s="75"/>
      <c r="H15" s="75"/>
      <c r="I15" s="75"/>
      <c r="J15" s="76"/>
    </row>
    <row r="16" spans="1:15" ht="35.1" customHeight="1" thickBot="1" x14ac:dyDescent="0.3">
      <c r="A16" s="103">
        <f t="shared" si="0"/>
        <v>-10</v>
      </c>
      <c r="B16" s="204" t="s">
        <v>129</v>
      </c>
      <c r="C16" s="204"/>
      <c r="D16" s="205"/>
      <c r="E16" s="85"/>
      <c r="F16" s="85"/>
      <c r="G16" s="85"/>
      <c r="H16" s="85"/>
      <c r="I16" s="85"/>
      <c r="J16" s="86"/>
      <c r="M16"/>
      <c r="N16"/>
      <c r="O16"/>
    </row>
    <row r="17" spans="1:10" ht="28.5" customHeight="1" thickTop="1" thickBot="1" x14ac:dyDescent="0.3">
      <c r="A17" s="77"/>
      <c r="B17" s="78"/>
      <c r="C17" s="78"/>
      <c r="D17" s="83" t="s">
        <v>76</v>
      </c>
      <c r="E17" s="79">
        <f t="shared" ref="E17:J17" si="1">COUNTIF(E7:E16,"X")</f>
        <v>0</v>
      </c>
      <c r="F17" s="79">
        <f t="shared" si="1"/>
        <v>0</v>
      </c>
      <c r="G17" s="79">
        <f t="shared" si="1"/>
        <v>0</v>
      </c>
      <c r="H17" s="79">
        <f t="shared" si="1"/>
        <v>0</v>
      </c>
      <c r="I17" s="79">
        <f t="shared" si="1"/>
        <v>0</v>
      </c>
      <c r="J17" s="80">
        <f t="shared" si="1"/>
        <v>0</v>
      </c>
    </row>
    <row r="18" spans="1:10" hidden="1" x14ac:dyDescent="0.25"/>
    <row r="19" spans="1:10" hidden="1" x14ac:dyDescent="0.25">
      <c r="E19" s="81">
        <f>E17*5</f>
        <v>0</v>
      </c>
      <c r="F19" s="81">
        <f>F17*4</f>
        <v>0</v>
      </c>
      <c r="G19" s="81">
        <f>G17*3</f>
        <v>0</v>
      </c>
      <c r="H19" s="81">
        <f>H17*2</f>
        <v>0</v>
      </c>
      <c r="I19" s="81">
        <f>I17*1</f>
        <v>0</v>
      </c>
      <c r="J19" s="81">
        <f>J17*1</f>
        <v>0</v>
      </c>
    </row>
    <row r="20" spans="1:10" hidden="1" x14ac:dyDescent="0.25"/>
    <row r="21" spans="1:10" hidden="1" x14ac:dyDescent="0.25">
      <c r="E21" s="81">
        <f>E19+F19+G19+H19+I19</f>
        <v>0</v>
      </c>
      <c r="F21" s="81">
        <f>10-J19</f>
        <v>10</v>
      </c>
      <c r="H21" s="74"/>
    </row>
    <row r="23" spans="1:10" ht="38.25" customHeight="1" x14ac:dyDescent="0.25">
      <c r="A23" s="215"/>
      <c r="B23" s="216"/>
      <c r="C23" s="216"/>
      <c r="D23" s="216"/>
      <c r="E23" s="213" t="s">
        <v>75</v>
      </c>
      <c r="F23" s="169"/>
      <c r="G23" s="169"/>
      <c r="H23" s="169"/>
      <c r="I23" s="214"/>
      <c r="J23" s="82">
        <f>$E21/$F21</f>
        <v>0</v>
      </c>
    </row>
  </sheetData>
  <mergeCells count="23">
    <mergeCell ref="B16:D16"/>
    <mergeCell ref="E23:I23"/>
    <mergeCell ref="A23:D23"/>
    <mergeCell ref="B12:D12"/>
    <mergeCell ref="B13:D13"/>
    <mergeCell ref="B14:D14"/>
    <mergeCell ref="B15:D15"/>
    <mergeCell ref="B10:D10"/>
    <mergeCell ref="B11:D11"/>
    <mergeCell ref="B7:D7"/>
    <mergeCell ref="A6:D6"/>
    <mergeCell ref="B8:D8"/>
    <mergeCell ref="B9:D9"/>
    <mergeCell ref="A1:B1"/>
    <mergeCell ref="E1:J1"/>
    <mergeCell ref="A3:B3"/>
    <mergeCell ref="A5:D5"/>
    <mergeCell ref="I3:I4"/>
    <mergeCell ref="J3:J4"/>
    <mergeCell ref="E3:E4"/>
    <mergeCell ref="F3:F4"/>
    <mergeCell ref="G3:G4"/>
    <mergeCell ref="H3:H4"/>
  </mergeCells>
  <phoneticPr fontId="22" type="noConversion"/>
  <pageMargins left="0.75" right="0.25" top="1.25" bottom="0.5" header="0.75" footer="0.25"/>
  <pageSetup scale="86" orientation="portrait" r:id="rId1"/>
  <headerFooter alignWithMargins="0">
    <oddHeader>&amp;C&amp;"Times New Roman,Bold"&amp;20E&amp;16NVIRONMETNAL
&amp;U&amp;A</oddHeader>
    <oddFooter>&amp;L&amp;"Times New Roman,Regular"Prepared by Professional Services&amp;R&amp;8Updated: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workbookViewId="0">
      <selection activeCell="L5" sqref="L5"/>
    </sheetView>
  </sheetViews>
  <sheetFormatPr defaultColWidth="9.109375" defaultRowHeight="13.8" x14ac:dyDescent="0.25"/>
  <cols>
    <col min="1" max="1" width="6.6640625" style="71" bestFit="1" customWidth="1"/>
    <col min="2" max="2" width="19.44140625" style="72" customWidth="1"/>
    <col min="3" max="3" width="41.33203125" style="72" customWidth="1"/>
    <col min="4" max="4" width="19.6640625" style="72" customWidth="1"/>
    <col min="5" max="10" width="3.6640625" style="73" customWidth="1"/>
    <col min="11" max="16384" width="9.109375" style="74"/>
  </cols>
  <sheetData>
    <row r="1" spans="1:10" s="70" customFormat="1" ht="40.5" customHeight="1" x14ac:dyDescent="0.25">
      <c r="A1" s="232" t="s">
        <v>137</v>
      </c>
      <c r="B1" s="233"/>
      <c r="C1" s="90">
        <f>'Quality Checklist'!C1</f>
        <v>0</v>
      </c>
      <c r="D1" s="89" t="s">
        <v>136</v>
      </c>
      <c r="E1" s="234">
        <v>24</v>
      </c>
      <c r="F1" s="234"/>
      <c r="G1" s="234"/>
      <c r="H1" s="234"/>
      <c r="I1" s="234"/>
      <c r="J1" s="234"/>
    </row>
    <row r="2" spans="1:10" customFormat="1" ht="13.5" customHeight="1" thickBot="1" x14ac:dyDescent="0.3"/>
    <row r="3" spans="1:10" s="70" customFormat="1" ht="30" customHeight="1" x14ac:dyDescent="0.25">
      <c r="A3" s="230" t="s">
        <v>138</v>
      </c>
      <c r="B3" s="231"/>
      <c r="C3" s="90"/>
      <c r="D3"/>
      <c r="E3" s="224" t="s">
        <v>79</v>
      </c>
      <c r="F3" s="226" t="s">
        <v>80</v>
      </c>
      <c r="G3" s="226" t="s">
        <v>81</v>
      </c>
      <c r="H3" s="226" t="s">
        <v>82</v>
      </c>
      <c r="I3" s="226" t="s">
        <v>83</v>
      </c>
      <c r="J3" s="222" t="s">
        <v>84</v>
      </c>
    </row>
    <row r="4" spans="1:10" ht="56.25" customHeight="1" thickBot="1" x14ac:dyDescent="0.3">
      <c r="E4" s="225"/>
      <c r="F4" s="227"/>
      <c r="G4" s="227"/>
      <c r="H4" s="227"/>
      <c r="I4" s="227"/>
      <c r="J4" s="223"/>
    </row>
    <row r="5" spans="1:10" ht="39" customHeight="1" x14ac:dyDescent="0.25">
      <c r="A5" s="195" t="s">
        <v>302</v>
      </c>
      <c r="B5" s="196"/>
      <c r="C5" s="196"/>
      <c r="D5" s="235"/>
      <c r="E5" s="122">
        <v>5</v>
      </c>
      <c r="F5" s="122">
        <v>4</v>
      </c>
      <c r="G5" s="122">
        <v>3</v>
      </c>
      <c r="H5" s="122">
        <v>2</v>
      </c>
      <c r="I5" s="122">
        <v>1</v>
      </c>
      <c r="J5" s="123" t="s">
        <v>74</v>
      </c>
    </row>
    <row r="6" spans="1:10" ht="39" customHeight="1" x14ac:dyDescent="0.25">
      <c r="A6" s="210" t="s">
        <v>77</v>
      </c>
      <c r="B6" s="211"/>
      <c r="C6" s="211"/>
      <c r="D6" s="212"/>
      <c r="E6" s="109"/>
      <c r="F6" s="109"/>
      <c r="G6" s="109"/>
      <c r="H6" s="109"/>
      <c r="I6" s="109"/>
      <c r="J6" s="110"/>
    </row>
    <row r="7" spans="1:10" ht="30.9" customHeight="1" x14ac:dyDescent="0.25">
      <c r="A7" s="121">
        <v>-1</v>
      </c>
      <c r="B7" s="217" t="s">
        <v>105</v>
      </c>
      <c r="C7" s="217"/>
      <c r="D7" s="218"/>
      <c r="E7" s="75"/>
      <c r="F7" s="75"/>
      <c r="G7" s="75"/>
      <c r="H7" s="75"/>
      <c r="I7" s="75"/>
      <c r="J7" s="76"/>
    </row>
    <row r="8" spans="1:10" ht="30.9" customHeight="1" x14ac:dyDescent="0.25">
      <c r="A8" s="84">
        <f t="shared" ref="A8:A14" si="0">A7-1</f>
        <v>-2</v>
      </c>
      <c r="B8" s="204" t="s">
        <v>107</v>
      </c>
      <c r="C8" s="204"/>
      <c r="D8" s="205"/>
      <c r="E8" s="85"/>
      <c r="F8" s="85"/>
      <c r="G8" s="85"/>
      <c r="H8" s="85"/>
      <c r="I8" s="85"/>
      <c r="J8" s="86"/>
    </row>
    <row r="9" spans="1:10" ht="30.9" customHeight="1" x14ac:dyDescent="0.25">
      <c r="A9" s="121">
        <f t="shared" si="0"/>
        <v>-3</v>
      </c>
      <c r="B9" s="217" t="s">
        <v>130</v>
      </c>
      <c r="C9" s="217"/>
      <c r="D9" s="218"/>
      <c r="E9" s="75"/>
      <c r="F9" s="75"/>
      <c r="G9" s="75"/>
      <c r="H9" s="75"/>
      <c r="I9" s="75"/>
      <c r="J9" s="76"/>
    </row>
    <row r="10" spans="1:10" ht="30.9" customHeight="1" x14ac:dyDescent="0.25">
      <c r="A10" s="84">
        <f t="shared" si="0"/>
        <v>-4</v>
      </c>
      <c r="B10" s="204" t="s">
        <v>106</v>
      </c>
      <c r="C10" s="204"/>
      <c r="D10" s="205"/>
      <c r="E10" s="85"/>
      <c r="F10" s="85"/>
      <c r="G10" s="85"/>
      <c r="H10" s="85"/>
      <c r="I10" s="85"/>
      <c r="J10" s="86"/>
    </row>
    <row r="11" spans="1:10" ht="30.9" customHeight="1" x14ac:dyDescent="0.25">
      <c r="A11" s="121">
        <f t="shared" si="0"/>
        <v>-5</v>
      </c>
      <c r="B11" s="217" t="s">
        <v>122</v>
      </c>
      <c r="C11" s="217"/>
      <c r="D11" s="218"/>
      <c r="E11" s="75"/>
      <c r="F11" s="75"/>
      <c r="G11" s="75"/>
      <c r="H11" s="75"/>
      <c r="I11" s="75"/>
      <c r="J11" s="76"/>
    </row>
    <row r="12" spans="1:10" ht="30.9" customHeight="1" x14ac:dyDescent="0.25">
      <c r="A12" s="84">
        <f t="shared" si="0"/>
        <v>-6</v>
      </c>
      <c r="B12" s="204" t="s">
        <v>110</v>
      </c>
      <c r="C12" s="204"/>
      <c r="D12" s="205"/>
      <c r="E12" s="85"/>
      <c r="F12" s="85"/>
      <c r="G12" s="85"/>
      <c r="H12" s="85"/>
      <c r="I12" s="85"/>
      <c r="J12" s="86"/>
    </row>
    <row r="13" spans="1:10" ht="30.75" customHeight="1" x14ac:dyDescent="0.25">
      <c r="A13" s="121">
        <f t="shared" si="0"/>
        <v>-7</v>
      </c>
      <c r="B13" s="217" t="s">
        <v>108</v>
      </c>
      <c r="C13" s="217"/>
      <c r="D13" s="218"/>
      <c r="E13" s="75"/>
      <c r="F13" s="75"/>
      <c r="G13" s="75"/>
      <c r="H13" s="75"/>
      <c r="I13" s="75"/>
      <c r="J13" s="76"/>
    </row>
    <row r="14" spans="1:10" ht="30.75" customHeight="1" x14ac:dyDescent="0.25">
      <c r="A14" s="84">
        <f t="shared" si="0"/>
        <v>-8</v>
      </c>
      <c r="B14" s="204" t="s">
        <v>109</v>
      </c>
      <c r="C14" s="204"/>
      <c r="D14" s="205"/>
      <c r="E14" s="85"/>
      <c r="F14" s="85"/>
      <c r="G14" s="85"/>
      <c r="H14" s="85"/>
      <c r="I14" s="85"/>
      <c r="J14" s="86"/>
    </row>
    <row r="15" spans="1:10" ht="30.75" customHeight="1" x14ac:dyDescent="0.25">
      <c r="A15" s="121">
        <f>A14-1</f>
        <v>-9</v>
      </c>
      <c r="B15" s="217" t="s">
        <v>131</v>
      </c>
      <c r="C15" s="217"/>
      <c r="D15" s="218"/>
      <c r="E15" s="125"/>
      <c r="F15" s="125"/>
      <c r="G15" s="125"/>
      <c r="H15" s="125"/>
      <c r="I15" s="125"/>
      <c r="J15" s="126"/>
    </row>
    <row r="16" spans="1:10" ht="30.75" customHeight="1" x14ac:dyDescent="0.25">
      <c r="A16" s="84">
        <f>A15-1</f>
        <v>-10</v>
      </c>
      <c r="B16" s="204" t="s">
        <v>311</v>
      </c>
      <c r="C16" s="204"/>
      <c r="D16" s="205"/>
      <c r="E16" s="85"/>
      <c r="F16" s="85"/>
      <c r="G16" s="85"/>
      <c r="H16" s="85"/>
      <c r="I16" s="85"/>
      <c r="J16" s="86"/>
    </row>
    <row r="17" spans="1:10" ht="30.9" customHeight="1" thickBot="1" x14ac:dyDescent="0.3">
      <c r="A17" s="121">
        <f>A16-1</f>
        <v>-11</v>
      </c>
      <c r="B17" s="228" t="s">
        <v>139</v>
      </c>
      <c r="C17" s="228"/>
      <c r="D17" s="229"/>
      <c r="E17" s="127"/>
      <c r="F17" s="127"/>
      <c r="G17" s="127"/>
      <c r="H17" s="127"/>
      <c r="I17" s="127"/>
      <c r="J17" s="128"/>
    </row>
    <row r="18" spans="1:10" ht="25.5" customHeight="1" thickTop="1" thickBot="1" x14ac:dyDescent="0.35">
      <c r="A18" s="117"/>
      <c r="B18" s="219"/>
      <c r="C18" s="220"/>
      <c r="D18" s="221"/>
      <c r="E18" s="118">
        <f t="shared" ref="E18:J18" si="1">COUNTIF(E7:E17,"X")</f>
        <v>0</v>
      </c>
      <c r="F18" s="118">
        <f t="shared" si="1"/>
        <v>0</v>
      </c>
      <c r="G18" s="118">
        <f t="shared" si="1"/>
        <v>0</v>
      </c>
      <c r="H18" s="118">
        <f t="shared" si="1"/>
        <v>0</v>
      </c>
      <c r="I18" s="118">
        <f t="shared" si="1"/>
        <v>0</v>
      </c>
      <c r="J18" s="119">
        <f t="shared" si="1"/>
        <v>0</v>
      </c>
    </row>
    <row r="19" spans="1:10" customFormat="1" ht="13.5" customHeight="1" x14ac:dyDescent="0.25"/>
    <row r="20" spans="1:10" customFormat="1" ht="30.9" hidden="1" customHeight="1" x14ac:dyDescent="0.25">
      <c r="E20" s="81">
        <f>E18*5</f>
        <v>0</v>
      </c>
      <c r="F20" s="81">
        <f>F18*4</f>
        <v>0</v>
      </c>
      <c r="G20" s="81">
        <f>G18*3</f>
        <v>0</v>
      </c>
      <c r="H20" s="81">
        <f>H18*2</f>
        <v>0</v>
      </c>
      <c r="I20" s="81">
        <f>I18*1</f>
        <v>0</v>
      </c>
      <c r="J20" s="81">
        <f>J18*1</f>
        <v>0</v>
      </c>
    </row>
    <row r="21" spans="1:10" customFormat="1" ht="30.9" hidden="1" customHeight="1" x14ac:dyDescent="0.25">
      <c r="E21" s="81">
        <f>E20+F20+G20+H20+I20</f>
        <v>0</v>
      </c>
      <c r="F21" s="81">
        <f>11-J20</f>
        <v>11</v>
      </c>
    </row>
    <row r="22" spans="1:10" customFormat="1" ht="30.9" customHeight="1" x14ac:dyDescent="0.25">
      <c r="E22" s="213" t="s">
        <v>75</v>
      </c>
      <c r="F22" s="169"/>
      <c r="G22" s="169"/>
      <c r="H22" s="169"/>
      <c r="I22" s="214"/>
      <c r="J22" s="108">
        <f>E21/F21</f>
        <v>0</v>
      </c>
    </row>
    <row r="23" spans="1:10" customFormat="1" ht="30.9" customHeight="1" x14ac:dyDescent="0.25"/>
    <row r="24" spans="1:10" customFormat="1" ht="30.9" customHeight="1" x14ac:dyDescent="0.25"/>
    <row r="25" spans="1:10" customFormat="1" ht="30.9" customHeight="1" x14ac:dyDescent="0.25"/>
    <row r="26" spans="1:10" customFormat="1" ht="28.5" customHeight="1" x14ac:dyDescent="0.25"/>
    <row r="27" spans="1:10" customFormat="1" ht="13.2" hidden="1" x14ac:dyDescent="0.25"/>
    <row r="28" spans="1:10" customFormat="1" ht="13.2" hidden="1" x14ac:dyDescent="0.25"/>
    <row r="29" spans="1:10" customFormat="1" ht="13.2" hidden="1" x14ac:dyDescent="0.25"/>
    <row r="30" spans="1:10" customFormat="1" ht="13.2" hidden="1" x14ac:dyDescent="0.25"/>
    <row r="31" spans="1:10" customFormat="1" ht="13.2" x14ac:dyDescent="0.25"/>
    <row r="32" spans="1:10" customFormat="1" ht="38.25" customHeight="1" x14ac:dyDescent="0.25"/>
    <row r="33" customFormat="1" ht="13.2" x14ac:dyDescent="0.25"/>
    <row r="34" customFormat="1" ht="13.2" x14ac:dyDescent="0.25"/>
    <row r="35" customFormat="1" ht="13.2" x14ac:dyDescent="0.25"/>
    <row r="36" customFormat="1" ht="13.2" x14ac:dyDescent="0.25"/>
    <row r="37" customFormat="1" ht="13.2" x14ac:dyDescent="0.25"/>
    <row r="38" customFormat="1" ht="13.2" x14ac:dyDescent="0.25"/>
    <row r="39" customFormat="1" ht="13.2" x14ac:dyDescent="0.25"/>
    <row r="40" customFormat="1" ht="13.2" x14ac:dyDescent="0.25"/>
    <row r="41" customFormat="1" ht="13.2" x14ac:dyDescent="0.25"/>
  </sheetData>
  <mergeCells count="24">
    <mergeCell ref="A3:B3"/>
    <mergeCell ref="A1:B1"/>
    <mergeCell ref="E1:J1"/>
    <mergeCell ref="B15:D15"/>
    <mergeCell ref="A5:D5"/>
    <mergeCell ref="B14:D14"/>
    <mergeCell ref="B7:D7"/>
    <mergeCell ref="A6:D6"/>
    <mergeCell ref="B17:D17"/>
    <mergeCell ref="B9:D9"/>
    <mergeCell ref="B8:D8"/>
    <mergeCell ref="B11:D11"/>
    <mergeCell ref="B10:D10"/>
    <mergeCell ref="B16:D16"/>
    <mergeCell ref="E22:I22"/>
    <mergeCell ref="B18:D18"/>
    <mergeCell ref="B12:D12"/>
    <mergeCell ref="J3:J4"/>
    <mergeCell ref="E3:E4"/>
    <mergeCell ref="F3:F4"/>
    <mergeCell ref="B13:D13"/>
    <mergeCell ref="G3:G4"/>
    <mergeCell ref="H3:H4"/>
    <mergeCell ref="I3:I4"/>
  </mergeCells>
  <phoneticPr fontId="22" type="noConversion"/>
  <pageMargins left="0.75" right="0.75" top="1.25" bottom="1" header="0.75" footer="0.25"/>
  <pageSetup scale="85" orientation="portrait" r:id="rId1"/>
  <headerFooter alignWithMargins="0">
    <oddHeader>&amp;C&amp;"Times New Roman,Bold"&amp;20E&amp;16NVIRONMENTAL&amp;20&amp;U
&amp;16&amp;A</oddHeader>
    <oddFooter>&amp;LPrepared by Professional Services&amp;R&amp;8Updated: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J14" sqref="J14"/>
    </sheetView>
  </sheetViews>
  <sheetFormatPr defaultRowHeight="13.2" x14ac:dyDescent="0.25"/>
  <cols>
    <col min="1" max="1" width="16.6640625" customWidth="1"/>
    <col min="2" max="2" width="23.5546875" customWidth="1"/>
  </cols>
  <sheetData>
    <row r="1" spans="1:8" x14ac:dyDescent="0.25">
      <c r="A1" s="60"/>
      <c r="B1" s="60"/>
      <c r="C1" s="60"/>
      <c r="D1" s="60"/>
      <c r="E1" s="60"/>
      <c r="F1" s="60"/>
      <c r="G1" s="60"/>
      <c r="H1">
        <v>1</v>
      </c>
    </row>
    <row r="2" spans="1:8" x14ac:dyDescent="0.25">
      <c r="A2" s="60"/>
      <c r="B2" s="60"/>
      <c r="C2" s="60"/>
      <c r="D2" s="60"/>
      <c r="E2" s="60"/>
      <c r="F2" s="60"/>
      <c r="G2" s="60"/>
      <c r="H2">
        <f>H1+1</f>
        <v>2</v>
      </c>
    </row>
    <row r="3" spans="1:8" x14ac:dyDescent="0.25">
      <c r="A3" s="60" t="s">
        <v>6</v>
      </c>
      <c r="B3" s="60"/>
      <c r="C3" s="60"/>
      <c r="D3" s="60"/>
      <c r="E3" s="60" t="s">
        <v>24</v>
      </c>
      <c r="F3" s="60"/>
      <c r="G3" s="60"/>
      <c r="H3">
        <f t="shared" ref="H3:H25" si="0">H2+1</f>
        <v>3</v>
      </c>
    </row>
    <row r="4" spans="1:8" x14ac:dyDescent="0.25">
      <c r="A4" s="61">
        <f>IF('CES rating form'!C24="Structural Evaluation",0.1,0)</f>
        <v>0</v>
      </c>
      <c r="B4" s="61"/>
      <c r="C4" s="61"/>
      <c r="D4" s="61"/>
      <c r="E4" s="61">
        <f>SUM(A4:C4)</f>
        <v>0</v>
      </c>
      <c r="F4" s="61"/>
      <c r="G4" s="60"/>
      <c r="H4">
        <f t="shared" si="0"/>
        <v>4</v>
      </c>
    </row>
    <row r="5" spans="1:8" x14ac:dyDescent="0.25">
      <c r="A5" s="60" t="s">
        <v>5</v>
      </c>
      <c r="B5" s="60" t="s">
        <v>7</v>
      </c>
      <c r="C5" s="60"/>
      <c r="D5" s="60"/>
      <c r="E5" s="60" t="s">
        <v>8</v>
      </c>
      <c r="F5" s="60"/>
      <c r="G5" s="60"/>
      <c r="H5">
        <f t="shared" si="0"/>
        <v>5</v>
      </c>
    </row>
    <row r="6" spans="1:8" x14ac:dyDescent="0.25">
      <c r="A6" s="61">
        <f>IF('CES rating form'!C24="DESIGN-Design Phase",1,0)</f>
        <v>0</v>
      </c>
      <c r="B6" s="61">
        <f>IF('CES rating form'!C24="Planning",1,0)</f>
        <v>0</v>
      </c>
      <c r="C6" s="61"/>
      <c r="D6" s="61"/>
      <c r="E6" s="61">
        <f>SUM(A6:C6)</f>
        <v>0</v>
      </c>
      <c r="F6" s="61"/>
      <c r="G6" s="60"/>
      <c r="H6">
        <f t="shared" si="0"/>
        <v>6</v>
      </c>
    </row>
    <row r="7" spans="1:8" ht="26.4" x14ac:dyDescent="0.25">
      <c r="A7" s="62" t="s">
        <v>10</v>
      </c>
      <c r="B7" s="61" t="s">
        <v>96</v>
      </c>
      <c r="C7" s="61"/>
      <c r="D7" s="61"/>
      <c r="E7" s="61" t="s">
        <v>11</v>
      </c>
      <c r="F7" s="61"/>
      <c r="G7" s="60"/>
      <c r="H7">
        <f t="shared" si="0"/>
        <v>7</v>
      </c>
    </row>
    <row r="8" spans="1:8" x14ac:dyDescent="0.25">
      <c r="A8" s="61">
        <f>IF('CES rating form'!C24="Construction Inspection",10,0)</f>
        <v>0</v>
      </c>
      <c r="B8" s="61">
        <f>IF('CES rating form'!C24="ENVIRONMENTAL - Asbestos",10,0)</f>
        <v>0</v>
      </c>
      <c r="C8" s="61"/>
      <c r="D8" s="61"/>
      <c r="E8" s="61">
        <f>SUM(A8:C8)</f>
        <v>0</v>
      </c>
      <c r="F8" s="61"/>
      <c r="G8" s="60"/>
      <c r="H8">
        <f t="shared" si="0"/>
        <v>8</v>
      </c>
    </row>
    <row r="9" spans="1:8" x14ac:dyDescent="0.25">
      <c r="A9" s="62" t="s">
        <v>12</v>
      </c>
      <c r="B9" s="61"/>
      <c r="C9" s="61"/>
      <c r="D9" s="61"/>
      <c r="E9" s="61" t="s">
        <v>9</v>
      </c>
      <c r="F9" s="61"/>
      <c r="G9" s="60"/>
      <c r="H9">
        <f t="shared" si="0"/>
        <v>9</v>
      </c>
    </row>
    <row r="10" spans="1:8" x14ac:dyDescent="0.25">
      <c r="A10" s="61">
        <f>IF('CES rating form'!C24="DESIGN-Construction Phase",100,0)</f>
        <v>0</v>
      </c>
      <c r="B10" s="61"/>
      <c r="C10" s="61"/>
      <c r="D10" s="61"/>
      <c r="E10" s="61">
        <f>SUM(A10:C10)</f>
        <v>0</v>
      </c>
      <c r="F10" s="61"/>
      <c r="G10" s="60"/>
      <c r="H10">
        <f t="shared" si="0"/>
        <v>10</v>
      </c>
    </row>
    <row r="11" spans="1:8" x14ac:dyDescent="0.25">
      <c r="A11" s="61" t="s">
        <v>13</v>
      </c>
      <c r="B11" s="61"/>
      <c r="C11" s="61"/>
      <c r="D11" s="61"/>
      <c r="E11" s="61" t="s">
        <v>14</v>
      </c>
      <c r="F11" s="61"/>
      <c r="G11" s="60"/>
      <c r="H11">
        <f t="shared" si="0"/>
        <v>11</v>
      </c>
    </row>
    <row r="12" spans="1:8" x14ac:dyDescent="0.25">
      <c r="A12" s="61">
        <f>IF('CES rating form'!C24="DESIGN-Overall Quality",1000,0)</f>
        <v>0</v>
      </c>
      <c r="B12" s="61"/>
      <c r="C12" s="61"/>
      <c r="D12" s="61"/>
      <c r="E12" s="61">
        <f>SUM(A12:C12)</f>
        <v>0</v>
      </c>
      <c r="F12" s="61"/>
      <c r="G12" s="60"/>
      <c r="H12">
        <f t="shared" si="0"/>
        <v>12</v>
      </c>
    </row>
    <row r="13" spans="1:8" x14ac:dyDescent="0.25">
      <c r="A13" s="61" t="s">
        <v>69</v>
      </c>
      <c r="B13" s="61"/>
      <c r="C13" s="61"/>
      <c r="D13" s="61"/>
      <c r="E13" s="61" t="s">
        <v>70</v>
      </c>
      <c r="F13" s="61"/>
      <c r="G13" s="60"/>
      <c r="H13">
        <f t="shared" si="0"/>
        <v>13</v>
      </c>
    </row>
    <row r="14" spans="1:8" x14ac:dyDescent="0.25">
      <c r="A14" s="61">
        <f>IF('CES rating form'!C24="ENVIRONMENTAL",10000,0)</f>
        <v>10000</v>
      </c>
      <c r="B14" s="61"/>
      <c r="C14" s="61"/>
      <c r="D14" s="61"/>
      <c r="E14" s="61">
        <f>SUM(A14:C14)</f>
        <v>10000</v>
      </c>
      <c r="F14" s="61"/>
      <c r="G14" s="60"/>
      <c r="H14">
        <f t="shared" si="0"/>
        <v>14</v>
      </c>
    </row>
    <row r="15" spans="1:8" x14ac:dyDescent="0.25">
      <c r="A15" s="60"/>
      <c r="B15" s="60"/>
      <c r="C15" s="60"/>
      <c r="D15" s="60"/>
      <c r="E15" s="60"/>
      <c r="F15" s="60"/>
      <c r="G15" s="60"/>
      <c r="H15">
        <f t="shared" si="0"/>
        <v>15</v>
      </c>
    </row>
    <row r="16" spans="1:8" x14ac:dyDescent="0.25">
      <c r="A16" s="63">
        <f>SUM(E4,E6,E8,E10,E12,E14)</f>
        <v>10000</v>
      </c>
      <c r="B16" s="64"/>
      <c r="C16" s="64"/>
      <c r="D16" s="64"/>
      <c r="E16" s="64"/>
      <c r="F16" s="64"/>
      <c r="G16" s="60"/>
      <c r="H16">
        <f t="shared" si="0"/>
        <v>16</v>
      </c>
    </row>
    <row r="17" spans="1:8" x14ac:dyDescent="0.25">
      <c r="A17" s="60"/>
      <c r="B17" s="60"/>
      <c r="C17" s="60"/>
      <c r="D17" s="60"/>
      <c r="E17" s="60"/>
      <c r="F17" s="60"/>
      <c r="G17" s="60"/>
      <c r="H17">
        <f t="shared" si="0"/>
        <v>17</v>
      </c>
    </row>
    <row r="18" spans="1:8" x14ac:dyDescent="0.25">
      <c r="A18" s="60"/>
      <c r="B18" s="60"/>
      <c r="C18" s="60"/>
      <c r="D18" s="60"/>
      <c r="E18" s="60"/>
      <c r="F18" s="60"/>
      <c r="G18" s="60"/>
      <c r="H18">
        <f t="shared" si="0"/>
        <v>18</v>
      </c>
    </row>
    <row r="19" spans="1:8" x14ac:dyDescent="0.25">
      <c r="A19" s="65">
        <f>'CES rating form'!D27*'CES rating form'!E27</f>
        <v>0</v>
      </c>
      <c r="B19" s="65">
        <f>'CES rating form'!D27*'CES rating form'!F27</f>
        <v>0</v>
      </c>
      <c r="C19" s="65">
        <f>'CES rating form'!D27*'CES rating form'!G27</f>
        <v>0</v>
      </c>
      <c r="D19" s="65">
        <f>'CES rating form'!D27*'CES rating form'!H27</f>
        <v>0</v>
      </c>
      <c r="E19" s="65">
        <f>'CES rating form'!D27*'CES rating form'!I27</f>
        <v>0</v>
      </c>
      <c r="F19" s="65">
        <f>'CES rating form'!D27*'CES rating form'!J27</f>
        <v>0</v>
      </c>
      <c r="G19" s="65">
        <f>SUM(A19:F19)</f>
        <v>0</v>
      </c>
      <c r="H19">
        <f t="shared" si="0"/>
        <v>19</v>
      </c>
    </row>
    <row r="20" spans="1:8" x14ac:dyDescent="0.25">
      <c r="A20" s="66"/>
      <c r="B20" s="66"/>
      <c r="C20" s="66"/>
      <c r="D20" s="66"/>
      <c r="E20" s="66"/>
      <c r="F20" s="66"/>
      <c r="G20" s="66"/>
      <c r="H20">
        <f t="shared" si="0"/>
        <v>20</v>
      </c>
    </row>
    <row r="21" spans="1:8" x14ac:dyDescent="0.25">
      <c r="A21" s="66"/>
      <c r="B21" s="66"/>
      <c r="C21" s="66"/>
      <c r="D21" s="66"/>
      <c r="E21" s="66"/>
      <c r="F21" s="66"/>
      <c r="G21" s="66"/>
      <c r="H21">
        <f t="shared" si="0"/>
        <v>21</v>
      </c>
    </row>
    <row r="22" spans="1:8" x14ac:dyDescent="0.25">
      <c r="A22" s="65">
        <f>'CES rating form'!D31*'CES rating form'!E31</f>
        <v>0</v>
      </c>
      <c r="B22" s="65">
        <f>'CES rating form'!D31*'CES rating form'!F31</f>
        <v>0</v>
      </c>
      <c r="C22" s="65">
        <f>'CES rating form'!D31*'CES rating form'!G31</f>
        <v>0</v>
      </c>
      <c r="D22" s="65">
        <f>'CES rating form'!D31*'CES rating form'!H31</f>
        <v>0</v>
      </c>
      <c r="E22" s="65">
        <f>'CES rating form'!D31*'CES rating form'!I31</f>
        <v>0</v>
      </c>
      <c r="F22" s="65">
        <f>'CES rating form'!D31*'CES rating form'!J31</f>
        <v>0</v>
      </c>
      <c r="G22" s="65">
        <f>SUM(A22:F22)</f>
        <v>0</v>
      </c>
      <c r="H22">
        <f t="shared" si="0"/>
        <v>22</v>
      </c>
    </row>
    <row r="23" spans="1:8" x14ac:dyDescent="0.25">
      <c r="A23" s="66"/>
      <c r="B23" s="66"/>
      <c r="C23" s="66"/>
      <c r="D23" s="66"/>
      <c r="E23" s="66"/>
      <c r="F23" s="66"/>
      <c r="G23" s="66"/>
      <c r="H23">
        <f t="shared" si="0"/>
        <v>23</v>
      </c>
    </row>
    <row r="24" spans="1:8" x14ac:dyDescent="0.25">
      <c r="A24" s="66"/>
      <c r="B24" s="66"/>
      <c r="C24" s="66"/>
      <c r="D24" s="66"/>
      <c r="E24" s="66"/>
      <c r="F24" s="66"/>
      <c r="G24" s="66"/>
      <c r="H24">
        <f t="shared" si="0"/>
        <v>24</v>
      </c>
    </row>
    <row r="25" spans="1:8" x14ac:dyDescent="0.25">
      <c r="A25" s="65">
        <f>'CES rating form'!D35*'CES rating form'!E35</f>
        <v>0</v>
      </c>
      <c r="B25" s="65">
        <f>'CES rating form'!D35*'CES rating form'!F35</f>
        <v>0</v>
      </c>
      <c r="C25" s="65">
        <f>'CES rating form'!D35*'CES rating form'!G35</f>
        <v>0</v>
      </c>
      <c r="D25" s="65">
        <f>'CES rating form'!D35*'CES rating form'!H35</f>
        <v>0</v>
      </c>
      <c r="E25" s="65">
        <f>'CES rating form'!D35*'CES rating form'!I35</f>
        <v>0</v>
      </c>
      <c r="F25" s="65">
        <f>'CES rating form'!D35*'CES rating form'!J35</f>
        <v>0</v>
      </c>
      <c r="G25" s="65">
        <f>SUM(A25:F25)</f>
        <v>0</v>
      </c>
      <c r="H25">
        <f t="shared" si="0"/>
        <v>25</v>
      </c>
    </row>
    <row r="26" spans="1:8" x14ac:dyDescent="0.25">
      <c r="A26" t="s">
        <v>294</v>
      </c>
      <c r="B26" t="s">
        <v>295</v>
      </c>
      <c r="C26" t="s">
        <v>296</v>
      </c>
      <c r="D26" t="s">
        <v>297</v>
      </c>
      <c r="E26" t="s">
        <v>298</v>
      </c>
      <c r="F26" t="s">
        <v>299</v>
      </c>
      <c r="G26" t="s">
        <v>300</v>
      </c>
    </row>
  </sheetData>
  <sheetProtection password="DC85" sheet="1" objects="1" scenarios="1"/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CES rating form</vt:lpstr>
      <vt:lpstr>Quality Checklist</vt:lpstr>
      <vt:lpstr>Project Management Checklist</vt:lpstr>
      <vt:lpstr>formulas</vt:lpstr>
      <vt:lpstr>'CES rating form'!Print_Area</vt:lpstr>
      <vt:lpstr>'Project Management Checklist'!Print_Area</vt:lpstr>
      <vt:lpstr>'Quality Checklist'!Print_Area</vt:lpstr>
    </vt:vector>
  </TitlesOfParts>
  <Company>NJDOT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TPWSIND</dc:creator>
  <cp:lastModifiedBy>Martin Miller</cp:lastModifiedBy>
  <cp:lastPrinted>2008-09-03T20:03:49Z</cp:lastPrinted>
  <dcterms:created xsi:type="dcterms:W3CDTF">2003-06-03T14:32:19Z</dcterms:created>
  <dcterms:modified xsi:type="dcterms:W3CDTF">2014-09-03T19:43:31Z</dcterms:modified>
</cp:coreProperties>
</file>