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onj.sharepoint.com/sites/AG/SADC/Special Occasion Events/Application materials/"/>
    </mc:Choice>
  </mc:AlternateContent>
  <xr:revisionPtr revIDLastSave="789" documentId="8_{EF207172-A78D-42A2-8AF0-25AB7D9DFFD7}" xr6:coauthVersionLast="47" xr6:coauthVersionMax="47" xr10:uidLastSave="{EAA89257-38DC-4DD7-AE15-13EE43BFAB5E}"/>
  <workbookProtection workbookAlgorithmName="SHA-512" workbookHashValue="vG1h7f2Q/NbFUHC3ghnRrH2979yVFUtDPOl/nP1HPwQr34fXld5J+QNTehTIq71eKgzhkmcxkWEotds7Mgp4qA==" workbookSaltValue="qc9LxDI/4JTz7yhlFETqRQ==" workbookSpinCount="100000" lockStructure="1"/>
  <bookViews>
    <workbookView xWindow="-108" yWindow="-108" windowWidth="23256" windowHeight="12576" xr2:uid="{7BA34D7F-9BBB-45D3-8845-ACAF65D6121C}"/>
  </bookViews>
  <sheets>
    <sheet name="Tab1 - Form (Simple)" sheetId="11" r:id="rId1"/>
    <sheet name="Tab2 - Form (Detailed)" sheetId="5" r:id="rId2"/>
    <sheet name="LIneLists(detailed)" sheetId="7" state="hidden" r:id="rId3"/>
    <sheet name="Commodity_LIst" sheetId="3" state="hidden" r:id="rId4"/>
    <sheet name="Cost_Data" sheetId="4" state="hidden" r:id="rId5"/>
    <sheet name="LIneLists" sheetId="12" state="hidden" r:id="rId6"/>
    <sheet name="Resources" sheetId="2" state="hidden" r:id="rId7"/>
  </sheets>
  <definedNames>
    <definedName name="_xlnm._FilterDatabase" localSheetId="4" hidden="1">Cost_Data!$A$1:$G$42</definedName>
    <definedName name="Christmas_Tree">OFFSET(Commodity_LIst!$L$1,1,0,COUNTA(Commodity_LIst!$L:$L)-1,1)</definedName>
    <definedName name="Commodity">OFFSET(Commodity_LIst!$A$1,1,0,COUNTA(Commodity_LIst!$A:$A)-1,1)</definedName>
    <definedName name="Cost_List">OFFSET(Cost_Data!$B$1,1,0,COUNTA(Cost_Data!$B:$B)-1,6)</definedName>
    <definedName name="Dairy">OFFSET(Commodity_LIst!$K$1,1,0,COUNTA(Commodity_LIst!$K:$K)-1,1)</definedName>
    <definedName name="Equine">OFFSET(Commodity_LIst!$I$1,1,0,COUNTA(Commodity_LIst!$I:$I)-1,1)</definedName>
    <definedName name="Field_Crop">OFFSET(Commodity_LIst!$G$1,1,0,COUNTA(Commodity_LIst!$G:$G)-1,1)</definedName>
    <definedName name="Fruit">OFFSET(Commodity_LIst!$C$1,1,0,COUNTA(Commodity_LIst!$C:$C)-1,1)</definedName>
    <definedName name="Grape">OFFSET(Commodity_LIst!$D$1,1,0,COUNTA(Commodity_LIst!$D:$D)-1,1)</definedName>
    <definedName name="Hay">OFFSET(Commodity_LIst!$H$1,1,0,COUNTA(Commodity_LIst!$H:$H)-1,1)</definedName>
    <definedName name="Livestock">OFFSET(Commodity_LIst!$J$1,1,0,COUNTA(Commodity_LIst!$J:$J)-1,1)</definedName>
    <definedName name="Nursery">OFFSET(Commodity_LIst!$E$1,1,0,COUNTA(Commodity_LIst!$E:$E)-1,1)</definedName>
    <definedName name="_xlnm.Print_Area" localSheetId="0">'Tab1 - Form (Simple)'!$B$1:$H$36</definedName>
    <definedName name="_xlnm.Print_Area" localSheetId="1">'Tab2 - Form (Detailed)'!$B$1:$H$31</definedName>
    <definedName name="Sod">OFFSET(Commodity_LIst!$F$1,1,0,COUNTA(Commodity_LIst!$F:$F)-1,1)</definedName>
    <definedName name="Vegetable">OFFSET(Commodity_LIst!$B$1,1,0,COUNTA(Commodity_LIst!$B:$B)-1,1)</definedName>
    <definedName name="Woodland">OFFSET(Commodity_LIst!$M$1,1,0,COUNTA(Commodity_LIst!$M:$M)-1,1)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G46" i="4"/>
  <c r="G45" i="4"/>
  <c r="F35" i="4" s="1"/>
  <c r="F17" i="11" s="1"/>
  <c r="G44" i="4"/>
  <c r="G43" i="4"/>
  <c r="F28" i="4"/>
  <c r="F29" i="4"/>
  <c r="F30" i="4"/>
  <c r="F31" i="4"/>
  <c r="F32" i="4"/>
  <c r="F11" i="11" s="1"/>
  <c r="F33" i="4"/>
  <c r="F13" i="11" s="1"/>
  <c r="F34" i="4"/>
  <c r="F16" i="11" s="1"/>
  <c r="F21" i="11"/>
  <c r="F22" i="11"/>
  <c r="F23" i="11"/>
  <c r="F24" i="11"/>
  <c r="F25" i="11"/>
  <c r="F26" i="11"/>
  <c r="F27" i="11"/>
  <c r="F28" i="11"/>
  <c r="D9" i="5"/>
  <c r="AA1" i="12" a="1"/>
  <c r="AA1" i="12" s="1"/>
  <c r="Z1" i="12" a="1"/>
  <c r="Z1" i="12" s="1"/>
  <c r="Y1" i="12" a="1"/>
  <c r="Y1" i="12" s="1"/>
  <c r="X1" i="12" a="1"/>
  <c r="X1" i="12" s="1"/>
  <c r="W1" i="12" a="1"/>
  <c r="W1" i="12" s="1"/>
  <c r="V1" i="12" a="1"/>
  <c r="V1" i="12" s="1"/>
  <c r="U1" i="12" a="1"/>
  <c r="U1" i="12" s="1"/>
  <c r="T1" i="12" a="1"/>
  <c r="T1" i="12" s="1"/>
  <c r="S1" i="12" a="1"/>
  <c r="S1" i="12" s="1"/>
  <c r="R1" i="12" a="1"/>
  <c r="R1" i="12" s="1"/>
  <c r="Q1" i="12" a="1"/>
  <c r="Q1" i="12" s="1"/>
  <c r="P1" i="12" a="1"/>
  <c r="P1" i="12" s="1"/>
  <c r="O1" i="12" a="1"/>
  <c r="O1" i="12" s="1"/>
  <c r="N1" i="12" a="1"/>
  <c r="N1" i="12" s="1"/>
  <c r="M1" i="12" a="1"/>
  <c r="M1" i="12" s="1"/>
  <c r="L1" i="12" a="1"/>
  <c r="L1" i="12" s="1"/>
  <c r="K1" i="12" a="1"/>
  <c r="K1" i="12" s="1"/>
  <c r="J1" i="12" a="1"/>
  <c r="J1" i="12" s="1"/>
  <c r="I1" i="12" a="1"/>
  <c r="I1" i="12" s="1"/>
  <c r="H1" i="12" a="1"/>
  <c r="H1" i="12" s="1"/>
  <c r="G1" i="12" a="1"/>
  <c r="G1" i="12" s="1"/>
  <c r="F1" i="12" a="1"/>
  <c r="F1" i="12" s="1"/>
  <c r="E1" i="12" a="1"/>
  <c r="E1" i="12" s="1"/>
  <c r="D1" i="12" a="1"/>
  <c r="D1" i="12" s="1"/>
  <c r="C1" i="12" a="1"/>
  <c r="C1" i="12" s="1"/>
  <c r="B1" i="12" a="1"/>
  <c r="B1" i="12" s="1"/>
  <c r="A1" i="12" a="1"/>
  <c r="A1" i="12" s="1"/>
  <c r="G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G42" i="4"/>
  <c r="G41" i="4"/>
  <c r="F19" i="11"/>
  <c r="F20" i="11"/>
  <c r="F19" i="5"/>
  <c r="F20" i="5"/>
  <c r="F21" i="5"/>
  <c r="F22" i="5"/>
  <c r="F23" i="5"/>
  <c r="F24" i="5"/>
  <c r="F25" i="5"/>
  <c r="F26" i="5"/>
  <c r="F27" i="5"/>
  <c r="F28" i="5"/>
  <c r="S1" i="7" a="1"/>
  <c r="S1" i="7" s="1"/>
  <c r="T1" i="7" a="1"/>
  <c r="T1" i="7" s="1"/>
  <c r="U1" i="7" a="1"/>
  <c r="U1" i="7" s="1"/>
  <c r="V1" i="7" a="1"/>
  <c r="V1" i="7" s="1"/>
  <c r="W1" i="7" a="1"/>
  <c r="W1" i="7" s="1"/>
  <c r="B1" i="7" a="1"/>
  <c r="B1" i="7" s="1"/>
  <c r="C1" i="7" a="1"/>
  <c r="C1" i="7" s="1"/>
  <c r="D1" i="7" a="1"/>
  <c r="D1" i="7" s="1"/>
  <c r="E1" i="7" a="1"/>
  <c r="E1" i="7" s="1"/>
  <c r="F1" i="7" a="1"/>
  <c r="F1" i="7" s="1"/>
  <c r="G1" i="7" a="1"/>
  <c r="G1" i="7" s="1"/>
  <c r="H1" i="7" a="1"/>
  <c r="H1" i="7" s="1"/>
  <c r="I1" i="7" a="1"/>
  <c r="I1" i="7" s="1"/>
  <c r="J1" i="7" a="1"/>
  <c r="J1" i="7" s="1"/>
  <c r="K1" i="7" a="1"/>
  <c r="K1" i="7" s="1"/>
  <c r="L1" i="7" a="1"/>
  <c r="L1" i="7" s="1"/>
  <c r="M1" i="7" a="1"/>
  <c r="M1" i="7" s="1"/>
  <c r="N1" i="7" a="1"/>
  <c r="N1" i="7" s="1"/>
  <c r="O1" i="7" a="1"/>
  <c r="O1" i="7" s="1"/>
  <c r="P1" i="7" a="1"/>
  <c r="P1" i="7" s="1"/>
  <c r="Q1" i="7" a="1"/>
  <c r="Q1" i="7" s="1"/>
  <c r="R1" i="7" a="1"/>
  <c r="R1" i="7" s="1"/>
  <c r="A1" i="7" a="1"/>
  <c r="A1" i="7" s="1"/>
  <c r="E9" i="5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36" i="4"/>
  <c r="G37" i="4"/>
  <c r="G38" i="4"/>
  <c r="M39" i="4"/>
  <c r="F27" i="4" s="1"/>
  <c r="F18" i="11" s="1"/>
  <c r="G40" i="4"/>
  <c r="F12" i="11" s="1"/>
  <c r="G2" i="4"/>
  <c r="G2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H21" i="11" l="1"/>
  <c r="H25" i="11"/>
  <c r="H22" i="11"/>
  <c r="H26" i="11"/>
  <c r="H23" i="11"/>
  <c r="H27" i="11"/>
  <c r="H24" i="11"/>
  <c r="H28" i="11"/>
  <c r="H13" i="11"/>
  <c r="H17" i="11"/>
  <c r="H18" i="11"/>
  <c r="H19" i="11"/>
  <c r="H11" i="11"/>
  <c r="H12" i="11"/>
  <c r="H16" i="11"/>
  <c r="H20" i="11"/>
  <c r="H23" i="5"/>
  <c r="H24" i="5"/>
  <c r="H25" i="5"/>
  <c r="H26" i="5"/>
  <c r="H27" i="5"/>
  <c r="F26" i="4"/>
  <c r="F10" i="11" s="1"/>
  <c r="H10" i="11" s="1"/>
  <c r="F14" i="11"/>
  <c r="H14" i="11" s="1"/>
  <c r="F25" i="4"/>
  <c r="F15" i="11" s="1"/>
  <c r="H15" i="11" s="1"/>
  <c r="F24" i="4"/>
  <c r="F9" i="11" s="1"/>
  <c r="H9" i="11" s="1"/>
  <c r="H28" i="5"/>
  <c r="H21" i="5"/>
  <c r="H20" i="5"/>
  <c r="H19" i="5"/>
  <c r="H22" i="5"/>
  <c r="H29" i="11" l="1"/>
  <c r="F11" i="5"/>
  <c r="H11" i="5" s="1"/>
  <c r="F10" i="5"/>
  <c r="H10" i="5" s="1"/>
  <c r="F12" i="5"/>
  <c r="H12" i="5" s="1"/>
  <c r="F13" i="5"/>
  <c r="H13" i="5" s="1"/>
  <c r="F14" i="5"/>
  <c r="H14" i="5" s="1"/>
  <c r="F15" i="5"/>
  <c r="H15" i="5" s="1"/>
  <c r="F16" i="5"/>
  <c r="H16" i="5" s="1"/>
  <c r="F17" i="5"/>
  <c r="H17" i="5" s="1"/>
  <c r="F18" i="5"/>
  <c r="H18" i="5" s="1"/>
  <c r="F9" i="5" l="1"/>
  <c r="H9" i="5" s="1"/>
  <c r="H2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<sst xmlns="http://schemas.openxmlformats.org/spreadsheetml/2006/main" count="329" uniqueCount="116">
  <si>
    <t>Applicant Name</t>
  </si>
  <si>
    <t>Farm Address</t>
  </si>
  <si>
    <t>County</t>
  </si>
  <si>
    <t>Municipality</t>
  </si>
  <si>
    <t>SADC ID Number</t>
  </si>
  <si>
    <t>Line</t>
  </si>
  <si>
    <t>General Category 
of Production</t>
  </si>
  <si>
    <t>Specific 
Crop Grown</t>
  </si>
  <si>
    <t>Average Yield</t>
  </si>
  <si>
    <t>Units</t>
  </si>
  <si>
    <t>Estimated Gross Production Value/ Acre</t>
  </si>
  <si>
    <t>Number of Acres</t>
  </si>
  <si>
    <r>
      <rPr>
        <b/>
        <u/>
        <sz val="11"/>
        <color theme="1"/>
        <rFont val="Calibri"/>
        <family val="2"/>
        <scheme val="minor"/>
      </rPr>
      <t>Total</t>
    </r>
    <r>
      <rPr>
        <b/>
        <sz val="11"/>
        <color theme="1"/>
        <rFont val="Calibri"/>
        <family val="2"/>
        <scheme val="minor"/>
      </rPr>
      <t xml:space="preserve">
Estimated Gross Production Value</t>
    </r>
  </si>
  <si>
    <t xml:space="preserve">Vegetable </t>
  </si>
  <si>
    <t>Misc Vegetables</t>
  </si>
  <si>
    <t>Fruit (other than grapes)</t>
  </si>
  <si>
    <t>Misc Fruit</t>
  </si>
  <si>
    <t>Winery/Grapes</t>
  </si>
  <si>
    <t>Misc Vineyard</t>
  </si>
  <si>
    <t>Nursery/greenhouse/floriculture</t>
  </si>
  <si>
    <t>Misc Nursery</t>
  </si>
  <si>
    <t>Sod</t>
  </si>
  <si>
    <t>Misc Sod</t>
  </si>
  <si>
    <t>Field crops</t>
  </si>
  <si>
    <t>Misc Field Crops</t>
  </si>
  <si>
    <t>Hay</t>
  </si>
  <si>
    <t>Misc Hay</t>
  </si>
  <si>
    <t>Equine</t>
  </si>
  <si>
    <t>Misc Equine</t>
  </si>
  <si>
    <t>Livestock</t>
  </si>
  <si>
    <t>Misc Livestock</t>
  </si>
  <si>
    <t>Dairy</t>
  </si>
  <si>
    <t>Misc Dairy</t>
  </si>
  <si>
    <t>Christmas Trees</t>
  </si>
  <si>
    <t>Misc Christmas Trees</t>
  </si>
  <si>
    <t>Woodland</t>
  </si>
  <si>
    <t>Misc Woodland</t>
  </si>
  <si>
    <t>TOTALS</t>
  </si>
  <si>
    <r>
      <t xml:space="preserve">Basic Instructions: </t>
    </r>
    <r>
      <rPr>
        <sz val="11"/>
        <color theme="1"/>
        <rFont val="Calibri"/>
        <family val="2"/>
        <scheme val="minor"/>
      </rPr>
      <t>Fill in the number of acres from the farm's SOE Application. The spreadsheet estimating tool will then provide an estimated value of the farm's annual agricultural or horticultural production.</t>
    </r>
  </si>
  <si>
    <t>*Last Updated 3/23/23</t>
  </si>
  <si>
    <t>General 
Production Category</t>
  </si>
  <si>
    <t>Estimated Gross Production Value/ Unit</t>
  </si>
  <si>
    <t>Number Units Produced</t>
  </si>
  <si>
    <t>General Production Category</t>
  </si>
  <si>
    <t>Asparagus</t>
  </si>
  <si>
    <t>Blueberries</t>
  </si>
  <si>
    <t>Grapes</t>
  </si>
  <si>
    <t>Nursery_Goods</t>
  </si>
  <si>
    <t>Corn for Grain</t>
  </si>
  <si>
    <t>Alfalfa Hay</t>
  </si>
  <si>
    <t>Milk</t>
  </si>
  <si>
    <t>Trees</t>
  </si>
  <si>
    <t>Firewood</t>
  </si>
  <si>
    <t>Cabbage</t>
  </si>
  <si>
    <t>Cranberries</t>
  </si>
  <si>
    <t>Soybeans</t>
  </si>
  <si>
    <t>Other Hay</t>
  </si>
  <si>
    <t>Collards</t>
  </si>
  <si>
    <t>Peaches</t>
  </si>
  <si>
    <t>Winter Wheat</t>
  </si>
  <si>
    <t>Cucumbers</t>
  </si>
  <si>
    <t>test</t>
  </si>
  <si>
    <t>Eggplant</t>
  </si>
  <si>
    <t>brrt</t>
  </si>
  <si>
    <t>Escarole and Endive</t>
  </si>
  <si>
    <t>Other Herbs</t>
  </si>
  <si>
    <t>Kale</t>
  </si>
  <si>
    <t>Lettuce</t>
  </si>
  <si>
    <t>Parsley</t>
  </si>
  <si>
    <t>Peppers, Bell</t>
  </si>
  <si>
    <t>Pumpkins</t>
  </si>
  <si>
    <t>Snap Beans</t>
  </si>
  <si>
    <t>Spinach</t>
  </si>
  <si>
    <t>Squash</t>
  </si>
  <si>
    <t>Sweet Corn</t>
  </si>
  <si>
    <t>Tomatoes</t>
  </si>
  <si>
    <t>Commodity_Type</t>
  </si>
  <si>
    <t>Crop</t>
  </si>
  <si>
    <t>Yield per unit</t>
  </si>
  <si>
    <t>Unit</t>
  </si>
  <si>
    <t>Per</t>
  </si>
  <si>
    <t>Price/Unit</t>
  </si>
  <si>
    <t>Estimated Gross $/Ac</t>
  </si>
  <si>
    <t>Source</t>
  </si>
  <si>
    <t>Sources</t>
  </si>
  <si>
    <t>NASS Quick Stats 2017 Census</t>
  </si>
  <si>
    <t>Field Crops</t>
  </si>
  <si>
    <t>bushel</t>
  </si>
  <si>
    <t>AC</t>
  </si>
  <si>
    <t>Ton</t>
  </si>
  <si>
    <t>Vegetables</t>
  </si>
  <si>
    <t>CWT</t>
  </si>
  <si>
    <t>-</t>
  </si>
  <si>
    <t>Fruit</t>
  </si>
  <si>
    <t>Min per acre value of all values in Commodity_type</t>
  </si>
  <si>
    <t>Florticulture/Nursery</t>
  </si>
  <si>
    <t>Christmas trees</t>
  </si>
  <si>
    <t>Vineyard</t>
  </si>
  <si>
    <t>lbs</t>
  </si>
  <si>
    <t>barrels</t>
  </si>
  <si>
    <t>tons</t>
  </si>
  <si>
    <t>LB</t>
  </si>
  <si>
    <t>Cow</t>
  </si>
  <si>
    <t>Acre</t>
  </si>
  <si>
    <t>Apples</t>
  </si>
  <si>
    <t>Ac</t>
  </si>
  <si>
    <t>https://www.nass.usda.gov/Statistics_by_State/New_Jersey/Publications/Principal_Vegetables_Annual_Summary/NJ-2021-Annual-Vegetable-Report.pdf</t>
  </si>
  <si>
    <t>NJ-2021-Ag-Profile.pdf (usda.gov)</t>
  </si>
  <si>
    <t>*Sales/total acres in prodcution is greater than 10k</t>
  </si>
  <si>
    <t>Agricultural/Horticultural Production Value Estimating Tool</t>
  </si>
  <si>
    <t>For Special Occasion Event (SOE) Applications</t>
  </si>
  <si>
    <r>
      <t xml:space="preserve">*Notes: </t>
    </r>
    <r>
      <rPr>
        <sz val="11"/>
        <color theme="1"/>
        <rFont val="Calibri"/>
        <family val="2"/>
        <scheme val="minor"/>
      </rPr>
      <t>The SADC is in the process of adding an "Estimated Gross Production Value/Acre" for each "General Category of Production". Any category that does not yet have an estimated value will show up as $0. Please check back regularly for updated versions of this spreadsheet tool as the remaining estimated values get added.</t>
    </r>
  </si>
  <si>
    <t>ac</t>
  </si>
  <si>
    <t>Imputed Pasture Value</t>
  </si>
  <si>
    <t>ea</t>
  </si>
  <si>
    <t>https://turf.rutgers.edu/docs/2019-Turfgrass-Report.pdf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</si>
</sst>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3" fontId="0" fillId="0" borderId="0" xfId="0" applyNumberFormat="1"/>
    <xf numFmtId="0" fontId="2" fillId="0" borderId="0" xfId="1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0" applyNumberFormat="1" applyFont="1"/>
    <xf numFmtId="165" fontId="1" fillId="0" borderId="0" xfId="0" applyNumberFormat="1" applyFont="1"/>
    <xf numFmtId="1" fontId="1" fillId="0" borderId="0" xfId="0" applyNumberFormat="1" applyFont="1"/>
    <xf numFmtId="1" fontId="0" fillId="0" borderId="1" xfId="0" applyNumberFormat="1" applyBorder="1"/>
    <xf numFmtId="1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0" fontId="0" fillId="0" borderId="1" xfId="0" applyBorder="1" applyProtection="1">
      <protection locked="0"/>
    </xf>
    <xf numFmtId="0" fontId="0" fillId="2" borderId="2" xfId="0" applyFill="1" applyBorder="1"/>
    <xf numFmtId="0" fontId="0" fillId="2" borderId="5" xfId="0" applyFill="1" applyBorder="1"/>
    <xf numFmtId="0" fontId="0" fillId="2" borderId="7" xfId="0" applyFill="1" applyBorder="1"/>
    <xf numFmtId="0" fontId="1" fillId="0" borderId="0" xfId="0" applyFont="1" applyAlignment="1">
      <alignment vertical="top" wrapText="1"/>
    </xf>
    <xf numFmtId="165" fontId="0" fillId="3" borderId="1" xfId="0" applyNumberFormat="1" applyFill="1" applyBorder="1" applyProtection="1">
      <protection locked="0"/>
    </xf>
    <xf numFmtId="166" fontId="1" fillId="0" borderId="0" xfId="0" applyNumberFormat="1" applyFont="1" applyAlignment="1">
      <alignment wrapText="1"/>
    </xf>
    <xf numFmtId="166" fontId="0" fillId="0" borderId="1" xfId="0" applyNumberFormat="1" applyBorder="1"/>
    <xf numFmtId="166" fontId="1" fillId="0" borderId="0" xfId="0" applyNumberFormat="1" applyFont="1"/>
    <xf numFmtId="166" fontId="0" fillId="0" borderId="0" xfId="0" applyNumberFormat="1"/>
    <xf numFmtId="0" fontId="0" fillId="3" borderId="1" xfId="0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1" fontId="4" fillId="0" borderId="0" xfId="0" applyNumberFormat="1" applyFont="1" applyAlignment="1">
      <alignment horizontal="center"/>
    </xf>
    <xf numFmtId="1" fontId="4" fillId="0" borderId="10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6"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&quot;$&quot;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&quot;$&quot;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B65D657-6603-4C39-8631-F5E7B69CFCDD}" name="Table15" displayName="Table15" ref="B8:H29" totalsRowShown="0" headerRowDxfId="15">
  <tableColumns count="7">
    <tableColumn id="1" xr3:uid="{F118B0C1-E242-4769-A8AD-12336305B6E6}" name="General Category _x000a_of Production" dataDxfId="14"/>
    <tableColumn id="2" xr3:uid="{4D28BDC9-64E2-4D69-9668-B144F18571EB}" name="Specific _x000a_Crop Grown" dataDxfId="13"/>
    <tableColumn id="3" xr3:uid="{68BC21EA-D31B-4A10-B837-A09895A26C8B}" name="Average Yield" dataDxfId="12"/>
    <tableColumn id="4" xr3:uid="{6E5206BE-D85B-4342-B1E2-44EF10E767EF}" name="Units" dataDxfId="11"/>
    <tableColumn id="5" xr3:uid="{F316893C-F595-4BFB-8FE4-078F0052809B}" name="Estimated Gross Production Value/ Acre" dataDxfId="10"/>
    <tableColumn id="6" xr3:uid="{011069A3-2C8B-44F8-86C9-99A277C39046}" name="Number of Acres" dataDxfId="9"/>
    <tableColumn id="7" xr3:uid="{470A8703-EC92-441F-9497-AFD9D778D294}" name="Total_x000a_Estimated Gross Production Value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781D07-4FEB-4333-9F82-39B23A32989B}" name="Table1" displayName="Table1" ref="B8:H29" totalsRowShown="0" headerRowDxfId="7">
  <tableColumns count="7">
    <tableColumn id="1" xr3:uid="{C7AAE6E9-D3C6-47DD-9A0E-2511555EE1D6}" name="General _x000a_Production Category" dataDxfId="6"/>
    <tableColumn id="2" xr3:uid="{D06FCE5A-D097-4809-8F60-5F9DAA89853E}" name="Specific _x000a_Crop Grown" dataDxfId="5"/>
    <tableColumn id="3" xr3:uid="{5098C5AB-ACC0-4273-9924-2ACC123286FB}" name="Average Yield" dataDxfId="4"/>
    <tableColumn id="4" xr3:uid="{59B5D422-F439-441D-8BA9-7264682D30D9}" name="Units" dataDxfId="3"/>
    <tableColumn id="5" xr3:uid="{08F28612-C41B-439F-BF9F-D90557746E9D}" name="Estimated Gross Production Value/ Unit" dataDxfId="2"/>
    <tableColumn id="6" xr3:uid="{0E94C1E2-3B77-43A6-B518-868BCFED0BA4}" name="Number Units Produced" dataDxfId="1"/>
    <tableColumn id="7" xr3:uid="{83FDA1A8-BFB5-426B-9023-5E79ADD3E399}" name="Total_x000a_Estimated Gross Production Valu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nass.usda.gov/Statistics_by_State/New_Jersey/Publications/More_State_Features/NJ-2021-Ag-Profile.pdf" TargetMode="External"/><Relationship Id="rId1" Type="http://schemas.openxmlformats.org/officeDocument/2006/relationships/hyperlink" Target="https://www.nass.usda.gov/Statistics_by_State/New_Jersey/Publications/More_State_Features/NJ-2021-Ag-Pro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CA442-0D43-4B61-801A-496AF1BE9AEE}">
  <sheetPr codeName="Sheet6"/>
  <dimension ref="A1:H37"/>
  <sheetViews>
    <sheetView tabSelected="1" showWhiteSpace="0" view="pageLayout" topLeftCell="B1" zoomScale="79" zoomScaleNormal="100" zoomScalePageLayoutView="79" workbookViewId="0">
      <selection activeCell="G9" sqref="G9"/>
    </sheetView>
  </sheetViews>
  <sheetFormatPr defaultRowHeight="15" x14ac:dyDescent="0.25"/>
  <cols>
    <col min="1" max="1" width="0" hidden="1" customWidth="1"/>
    <col min="2" max="2" width="34.42578125" customWidth="1"/>
    <col min="3" max="3" width="25.42578125" hidden="1" customWidth="1"/>
    <col min="4" max="4" width="13.28515625" style="12" hidden="1" customWidth="1"/>
    <col min="5" max="5" width="12.28515625" hidden="1" customWidth="1"/>
    <col min="6" max="6" width="21.5703125" style="26" customWidth="1"/>
    <col min="7" max="7" width="13.28515625" customWidth="1"/>
    <col min="8" max="8" width="17.140625" style="4" customWidth="1"/>
  </cols>
  <sheetData>
    <row r="1" spans="1:8" ht="23.25" x14ac:dyDescent="0.35">
      <c r="B1" s="28" t="s">
        <v>109</v>
      </c>
      <c r="C1" s="28"/>
      <c r="D1" s="28"/>
      <c r="E1" s="28"/>
      <c r="F1" s="28"/>
      <c r="G1" s="28"/>
      <c r="H1" s="28"/>
    </row>
    <row r="2" spans="1:8" ht="24" thickBot="1" x14ac:dyDescent="0.4">
      <c r="B2" s="29" t="s">
        <v>110</v>
      </c>
      <c r="C2" s="29"/>
      <c r="D2" s="29"/>
      <c r="E2" s="29"/>
      <c r="F2" s="29"/>
      <c r="G2" s="29"/>
      <c r="H2" s="29"/>
    </row>
    <row r="3" spans="1:8" x14ac:dyDescent="0.25">
      <c r="B3" s="18" t="s">
        <v>0</v>
      </c>
      <c r="C3" s="31"/>
      <c r="D3" s="31"/>
      <c r="E3" s="31"/>
      <c r="F3" s="31"/>
      <c r="G3" s="31"/>
      <c r="H3" s="32"/>
    </row>
    <row r="4" spans="1:8" x14ac:dyDescent="0.25">
      <c r="B4" s="19" t="s">
        <v>1</v>
      </c>
      <c r="C4" s="33"/>
      <c r="D4" s="33"/>
      <c r="E4" s="33"/>
      <c r="F4" s="33"/>
      <c r="G4" s="33"/>
      <c r="H4" s="34"/>
    </row>
    <row r="5" spans="1:8" x14ac:dyDescent="0.25">
      <c r="B5" s="19" t="s">
        <v>2</v>
      </c>
      <c r="C5" s="33"/>
      <c r="D5" s="33"/>
      <c r="E5" s="33"/>
      <c r="F5" s="33"/>
      <c r="G5" s="33"/>
      <c r="H5" s="34"/>
    </row>
    <row r="6" spans="1:8" x14ac:dyDescent="0.25">
      <c r="B6" s="19" t="s">
        <v>3</v>
      </c>
      <c r="C6" s="33"/>
      <c r="D6" s="33"/>
      <c r="E6" s="33"/>
      <c r="F6" s="33"/>
      <c r="G6" s="33"/>
      <c r="H6" s="34"/>
    </row>
    <row r="7" spans="1:8" ht="15.75" thickBot="1" x14ac:dyDescent="0.3">
      <c r="B7" s="20" t="s">
        <v>4</v>
      </c>
      <c r="C7" s="35"/>
      <c r="D7" s="35"/>
      <c r="E7" s="35"/>
      <c r="F7" s="35"/>
      <c r="G7" s="35"/>
      <c r="H7" s="36"/>
    </row>
    <row r="8" spans="1:8" s="13" customFormat="1" ht="45" x14ac:dyDescent="0.25">
      <c r="A8" s="13" t="s">
        <v>5</v>
      </c>
      <c r="B8" s="14" t="s">
        <v>6</v>
      </c>
      <c r="C8" s="14" t="s">
        <v>7</v>
      </c>
      <c r="D8" s="15" t="s">
        <v>8</v>
      </c>
      <c r="E8" s="14" t="s">
        <v>9</v>
      </c>
      <c r="F8" s="23" t="s">
        <v>10</v>
      </c>
      <c r="G8" s="14" t="s">
        <v>11</v>
      </c>
      <c r="H8" s="16" t="s">
        <v>12</v>
      </c>
    </row>
    <row r="9" spans="1:8" x14ac:dyDescent="0.25">
      <c r="A9">
        <v>1</v>
      </c>
      <c r="B9" s="6" t="s">
        <v>13</v>
      </c>
      <c r="C9" s="17" t="s">
        <v>14</v>
      </c>
      <c r="D9" s="11">
        <f t="shared" ref="D9:D28" ca="1" si="0">IF(C9="","",VLOOKUP(C9,Cost_List,2,FALSE))</f>
        <v>1</v>
      </c>
      <c r="E9" s="6" t="str">
        <f t="shared" ref="E9:E28" ca="1" si="1">IF(C9="","",(VLOOKUP(C9,Cost_List,3,FALSE))&amp;"/"&amp;VLOOKUP(C9,Cost_List,4,FALSE))</f>
        <v>-/-</v>
      </c>
      <c r="F9" s="24">
        <f ca="1">IF(Table15[[#This Row],[General Category 
of Production]]="","",(VLOOKUP(C9,Cost_List,5,FALSE)))</f>
        <v>1747.1999999999998</v>
      </c>
      <c r="G9" s="22"/>
      <c r="H9" s="7" t="str">
        <f ca="1">IF(OR(G9="",F9="",D9=""),"",F9*G9*D9)</f>
        <v/>
      </c>
    </row>
    <row r="10" spans="1:8" x14ac:dyDescent="0.25">
      <c r="A10">
        <v>2</v>
      </c>
      <c r="B10" s="6" t="s">
        <v>15</v>
      </c>
      <c r="C10" s="17" t="s">
        <v>16</v>
      </c>
      <c r="D10" s="11">
        <f t="shared" ca="1" si="0"/>
        <v>1</v>
      </c>
      <c r="E10" s="6" t="str">
        <f t="shared" ca="1" si="1"/>
        <v>-/-</v>
      </c>
      <c r="F10" s="24">
        <f ca="1">IF(Table15[[#This Row],[General Category 
of Production]]="","",(VLOOKUP(C10,Cost_List,5,FALSE)))</f>
        <v>6335.0000000000009</v>
      </c>
      <c r="G10" s="22"/>
      <c r="H10" s="7" t="str">
        <f t="shared" ref="H10:H28" ca="1" si="2">IF(OR(G10="",F10="",D10=""),"",F10*G10*D10)</f>
        <v/>
      </c>
    </row>
    <row r="11" spans="1:8" x14ac:dyDescent="0.25">
      <c r="A11">
        <v>3</v>
      </c>
      <c r="B11" s="6" t="s">
        <v>17</v>
      </c>
      <c r="C11" s="17" t="s">
        <v>18</v>
      </c>
      <c r="D11" s="11">
        <f t="shared" ca="1" si="0"/>
        <v>1</v>
      </c>
      <c r="E11" s="6" t="str">
        <f t="shared" ca="1" si="1"/>
        <v>-/-</v>
      </c>
      <c r="F11" s="24">
        <f ca="1">IF(Table15[[#This Row],[General Category 
of Production]]="","",(VLOOKUP(C11,Cost_List,5,FALSE)))</f>
        <v>0</v>
      </c>
      <c r="G11" s="22"/>
      <c r="H11" s="7" t="str">
        <f t="shared" ca="1" si="2"/>
        <v/>
      </c>
    </row>
    <row r="12" spans="1:8" x14ac:dyDescent="0.25">
      <c r="A12">
        <v>4</v>
      </c>
      <c r="B12" s="6" t="s">
        <v>19</v>
      </c>
      <c r="C12" s="17" t="s">
        <v>20</v>
      </c>
      <c r="D12" s="11">
        <f t="shared" ca="1" si="0"/>
        <v>1</v>
      </c>
      <c r="E12" s="6" t="str">
        <f t="shared" ca="1" si="1"/>
        <v>-/-</v>
      </c>
      <c r="F12" s="24">
        <f ca="1">IF(Table15[[#This Row],[General Category 
of Production]]="","",(VLOOKUP(C12,Cost_List,5,FALSE)))</f>
        <v>10000</v>
      </c>
      <c r="G12" s="22"/>
      <c r="H12" s="7" t="str">
        <f t="shared" ca="1" si="2"/>
        <v/>
      </c>
    </row>
    <row r="13" spans="1:8" x14ac:dyDescent="0.25">
      <c r="A13">
        <v>5</v>
      </c>
      <c r="B13" s="6" t="s">
        <v>21</v>
      </c>
      <c r="C13" s="17" t="s">
        <v>22</v>
      </c>
      <c r="D13" s="11">
        <f t="shared" ca="1" si="0"/>
        <v>1</v>
      </c>
      <c r="E13" s="6" t="str">
        <f t="shared" ca="1" si="1"/>
        <v>-/-</v>
      </c>
      <c r="F13" s="24">
        <f ca="1">IF(Table15[[#This Row],[General Category 
of Production]]="","",(VLOOKUP(C13,Cost_List,5,FALSE)))</f>
        <v>6000</v>
      </c>
      <c r="G13" s="22"/>
      <c r="H13" s="7" t="str">
        <f t="shared" ca="1" si="2"/>
        <v/>
      </c>
    </row>
    <row r="14" spans="1:8" x14ac:dyDescent="0.25">
      <c r="A14">
        <v>6</v>
      </c>
      <c r="B14" s="6" t="s">
        <v>23</v>
      </c>
      <c r="C14" s="17" t="s">
        <v>24</v>
      </c>
      <c r="D14" s="11">
        <f t="shared" ca="1" si="0"/>
        <v>1</v>
      </c>
      <c r="E14" s="6" t="str">
        <f t="shared" ca="1" si="1"/>
        <v>-/-</v>
      </c>
      <c r="F14" s="24">
        <f ca="1">IF(Table15[[#This Row],[General Category 
of Production]]="","",(VLOOKUP(C14,Cost_List,5,FALSE)))</f>
        <v>294.39999999999998</v>
      </c>
      <c r="G14" s="22"/>
      <c r="H14" s="7" t="str">
        <f t="shared" ca="1" si="2"/>
        <v/>
      </c>
    </row>
    <row r="15" spans="1:8" x14ac:dyDescent="0.25">
      <c r="A15">
        <v>7</v>
      </c>
      <c r="B15" s="6" t="s">
        <v>25</v>
      </c>
      <c r="C15" s="17" t="s">
        <v>26</v>
      </c>
      <c r="D15" s="11">
        <f t="shared" ca="1" si="0"/>
        <v>1</v>
      </c>
      <c r="E15" s="6" t="str">
        <f t="shared" ca="1" si="1"/>
        <v>-/-</v>
      </c>
      <c r="F15" s="24">
        <f ca="1">IF(Table15[[#This Row],[General Category 
of Production]]="","",(VLOOKUP(C15,Cost_List,5,FALSE)))</f>
        <v>287.3</v>
      </c>
      <c r="G15" s="22"/>
      <c r="H15" s="7" t="str">
        <f t="shared" ca="1" si="2"/>
        <v/>
      </c>
    </row>
    <row r="16" spans="1:8" x14ac:dyDescent="0.25">
      <c r="A16">
        <v>8</v>
      </c>
      <c r="B16" s="6" t="s">
        <v>27</v>
      </c>
      <c r="C16" s="17" t="s">
        <v>28</v>
      </c>
      <c r="D16" s="11">
        <f t="shared" ca="1" si="0"/>
        <v>1</v>
      </c>
      <c r="E16" s="6" t="str">
        <f t="shared" ca="1" si="1"/>
        <v>-/AC</v>
      </c>
      <c r="F16" s="24">
        <f ca="1">IF(Table15[[#This Row],[General Category 
of Production]]="","",(VLOOKUP(C16,Cost_List,5,FALSE)))</f>
        <v>190</v>
      </c>
      <c r="G16" s="22"/>
      <c r="H16" s="7" t="str">
        <f t="shared" ca="1" si="2"/>
        <v/>
      </c>
    </row>
    <row r="17" spans="1:8" x14ac:dyDescent="0.25">
      <c r="A17">
        <v>9</v>
      </c>
      <c r="B17" s="6" t="s">
        <v>29</v>
      </c>
      <c r="C17" s="17" t="s">
        <v>30</v>
      </c>
      <c r="D17" s="11">
        <f t="shared" ca="1" si="0"/>
        <v>1</v>
      </c>
      <c r="E17" s="6" t="str">
        <f t="shared" ca="1" si="1"/>
        <v>-/ac</v>
      </c>
      <c r="F17" s="24">
        <f ca="1">IF(Table15[[#This Row],[General Category 
of Production]]="","",(VLOOKUP(C17,Cost_List,5,FALSE)))</f>
        <v>190</v>
      </c>
      <c r="G17" s="22"/>
      <c r="H17" s="7" t="str">
        <f t="shared" ca="1" si="2"/>
        <v/>
      </c>
    </row>
    <row r="18" spans="1:8" x14ac:dyDescent="0.25">
      <c r="A18">
        <v>10</v>
      </c>
      <c r="B18" s="6" t="s">
        <v>31</v>
      </c>
      <c r="C18" s="17" t="s">
        <v>32</v>
      </c>
      <c r="D18" s="11">
        <f t="shared" ca="1" si="0"/>
        <v>1</v>
      </c>
      <c r="E18" s="6" t="str">
        <f t="shared" ca="1" si="1"/>
        <v>-/-</v>
      </c>
      <c r="F18" s="24">
        <f ca="1">IF(Table15[[#This Row],[General Category 
of Production]]="","",(VLOOKUP(C18,Cost_List,5,FALSE)))</f>
        <v>190</v>
      </c>
      <c r="G18" s="22"/>
      <c r="H18" s="7" t="str">
        <f t="shared" ca="1" si="2"/>
        <v/>
      </c>
    </row>
    <row r="19" spans="1:8" x14ac:dyDescent="0.25">
      <c r="A19">
        <v>11</v>
      </c>
      <c r="B19" s="6" t="s">
        <v>33</v>
      </c>
      <c r="C19" s="17" t="s">
        <v>34</v>
      </c>
      <c r="D19" s="11">
        <f t="shared" ca="1" si="0"/>
        <v>1</v>
      </c>
      <c r="E19" s="6" t="str">
        <f t="shared" ca="1" si="1"/>
        <v>-/-</v>
      </c>
      <c r="F19" s="24">
        <f ca="1">IF(Table15[[#This Row],[General Category 
of Production]]="","",(VLOOKUP(C19,Cost_List,5,FALSE)))</f>
        <v>0</v>
      </c>
      <c r="G19" s="22"/>
      <c r="H19" s="7" t="str">
        <f t="shared" ca="1" si="2"/>
        <v/>
      </c>
    </row>
    <row r="20" spans="1:8" x14ac:dyDescent="0.25">
      <c r="A20">
        <v>12</v>
      </c>
      <c r="B20" s="6" t="s">
        <v>35</v>
      </c>
      <c r="C20" s="17" t="s">
        <v>36</v>
      </c>
      <c r="D20" s="11">
        <f t="shared" ca="1" si="0"/>
        <v>1</v>
      </c>
      <c r="E20" s="6" t="str">
        <f t="shared" ca="1" si="1"/>
        <v>-/-</v>
      </c>
      <c r="F20" s="24">
        <f ca="1">IF(Table15[[#This Row],[General Category 
of Production]]="","",(VLOOKUP(C20,Cost_List,5,FALSE)))</f>
        <v>0</v>
      </c>
      <c r="G20" s="22"/>
      <c r="H20" s="7" t="str">
        <f t="shared" ca="1" si="2"/>
        <v/>
      </c>
    </row>
    <row r="21" spans="1:8" hidden="1" x14ac:dyDescent="0.25">
      <c r="A21">
        <v>13</v>
      </c>
      <c r="B21" s="17"/>
      <c r="C21" s="17"/>
      <c r="D21" s="11" t="str">
        <f t="shared" si="0"/>
        <v/>
      </c>
      <c r="E21" s="6" t="str">
        <f t="shared" si="1"/>
        <v/>
      </c>
      <c r="F21" s="24" t="str">
        <f t="shared" ref="F21:F28" si="3">IF(C21="","",(VLOOKUP(C21,Cost_List,5,FALSE)))</f>
        <v/>
      </c>
      <c r="G21" s="22"/>
      <c r="H21" s="7" t="str">
        <f t="shared" si="2"/>
        <v/>
      </c>
    </row>
    <row r="22" spans="1:8" hidden="1" x14ac:dyDescent="0.25">
      <c r="A22">
        <v>14</v>
      </c>
      <c r="B22" s="17"/>
      <c r="C22" s="17"/>
      <c r="D22" s="11" t="str">
        <f t="shared" si="0"/>
        <v/>
      </c>
      <c r="E22" s="6" t="str">
        <f t="shared" si="1"/>
        <v/>
      </c>
      <c r="F22" s="24" t="str">
        <f t="shared" si="3"/>
        <v/>
      </c>
      <c r="G22" s="22"/>
      <c r="H22" s="7" t="str">
        <f t="shared" si="2"/>
        <v/>
      </c>
    </row>
    <row r="23" spans="1:8" hidden="1" x14ac:dyDescent="0.25">
      <c r="A23">
        <v>15</v>
      </c>
      <c r="B23" s="17"/>
      <c r="C23" s="17"/>
      <c r="D23" s="11" t="str">
        <f t="shared" si="0"/>
        <v/>
      </c>
      <c r="E23" s="6" t="str">
        <f t="shared" si="1"/>
        <v/>
      </c>
      <c r="F23" s="24" t="str">
        <f t="shared" si="3"/>
        <v/>
      </c>
      <c r="G23" s="22"/>
      <c r="H23" s="7" t="str">
        <f t="shared" si="2"/>
        <v/>
      </c>
    </row>
    <row r="24" spans="1:8" hidden="1" x14ac:dyDescent="0.25">
      <c r="A24">
        <v>16</v>
      </c>
      <c r="B24" s="17"/>
      <c r="C24" s="17"/>
      <c r="D24" s="11" t="str">
        <f t="shared" si="0"/>
        <v/>
      </c>
      <c r="E24" s="6" t="str">
        <f t="shared" si="1"/>
        <v/>
      </c>
      <c r="F24" s="24" t="str">
        <f t="shared" si="3"/>
        <v/>
      </c>
      <c r="G24" s="22"/>
      <c r="H24" s="7" t="str">
        <f t="shared" si="2"/>
        <v/>
      </c>
    </row>
    <row r="25" spans="1:8" hidden="1" x14ac:dyDescent="0.25">
      <c r="A25">
        <v>17</v>
      </c>
      <c r="B25" s="17"/>
      <c r="C25" s="17"/>
      <c r="D25" s="11" t="str">
        <f t="shared" si="0"/>
        <v/>
      </c>
      <c r="E25" s="6" t="str">
        <f t="shared" si="1"/>
        <v/>
      </c>
      <c r="F25" s="24" t="str">
        <f t="shared" si="3"/>
        <v/>
      </c>
      <c r="G25" s="22"/>
      <c r="H25" s="7" t="str">
        <f t="shared" si="2"/>
        <v/>
      </c>
    </row>
    <row r="26" spans="1:8" hidden="1" x14ac:dyDescent="0.25">
      <c r="A26">
        <v>18</v>
      </c>
      <c r="B26" s="17"/>
      <c r="C26" s="17"/>
      <c r="D26" s="11" t="str">
        <f t="shared" si="0"/>
        <v/>
      </c>
      <c r="E26" s="6" t="str">
        <f t="shared" si="1"/>
        <v/>
      </c>
      <c r="F26" s="24" t="str">
        <f t="shared" si="3"/>
        <v/>
      </c>
      <c r="G26" s="22"/>
      <c r="H26" s="7" t="str">
        <f t="shared" si="2"/>
        <v/>
      </c>
    </row>
    <row r="27" spans="1:8" hidden="1" x14ac:dyDescent="0.25">
      <c r="A27">
        <v>19</v>
      </c>
      <c r="B27" s="17"/>
      <c r="C27" s="17"/>
      <c r="D27" s="11" t="str">
        <f t="shared" si="0"/>
        <v/>
      </c>
      <c r="E27" s="6" t="str">
        <f t="shared" si="1"/>
        <v/>
      </c>
      <c r="F27" s="24" t="str">
        <f t="shared" si="3"/>
        <v/>
      </c>
      <c r="G27" s="22"/>
      <c r="H27" s="7" t="str">
        <f t="shared" si="2"/>
        <v/>
      </c>
    </row>
    <row r="28" spans="1:8" hidden="1" x14ac:dyDescent="0.25">
      <c r="A28">
        <v>20</v>
      </c>
      <c r="B28" s="17"/>
      <c r="C28" s="17"/>
      <c r="D28" s="11" t="str">
        <f t="shared" si="0"/>
        <v/>
      </c>
      <c r="E28" s="6" t="str">
        <f t="shared" si="1"/>
        <v/>
      </c>
      <c r="F28" s="24" t="str">
        <f t="shared" si="3"/>
        <v/>
      </c>
      <c r="G28" s="22"/>
      <c r="H28" s="7" t="str">
        <f t="shared" si="2"/>
        <v/>
      </c>
    </row>
    <row r="29" spans="1:8" x14ac:dyDescent="0.25">
      <c r="B29" s="3" t="s">
        <v>37</v>
      </c>
      <c r="C29" s="3"/>
      <c r="D29" s="10"/>
      <c r="E29" s="3"/>
      <c r="F29" s="25"/>
      <c r="G29" s="9" t="str">
        <f>IF(SUM(G9:G28)=0,"",SUM(G9:G28))</f>
        <v/>
      </c>
      <c r="H29" s="8" t="str">
        <f ca="1">IF(SUM(H9:H28)=0,"",SUM(H9:H28))</f>
        <v/>
      </c>
    </row>
    <row r="30" spans="1:8" x14ac:dyDescent="0.25">
      <c r="G30" s="5"/>
    </row>
    <row r="31" spans="1:8" x14ac:dyDescent="0.25">
      <c r="G31" s="4"/>
    </row>
    <row r="32" spans="1:8" ht="48.75" customHeight="1" x14ac:dyDescent="0.25">
      <c r="B32" s="30" t="s">
        <v>38</v>
      </c>
      <c r="C32" s="30"/>
      <c r="D32" s="30"/>
      <c r="E32" s="30"/>
      <c r="F32" s="30"/>
      <c r="G32" s="30"/>
      <c r="H32" s="30"/>
    </row>
    <row r="33" spans="2:8" x14ac:dyDescent="0.25">
      <c r="D33"/>
    </row>
    <row r="34" spans="2:8" ht="62.25" customHeight="1" x14ac:dyDescent="0.25">
      <c r="B34" s="30" t="s">
        <v>111</v>
      </c>
      <c r="C34" s="30"/>
      <c r="D34" s="30"/>
      <c r="E34" s="30"/>
      <c r="F34" s="30"/>
      <c r="G34" s="30"/>
      <c r="H34" s="30"/>
    </row>
    <row r="35" spans="2:8" x14ac:dyDescent="0.25">
      <c r="B35" s="3" t="s">
        <v>39</v>
      </c>
      <c r="D35"/>
    </row>
    <row r="36" spans="2:8" x14ac:dyDescent="0.25">
      <c r="B36" s="3"/>
      <c r="D36"/>
    </row>
    <row r="37" spans="2:8" x14ac:dyDescent="0.25">
      <c r="D37"/>
    </row>
  </sheetData>
  <sheetProtection algorithmName="SHA-512" hashValue="AaVJHIyF9xNim48e/Oa0EeP7EnAzYAYcQ5wrQrB3xepdCfXxKXlcTR12VjvUqlZWeWFGg8OvMySBOyLPw/INUw==" saltValue="9iSTDx1eLsRB8DWp3dkLNQ==" spinCount="100000" sheet="1" selectLockedCells="1"/>
  <mergeCells count="9">
    <mergeCell ref="B1:H1"/>
    <mergeCell ref="B2:H2"/>
    <mergeCell ref="B32:H32"/>
    <mergeCell ref="B34:H34"/>
    <mergeCell ref="C3:H3"/>
    <mergeCell ref="C4:H4"/>
    <mergeCell ref="C5:H5"/>
    <mergeCell ref="C6:H6"/>
    <mergeCell ref="C7:H7"/>
  </mergeCells>
  <dataValidations disablePrompts="1" count="1">
    <dataValidation type="list" allowBlank="1" showInputMessage="1" showErrorMessage="1" sqref="B9:B28" xr:uid="{4AB57120-92AB-4CA5-911C-A89FFDED3C46}">
      <formula1>Commodity</formula1>
    </dataValidation>
  </dataValidations>
  <pageMargins left="0.7" right="0.7" top="1.1041666666666667" bottom="0.75" header="0.3" footer="0.3"/>
  <pageSetup orientation="portrait" r:id="rId1"/>
  <headerFooter>
    <oddHeader xml:space="preserve">&amp;L
&amp;C&amp;"-,Bold"&amp;20
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20">
        <x14:dataValidation type="list" allowBlank="1" showInputMessage="1" showErrorMessage="1" xr:uid="{57E9DBC4-9202-4687-A891-BA5811FA0B07}">
          <x14:formula1>
            <xm:f>OFFSET(LIneLists!$A$1,0,0,COUNTA(LIneLists!$A:$A,1)-1)</xm:f>
          </x14:formula1>
          <xm:sqref>C9</xm:sqref>
        </x14:dataValidation>
        <x14:dataValidation type="list" allowBlank="1" showInputMessage="1" showErrorMessage="1" xr:uid="{C520ACAC-705C-4B73-B7E5-9460B011CBCE}">
          <x14:formula1>
            <xm:f>OFFSET(LIneLists!$B$1,0,0,COUNTA(LIneLists!$B:$B,1)-1)</xm:f>
          </x14:formula1>
          <xm:sqref>C10</xm:sqref>
        </x14:dataValidation>
        <x14:dataValidation type="list" allowBlank="1" showInputMessage="1" showErrorMessage="1" xr:uid="{C302DA0D-51BD-429B-9D33-A99A1B5480CF}">
          <x14:formula1>
            <xm:f>OFFSET(LIneLists!$C$1,0,0,COUNTA(LIneLists!$C:$C,1)-1)</xm:f>
          </x14:formula1>
          <xm:sqref>C11</xm:sqref>
        </x14:dataValidation>
        <x14:dataValidation type="list" allowBlank="1" showInputMessage="1" showErrorMessage="1" xr:uid="{239634DD-79CF-4DBB-8188-A8C86BB19AF6}">
          <x14:formula1>
            <xm:f>OFFSET(LIneLists!$D$1,0,0,COUNTA(LIneLists!$D:$D,1)-1)</xm:f>
          </x14:formula1>
          <xm:sqref>C12</xm:sqref>
        </x14:dataValidation>
        <x14:dataValidation type="list" allowBlank="1" showInputMessage="1" showErrorMessage="1" xr:uid="{9B87D7A4-C9DC-4E1D-842B-D38EBD62B732}">
          <x14:formula1>
            <xm:f>OFFSET(LIneLists!$E$1,0,0,COUNTA(LIneLists!$E:$E,1)-1)</xm:f>
          </x14:formula1>
          <xm:sqref>C13</xm:sqref>
        </x14:dataValidation>
        <x14:dataValidation type="list" allowBlank="1" showInputMessage="1" showErrorMessage="1" xr:uid="{E28D8C07-38C6-4537-8FAA-DA4EB92BD11C}">
          <x14:formula1>
            <xm:f>OFFSET(LIneLists!$F$1,0,0,COUNTA(LIneLists!$F:$F,1)-1)</xm:f>
          </x14:formula1>
          <xm:sqref>C14</xm:sqref>
        </x14:dataValidation>
        <x14:dataValidation type="list" allowBlank="1" showInputMessage="1" showErrorMessage="1" xr:uid="{2D609475-F002-431F-AA84-922714223FD6}">
          <x14:formula1>
            <xm:f>OFFSET(LIneLists!$G$1,0,0,COUNTA(LIneLists!$G:$G,1)-1)</xm:f>
          </x14:formula1>
          <xm:sqref>C15</xm:sqref>
        </x14:dataValidation>
        <x14:dataValidation type="list" allowBlank="1" showInputMessage="1" showErrorMessage="1" xr:uid="{D2F81D60-B152-41E0-94EF-7908126490FE}">
          <x14:formula1>
            <xm:f>OFFSET(LIneLists!$H$1,0,0,COUNTA(LIneLists!$H:$H,1)-1)</xm:f>
          </x14:formula1>
          <xm:sqref>C16</xm:sqref>
        </x14:dataValidation>
        <x14:dataValidation type="list" allowBlank="1" showInputMessage="1" showErrorMessage="1" xr:uid="{3E4BAB36-E700-4323-B037-E0C883A5987F}">
          <x14:formula1>
            <xm:f>OFFSET(LIneLists!$I$1,0,0,COUNTA(LIneLists!$I:$I,1)-1)</xm:f>
          </x14:formula1>
          <xm:sqref>C17</xm:sqref>
        </x14:dataValidation>
        <x14:dataValidation type="list" allowBlank="1" showInputMessage="1" showErrorMessage="1" xr:uid="{454FDAC1-B15A-4683-AA1E-D8F4B665F12C}">
          <x14:formula1>
            <xm:f>OFFSET(LIneLists!$J$1,0,0,COUNTA(LIneLists!$J:$J,1)-1)</xm:f>
          </x14:formula1>
          <xm:sqref>C18</xm:sqref>
        </x14:dataValidation>
        <x14:dataValidation type="list" allowBlank="1" showInputMessage="1" showErrorMessage="1" xr:uid="{CD99483D-E186-4A06-9EB6-538DFED155C2}">
          <x14:formula1>
            <xm:f>OFFSET(LIneLists!$K$1,0,0,COUNTA(LIneLists!$K:$K,1)-1)</xm:f>
          </x14:formula1>
          <xm:sqref>C19</xm:sqref>
        </x14:dataValidation>
        <x14:dataValidation type="list" allowBlank="1" showInputMessage="1" showErrorMessage="1" xr:uid="{3D9C79E2-50FB-4ADE-8957-FB28F35A7630}">
          <x14:formula1>
            <xm:f>OFFSET(LIneLists!$L$1,0,0,COUNTA(LIneLists!$L:$L,1)-1)</xm:f>
          </x14:formula1>
          <xm:sqref>C20</xm:sqref>
        </x14:dataValidation>
        <x14:dataValidation type="list" allowBlank="1" showInputMessage="1" showErrorMessage="1" xr:uid="{707354B9-CAC9-441D-B7D8-009C5F84D8EC}">
          <x14:formula1>
            <xm:f>OFFSET(LIneLists!$M$1,0,0,COUNTA(LIneLists!$M:$M,1)-1)</xm:f>
          </x14:formula1>
          <xm:sqref>C21</xm:sqref>
        </x14:dataValidation>
        <x14:dataValidation type="list" allowBlank="1" showInputMessage="1" showErrorMessage="1" xr:uid="{B72880D9-A4FF-421E-ADCA-9BFED2D39C94}">
          <x14:formula1>
            <xm:f>OFFSET(LIneLists!$N$1,0,0,COUNTA(LIneLists!$N:$N,1)-1)</xm:f>
          </x14:formula1>
          <xm:sqref>C22</xm:sqref>
        </x14:dataValidation>
        <x14:dataValidation type="list" allowBlank="1" showInputMessage="1" showErrorMessage="1" xr:uid="{545BBE8B-9196-4AE7-B89F-ECC80877F33D}">
          <x14:formula1>
            <xm:f>OFFSET(LIneLists!$O$1,0,0,COUNTA(LIneLists!$O:$O,1)-1)</xm:f>
          </x14:formula1>
          <xm:sqref>C23</xm:sqref>
        </x14:dataValidation>
        <x14:dataValidation type="list" allowBlank="1" showInputMessage="1" showErrorMessage="1" xr:uid="{B649246D-1F05-4034-B84F-63298405BD7B}">
          <x14:formula1>
            <xm:f>OFFSET(LIneLists!$P$1,0,0,COUNTA(LIneLists!$P:$P,1)-1)</xm:f>
          </x14:formula1>
          <xm:sqref>C24</xm:sqref>
        </x14:dataValidation>
        <x14:dataValidation type="list" allowBlank="1" showInputMessage="1" showErrorMessage="1" xr:uid="{29CDF050-D045-4EE7-AC6F-33CDAC5F1BD8}">
          <x14:formula1>
            <xm:f>OFFSET(LIneLists!$Q$1,0,0,COUNTA(LIneLists!$Q:$Q,1)-1)</xm:f>
          </x14:formula1>
          <xm:sqref>C25</xm:sqref>
        </x14:dataValidation>
        <x14:dataValidation type="list" allowBlank="1" showInputMessage="1" showErrorMessage="1" xr:uid="{24564F71-089E-43B8-918A-1EE61902BE21}">
          <x14:formula1>
            <xm:f>OFFSET(LIneLists!$R$1,0,0,COUNTA(LIneLists!$R:$R,1)-1)</xm:f>
          </x14:formula1>
          <xm:sqref>C26</xm:sqref>
        </x14:dataValidation>
        <x14:dataValidation type="list" allowBlank="1" showInputMessage="1" showErrorMessage="1" xr:uid="{16FB8C10-FFB6-48E7-8B3F-4127F4C0FECD}">
          <x14:formula1>
            <xm:f>OFFSET(LIneLists!$S$1,0,0,COUNTA(LIneLists!$S:$S,1)-1)</xm:f>
          </x14:formula1>
          <xm:sqref>C27</xm:sqref>
        </x14:dataValidation>
        <x14:dataValidation type="list" allowBlank="1" showInputMessage="1" showErrorMessage="1" xr:uid="{977AAC41-450F-4577-8EF3-54FF32F2AA5C}">
          <x14:formula1>
            <xm:f>OFFSET(LIneLists!$T$1,0,0,COUNTA(LIneLists!$T:$T,1)-1)</xm:f>
          </x14:formula1>
          <xm:sqref>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EFD2E-B2F6-4B1A-9B5B-BA98A0401300}">
  <sheetPr codeName="Sheet4"/>
  <dimension ref="A1:H37"/>
  <sheetViews>
    <sheetView view="pageLayout" topLeftCell="B1" zoomScaleNormal="100" workbookViewId="0">
      <selection activeCell="C10" sqref="C10"/>
    </sheetView>
  </sheetViews>
  <sheetFormatPr defaultRowHeight="15" x14ac:dyDescent="0.25"/>
  <cols>
    <col min="1" max="1" width="0" hidden="1" customWidth="1"/>
    <col min="2" max="2" width="24.5703125" customWidth="1"/>
    <col min="3" max="3" width="25.42578125" customWidth="1"/>
    <col min="4" max="4" width="13.28515625" style="12" customWidth="1"/>
    <col min="5" max="5" width="12.28515625" customWidth="1"/>
    <col min="6" max="6" width="16.28515625" style="26" customWidth="1"/>
    <col min="7" max="7" width="11.42578125" customWidth="1"/>
    <col min="8" max="8" width="15.7109375" style="4" customWidth="1"/>
  </cols>
  <sheetData>
    <row r="1" spans="1:8" ht="23.25" x14ac:dyDescent="0.35">
      <c r="B1" s="37" t="s">
        <v>109</v>
      </c>
      <c r="C1" s="37"/>
      <c r="D1" s="37"/>
      <c r="E1" s="37"/>
      <c r="F1" s="37"/>
      <c r="G1" s="37"/>
      <c r="H1" s="37"/>
    </row>
    <row r="2" spans="1:8" ht="24" thickBot="1" x14ac:dyDescent="0.4">
      <c r="B2" s="38" t="s">
        <v>110</v>
      </c>
      <c r="C2" s="38"/>
      <c r="D2" s="38"/>
      <c r="E2" s="38"/>
      <c r="F2" s="38"/>
      <c r="G2" s="38"/>
      <c r="H2" s="38"/>
    </row>
    <row r="3" spans="1:8" x14ac:dyDescent="0.25">
      <c r="B3" s="18" t="s">
        <v>0</v>
      </c>
      <c r="C3" s="31"/>
      <c r="D3" s="31"/>
      <c r="E3" s="31"/>
      <c r="F3" s="31"/>
      <c r="G3" s="31"/>
      <c r="H3" s="32"/>
    </row>
    <row r="4" spans="1:8" x14ac:dyDescent="0.25">
      <c r="B4" s="19" t="s">
        <v>1</v>
      </c>
      <c r="C4" s="33"/>
      <c r="D4" s="33"/>
      <c r="E4" s="33"/>
      <c r="F4" s="33"/>
      <c r="G4" s="33"/>
      <c r="H4" s="34"/>
    </row>
    <row r="5" spans="1:8" x14ac:dyDescent="0.25">
      <c r="B5" s="19" t="s">
        <v>2</v>
      </c>
      <c r="C5" s="33"/>
      <c r="D5" s="33"/>
      <c r="E5" s="33"/>
      <c r="F5" s="33"/>
      <c r="G5" s="33"/>
      <c r="H5" s="34"/>
    </row>
    <row r="6" spans="1:8" x14ac:dyDescent="0.25">
      <c r="B6" s="19" t="s">
        <v>3</v>
      </c>
      <c r="C6" s="33"/>
      <c r="D6" s="33"/>
      <c r="E6" s="33"/>
      <c r="F6" s="33"/>
      <c r="G6" s="33"/>
      <c r="H6" s="34"/>
    </row>
    <row r="7" spans="1:8" ht="15.75" thickBot="1" x14ac:dyDescent="0.3">
      <c r="B7" s="20" t="s">
        <v>4</v>
      </c>
      <c r="C7" s="35"/>
      <c r="D7" s="35"/>
      <c r="E7" s="35"/>
      <c r="F7" s="35"/>
      <c r="G7" s="35"/>
      <c r="H7" s="36"/>
    </row>
    <row r="8" spans="1:8" s="13" customFormat="1" ht="60" x14ac:dyDescent="0.25">
      <c r="A8" s="13" t="s">
        <v>5</v>
      </c>
      <c r="B8" s="14" t="s">
        <v>40</v>
      </c>
      <c r="C8" s="14" t="s">
        <v>7</v>
      </c>
      <c r="D8" s="15" t="s">
        <v>8</v>
      </c>
      <c r="E8" s="14" t="s">
        <v>9</v>
      </c>
      <c r="F8" s="23" t="s">
        <v>41</v>
      </c>
      <c r="G8" s="14" t="s">
        <v>42</v>
      </c>
      <c r="H8" s="16" t="s">
        <v>12</v>
      </c>
    </row>
    <row r="9" spans="1:8" x14ac:dyDescent="0.25">
      <c r="A9">
        <v>1</v>
      </c>
      <c r="B9" s="27"/>
      <c r="C9" s="27"/>
      <c r="D9" s="11" t="str">
        <f>IF(C9="","",VLOOKUP(C9,Cost_List,2,FALSE))</f>
        <v/>
      </c>
      <c r="E9" s="6" t="str">
        <f t="shared" ref="E9:E28" si="0">IF(C9="","",(VLOOKUP(C9,Cost_List,3,FALSE))&amp;"/"&amp;VLOOKUP(C9,Cost_List,4,FALSE))</f>
        <v/>
      </c>
      <c r="F9" s="24" t="str">
        <f t="shared" ref="F9:F28" si="1">IF(C9="","",(VLOOKUP(C9,Cost_List,5,FALSE)))</f>
        <v/>
      </c>
      <c r="G9" s="22"/>
      <c r="H9" s="7" t="str">
        <f>IF(OR(G9="",F9="",D9=""),"",F9*G9*D9)</f>
        <v/>
      </c>
    </row>
    <row r="10" spans="1:8" x14ac:dyDescent="0.25">
      <c r="A10">
        <v>2</v>
      </c>
      <c r="B10" s="27"/>
      <c r="C10" s="27"/>
      <c r="D10" s="11" t="str">
        <f>IF(C10="","",VLOOKUP(C10,Cost_List,2,FALSE))</f>
        <v/>
      </c>
      <c r="E10" s="6" t="str">
        <f t="shared" si="0"/>
        <v/>
      </c>
      <c r="F10" s="24" t="str">
        <f t="shared" si="1"/>
        <v/>
      </c>
      <c r="G10" s="22"/>
      <c r="H10" s="7" t="str">
        <f t="shared" ref="H10:H28" si="2">IF(OR(G10="",F10="",D10=""),"",F10*G10*D10)</f>
        <v/>
      </c>
    </row>
    <row r="11" spans="1:8" x14ac:dyDescent="0.25">
      <c r="A11">
        <v>3</v>
      </c>
      <c r="B11" s="27"/>
      <c r="C11" s="27"/>
      <c r="D11" s="11" t="str">
        <f t="shared" ref="D11:D28" si="3">IF(C11="","",VLOOKUP(C11,Cost_List,2,FALSE))</f>
        <v/>
      </c>
      <c r="E11" s="6" t="str">
        <f t="shared" si="0"/>
        <v/>
      </c>
      <c r="F11" s="24" t="str">
        <f t="shared" si="1"/>
        <v/>
      </c>
      <c r="G11" s="22"/>
      <c r="H11" s="7" t="str">
        <f t="shared" si="2"/>
        <v/>
      </c>
    </row>
    <row r="12" spans="1:8" x14ac:dyDescent="0.25">
      <c r="A12">
        <v>4</v>
      </c>
      <c r="B12" s="27"/>
      <c r="C12" s="27"/>
      <c r="D12" s="11" t="str">
        <f t="shared" si="3"/>
        <v/>
      </c>
      <c r="E12" s="6" t="str">
        <f t="shared" si="0"/>
        <v/>
      </c>
      <c r="F12" s="24" t="str">
        <f t="shared" si="1"/>
        <v/>
      </c>
      <c r="G12" s="22"/>
      <c r="H12" s="7" t="str">
        <f t="shared" si="2"/>
        <v/>
      </c>
    </row>
    <row r="13" spans="1:8" x14ac:dyDescent="0.25">
      <c r="A13">
        <v>5</v>
      </c>
      <c r="B13" s="27"/>
      <c r="C13" s="27"/>
      <c r="D13" s="11" t="str">
        <f t="shared" si="3"/>
        <v/>
      </c>
      <c r="E13" s="6" t="str">
        <f t="shared" si="0"/>
        <v/>
      </c>
      <c r="F13" s="24" t="str">
        <f t="shared" si="1"/>
        <v/>
      </c>
      <c r="G13" s="22"/>
      <c r="H13" s="7" t="str">
        <f>IF(OR(G13="",F13="",D13=""),"",F13*G13*D13)</f>
        <v/>
      </c>
    </row>
    <row r="14" spans="1:8" x14ac:dyDescent="0.25">
      <c r="A14">
        <v>6</v>
      </c>
      <c r="B14" s="27"/>
      <c r="C14" s="27"/>
      <c r="D14" s="11" t="str">
        <f t="shared" si="3"/>
        <v/>
      </c>
      <c r="E14" s="6" t="str">
        <f t="shared" si="0"/>
        <v/>
      </c>
      <c r="F14" s="24" t="str">
        <f t="shared" si="1"/>
        <v/>
      </c>
      <c r="G14" s="22"/>
      <c r="H14" s="7" t="str">
        <f t="shared" si="2"/>
        <v/>
      </c>
    </row>
    <row r="15" spans="1:8" x14ac:dyDescent="0.25">
      <c r="A15">
        <v>7</v>
      </c>
      <c r="B15" s="27"/>
      <c r="C15" s="27"/>
      <c r="D15" s="11" t="str">
        <f t="shared" si="3"/>
        <v/>
      </c>
      <c r="E15" s="6" t="str">
        <f t="shared" si="0"/>
        <v/>
      </c>
      <c r="F15" s="24" t="str">
        <f t="shared" si="1"/>
        <v/>
      </c>
      <c r="G15" s="22"/>
      <c r="H15" s="7" t="str">
        <f t="shared" si="2"/>
        <v/>
      </c>
    </row>
    <row r="16" spans="1:8" x14ac:dyDescent="0.25">
      <c r="A16">
        <v>8</v>
      </c>
      <c r="B16" s="27"/>
      <c r="C16" s="27"/>
      <c r="D16" s="11" t="str">
        <f t="shared" si="3"/>
        <v/>
      </c>
      <c r="E16" s="6" t="str">
        <f t="shared" si="0"/>
        <v/>
      </c>
      <c r="F16" s="24" t="str">
        <f t="shared" si="1"/>
        <v/>
      </c>
      <c r="G16" s="22"/>
      <c r="H16" s="7" t="str">
        <f t="shared" si="2"/>
        <v/>
      </c>
    </row>
    <row r="17" spans="1:8" x14ac:dyDescent="0.25">
      <c r="A17">
        <v>9</v>
      </c>
      <c r="B17" s="27"/>
      <c r="C17" s="27"/>
      <c r="D17" s="11" t="str">
        <f t="shared" si="3"/>
        <v/>
      </c>
      <c r="E17" s="6" t="str">
        <f t="shared" si="0"/>
        <v/>
      </c>
      <c r="F17" s="24" t="str">
        <f t="shared" si="1"/>
        <v/>
      </c>
      <c r="G17" s="22"/>
      <c r="H17" s="7" t="str">
        <f t="shared" si="2"/>
        <v/>
      </c>
    </row>
    <row r="18" spans="1:8" x14ac:dyDescent="0.25">
      <c r="A18">
        <v>10</v>
      </c>
      <c r="B18" s="27"/>
      <c r="C18" s="27"/>
      <c r="D18" s="11" t="str">
        <f t="shared" si="3"/>
        <v/>
      </c>
      <c r="E18" s="6" t="str">
        <f t="shared" si="0"/>
        <v/>
      </c>
      <c r="F18" s="24" t="str">
        <f t="shared" si="1"/>
        <v/>
      </c>
      <c r="G18" s="22"/>
      <c r="H18" s="7" t="str">
        <f t="shared" si="2"/>
        <v/>
      </c>
    </row>
    <row r="19" spans="1:8" x14ac:dyDescent="0.25">
      <c r="A19">
        <v>11</v>
      </c>
      <c r="B19" s="27"/>
      <c r="C19" s="27"/>
      <c r="D19" s="11" t="str">
        <f t="shared" si="3"/>
        <v/>
      </c>
      <c r="E19" s="6" t="str">
        <f t="shared" si="0"/>
        <v/>
      </c>
      <c r="F19" s="24" t="str">
        <f t="shared" si="1"/>
        <v/>
      </c>
      <c r="G19" s="22"/>
      <c r="H19" s="7" t="str">
        <f t="shared" si="2"/>
        <v/>
      </c>
    </row>
    <row r="20" spans="1:8" x14ac:dyDescent="0.25">
      <c r="A20">
        <v>12</v>
      </c>
      <c r="B20" s="27"/>
      <c r="C20" s="27"/>
      <c r="D20" s="11" t="str">
        <f t="shared" si="3"/>
        <v/>
      </c>
      <c r="E20" s="6" t="str">
        <f t="shared" si="0"/>
        <v/>
      </c>
      <c r="F20" s="24" t="str">
        <f t="shared" si="1"/>
        <v/>
      </c>
      <c r="G20" s="22"/>
      <c r="H20" s="7" t="str">
        <f t="shared" si="2"/>
        <v/>
      </c>
    </row>
    <row r="21" spans="1:8" x14ac:dyDescent="0.25">
      <c r="A21">
        <v>13</v>
      </c>
      <c r="B21" s="27"/>
      <c r="C21" s="27"/>
      <c r="D21" s="11" t="str">
        <f t="shared" si="3"/>
        <v/>
      </c>
      <c r="E21" s="6" t="str">
        <f t="shared" si="0"/>
        <v/>
      </c>
      <c r="F21" s="24" t="str">
        <f t="shared" si="1"/>
        <v/>
      </c>
      <c r="G21" s="22"/>
      <c r="H21" s="7" t="str">
        <f t="shared" si="2"/>
        <v/>
      </c>
    </row>
    <row r="22" spans="1:8" x14ac:dyDescent="0.25">
      <c r="A22">
        <v>14</v>
      </c>
      <c r="B22" s="27"/>
      <c r="C22" s="27"/>
      <c r="D22" s="11" t="str">
        <f t="shared" si="3"/>
        <v/>
      </c>
      <c r="E22" s="6" t="str">
        <f t="shared" si="0"/>
        <v/>
      </c>
      <c r="F22" s="24" t="str">
        <f t="shared" si="1"/>
        <v/>
      </c>
      <c r="G22" s="22"/>
      <c r="H22" s="7" t="str">
        <f t="shared" si="2"/>
        <v/>
      </c>
    </row>
    <row r="23" spans="1:8" x14ac:dyDescent="0.25">
      <c r="A23">
        <v>15</v>
      </c>
      <c r="B23" s="27"/>
      <c r="C23" s="27"/>
      <c r="D23" s="11" t="str">
        <f t="shared" si="3"/>
        <v/>
      </c>
      <c r="E23" s="6" t="str">
        <f t="shared" si="0"/>
        <v/>
      </c>
      <c r="F23" s="24" t="str">
        <f t="shared" si="1"/>
        <v/>
      </c>
      <c r="G23" s="22"/>
      <c r="H23" s="7" t="str">
        <f t="shared" si="2"/>
        <v/>
      </c>
    </row>
    <row r="24" spans="1:8" x14ac:dyDescent="0.25">
      <c r="A24">
        <v>16</v>
      </c>
      <c r="B24" s="27"/>
      <c r="C24" s="27"/>
      <c r="D24" s="11" t="str">
        <f t="shared" si="3"/>
        <v/>
      </c>
      <c r="E24" s="6" t="str">
        <f t="shared" si="0"/>
        <v/>
      </c>
      <c r="F24" s="24" t="str">
        <f t="shared" si="1"/>
        <v/>
      </c>
      <c r="G24" s="22"/>
      <c r="H24" s="7" t="str">
        <f t="shared" si="2"/>
        <v/>
      </c>
    </row>
    <row r="25" spans="1:8" x14ac:dyDescent="0.25">
      <c r="A25">
        <v>17</v>
      </c>
      <c r="B25" s="27"/>
      <c r="C25" s="27"/>
      <c r="D25" s="11" t="str">
        <f t="shared" si="3"/>
        <v/>
      </c>
      <c r="E25" s="6" t="str">
        <f t="shared" si="0"/>
        <v/>
      </c>
      <c r="F25" s="24" t="str">
        <f t="shared" si="1"/>
        <v/>
      </c>
      <c r="G25" s="22"/>
      <c r="H25" s="7" t="str">
        <f t="shared" si="2"/>
        <v/>
      </c>
    </row>
    <row r="26" spans="1:8" x14ac:dyDescent="0.25">
      <c r="A26">
        <v>18</v>
      </c>
      <c r="B26" s="27"/>
      <c r="C26" s="27"/>
      <c r="D26" s="11" t="str">
        <f t="shared" si="3"/>
        <v/>
      </c>
      <c r="E26" s="6" t="str">
        <f t="shared" si="0"/>
        <v/>
      </c>
      <c r="F26" s="24" t="str">
        <f t="shared" si="1"/>
        <v/>
      </c>
      <c r="G26" s="22"/>
      <c r="H26" s="7" t="str">
        <f t="shared" si="2"/>
        <v/>
      </c>
    </row>
    <row r="27" spans="1:8" x14ac:dyDescent="0.25">
      <c r="A27">
        <v>19</v>
      </c>
      <c r="B27" s="27"/>
      <c r="C27" s="27"/>
      <c r="D27" s="11" t="str">
        <f t="shared" si="3"/>
        <v/>
      </c>
      <c r="E27" s="6" t="str">
        <f t="shared" si="0"/>
        <v/>
      </c>
      <c r="F27" s="24" t="str">
        <f t="shared" si="1"/>
        <v/>
      </c>
      <c r="G27" s="22"/>
      <c r="H27" s="7" t="str">
        <f t="shared" si="2"/>
        <v/>
      </c>
    </row>
    <row r="28" spans="1:8" x14ac:dyDescent="0.25">
      <c r="A28">
        <v>20</v>
      </c>
      <c r="B28" s="27"/>
      <c r="C28" s="27"/>
      <c r="D28" s="11" t="str">
        <f t="shared" si="3"/>
        <v/>
      </c>
      <c r="E28" s="6" t="str">
        <f t="shared" si="0"/>
        <v/>
      </c>
      <c r="F28" s="24" t="str">
        <f t="shared" si="1"/>
        <v/>
      </c>
      <c r="G28" s="22"/>
      <c r="H28" s="7" t="str">
        <f t="shared" si="2"/>
        <v/>
      </c>
    </row>
    <row r="29" spans="1:8" x14ac:dyDescent="0.25">
      <c r="B29" s="3" t="s">
        <v>37</v>
      </c>
      <c r="C29" s="3"/>
      <c r="D29" s="10"/>
      <c r="E29" s="3"/>
      <c r="F29" s="25"/>
      <c r="G29" s="9" t="str">
        <f>IF(SUM(G9:G28)=0,"",SUM(G9:G28))</f>
        <v/>
      </c>
      <c r="H29" s="8" t="str">
        <f>IF(SUM(H9:H28)=0,"",SUM(H9:H28))</f>
        <v/>
      </c>
    </row>
    <row r="30" spans="1:8" x14ac:dyDescent="0.25">
      <c r="G30" s="5"/>
    </row>
    <row r="31" spans="1:8" x14ac:dyDescent="0.25">
      <c r="G31" s="4"/>
    </row>
    <row r="32" spans="1:8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</sheetData>
  <sheetProtection algorithmName="SHA-512" hashValue="5mGh23jyHOnH5E1i6xRvrsT/fOdtwSX//14i8DBNigOdW/09yWHRgE/rn1sJEpkZOyt0gG2HME+0jVhT87Xlfw==" saltValue="TyXmo/hKTd+63GItY2C4yw==" spinCount="100000" sheet="1" objects="1" scenarios="1" selectLockedCells="1"/>
  <mergeCells count="7">
    <mergeCell ref="C6:H6"/>
    <mergeCell ref="C7:H7"/>
    <mergeCell ref="B1:H1"/>
    <mergeCell ref="B2:H2"/>
    <mergeCell ref="C3:H3"/>
    <mergeCell ref="C4:H4"/>
    <mergeCell ref="C5:H5"/>
  </mergeCells>
  <dataValidations count="1">
    <dataValidation type="list" allowBlank="1" showInputMessage="1" showErrorMessage="1" sqref="B9:B28" xr:uid="{CC293740-96C0-41DC-8FA2-EC6D1184262C}">
      <formula1>Commodity</formula1>
    </dataValidation>
  </dataValidations>
  <pageMargins left="0.7" right="0.7" top="0.5" bottom="0.75" header="0.3" footer="0.3"/>
  <pageSetup orientation="landscape" r:id="rId1"/>
  <headerFooter>
    <oddHeader xml:space="preserve">&amp;L
&amp;C&amp;"-,Bold"&amp;20
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5EE3BE1-70A9-4019-9317-E2411D6B43B4}">
          <x14:formula1>
            <xm:f>OFFSET('LIneLists(detailed)'!$A$1,0,0,COUNTA('LIneLists(detailed)'!$A:$A,1)-1)</xm:f>
          </x14:formula1>
          <xm:sqref>C9</xm:sqref>
        </x14:dataValidation>
        <x14:dataValidation type="list" allowBlank="1" showInputMessage="1" showErrorMessage="1" xr:uid="{ABB234E9-6CB6-4512-A7FC-F7DCBCA0816A}">
          <x14:formula1>
            <xm:f>OFFSET('LIneLists(detailed)'!$B$1,0,0,COUNTA('LIneLists(detailed)'!$B:$B,1)-1)</xm:f>
          </x14:formula1>
          <xm:sqref>C10</xm:sqref>
        </x14:dataValidation>
        <x14:dataValidation type="list" allowBlank="1" showInputMessage="1" showErrorMessage="1" xr:uid="{359F7778-4845-4985-BE54-56B71A6D0E8A}">
          <x14:formula1>
            <xm:f>OFFSET('LIneLists(detailed)'!$C$1,0,0,COUNTA('LIneLists(detailed)'!$C:$C,1)-1)</xm:f>
          </x14:formula1>
          <xm:sqref>C11</xm:sqref>
        </x14:dataValidation>
        <x14:dataValidation type="list" allowBlank="1" showInputMessage="1" showErrorMessage="1" xr:uid="{97A36EE2-1D60-41E3-9C9B-5EF4666FFDE4}">
          <x14:formula1>
            <xm:f>OFFSET('LIneLists(detailed)'!D$1,0,0,COUNTA('LIneLists(detailed)'!B:B,1)-1)</xm:f>
          </x14:formula1>
          <xm:sqref>C12</xm:sqref>
        </x14:dataValidation>
        <x14:dataValidation type="list" allowBlank="1" showInputMessage="1" showErrorMessage="1" xr:uid="{AA418F33-4F42-4B6A-80B0-B733C2BBEB5C}">
          <x14:formula1>
            <xm:f>OFFSET('LIneLists(detailed)'!E$1,0,0,COUNTA('LIneLists(detailed)'!E:E,1)-1)</xm:f>
          </x14:formula1>
          <xm:sqref>C13</xm:sqref>
        </x14:dataValidation>
        <x14:dataValidation type="list" allowBlank="1" showInputMessage="1" showErrorMessage="1" xr:uid="{9AC11873-AE48-4A76-B49C-7B8DD9CB6759}">
          <x14:formula1>
            <xm:f>OFFSET('LIneLists(detailed)'!F$1,0,0,COUNTA('LIneLists(detailed)'!F:F,1)-1)</xm:f>
          </x14:formula1>
          <xm:sqref>C14</xm:sqref>
        </x14:dataValidation>
        <x14:dataValidation type="list" allowBlank="1" showInputMessage="1" showErrorMessage="1" xr:uid="{1BE1D084-A531-469A-A328-766015AEE9B0}">
          <x14:formula1>
            <xm:f>OFFSET('LIneLists(detailed)'!G$1,0,0,COUNTA('LIneLists(detailed)'!G:G,1)-1)</xm:f>
          </x14:formula1>
          <xm:sqref>C15</xm:sqref>
        </x14:dataValidation>
        <x14:dataValidation type="list" allowBlank="1" showInputMessage="1" showErrorMessage="1" xr:uid="{4098EC10-0097-4B48-A398-1EA5DE305C82}">
          <x14:formula1>
            <xm:f>OFFSET('LIneLists(detailed)'!H$1,0,0,COUNTA('LIneLists(detailed)'!H:H,1)-1)</xm:f>
          </x14:formula1>
          <xm:sqref>C16</xm:sqref>
        </x14:dataValidation>
        <x14:dataValidation type="list" allowBlank="1" showInputMessage="1" showErrorMessage="1" xr:uid="{E861E3F3-EE32-4CEC-A84A-DE79BE1F37A6}">
          <x14:formula1>
            <xm:f>OFFSET('LIneLists(detailed)'!I$1,0,0,COUNTA('LIneLists(detailed)'!I:I,1)-1)</xm:f>
          </x14:formula1>
          <xm:sqref>C17</xm:sqref>
        </x14:dataValidation>
        <x14:dataValidation type="list" allowBlank="1" showInputMessage="1" showErrorMessage="1" xr:uid="{00D4584B-AA63-4D8B-A87F-33D4AF66E736}">
          <x14:formula1>
            <xm:f>OFFSET('LIneLists(detailed)'!J$1,0,0,COUNTA('LIneLists(detailed)'!J:J,1)-1)</xm:f>
          </x14:formula1>
          <xm:sqref>C18</xm:sqref>
        </x14:dataValidation>
        <x14:dataValidation type="list" allowBlank="1" showInputMessage="1" showErrorMessage="1" xr:uid="{4B95FD24-9071-467D-A487-FA8D43E2EC4A}">
          <x14:formula1>
            <xm:f>OFFSET('LIneLists(detailed)'!K$1,0,0,COUNTA('LIneLists(detailed)'!K:K,1)-1)</xm:f>
          </x14:formula1>
          <xm:sqref>C19</xm:sqref>
        </x14:dataValidation>
        <x14:dataValidation type="list" allowBlank="1" showInputMessage="1" showErrorMessage="1" xr:uid="{1D0646D6-FFF6-4447-8974-0B31F7CBE055}">
          <x14:formula1>
            <xm:f>OFFSET('LIneLists(detailed)'!L$1,0,0,COUNTA('LIneLists(detailed)'!L:L,1)-1)</xm:f>
          </x14:formula1>
          <xm:sqref>C20</xm:sqref>
        </x14:dataValidation>
        <x14:dataValidation type="list" allowBlank="1" showInputMessage="1" showErrorMessage="1" xr:uid="{B4992827-BD48-4EAF-9FBD-2FFEE71F21D1}">
          <x14:formula1>
            <xm:f>OFFSET('LIneLists(detailed)'!M$1,0,0,COUNTA('LIneLists(detailed)'!M:M,1)-1)</xm:f>
          </x14:formula1>
          <xm:sqref>C21</xm:sqref>
        </x14:dataValidation>
        <x14:dataValidation type="list" allowBlank="1" showInputMessage="1" showErrorMessage="1" xr:uid="{AE98354D-E31E-402E-9A2D-F69836C23CD7}">
          <x14:formula1>
            <xm:f>OFFSET('LIneLists(detailed)'!N$1,0,0,COUNTA('LIneLists(detailed)'!N:N,1)-1)</xm:f>
          </x14:formula1>
          <xm:sqref>C22</xm:sqref>
        </x14:dataValidation>
        <x14:dataValidation type="list" allowBlank="1" showInputMessage="1" showErrorMessage="1" xr:uid="{DC1E614F-80A8-4708-9DC4-9D1290B97BA6}">
          <x14:formula1>
            <xm:f>OFFSET('LIneLists(detailed)'!O$1,0,0,COUNTA('LIneLists(detailed)'!O:O,1)-1)</xm:f>
          </x14:formula1>
          <xm:sqref>C23</xm:sqref>
        </x14:dataValidation>
        <x14:dataValidation type="list" allowBlank="1" showInputMessage="1" showErrorMessage="1" xr:uid="{C13251EB-83FA-4731-8F2C-F49927C74959}">
          <x14:formula1>
            <xm:f>OFFSET('LIneLists(detailed)'!P$1,0,0,COUNTA('LIneLists(detailed)'!P:P,1)-1)</xm:f>
          </x14:formula1>
          <xm:sqref>C24</xm:sqref>
        </x14:dataValidation>
        <x14:dataValidation type="list" allowBlank="1" showInputMessage="1" showErrorMessage="1" xr:uid="{29B0F09C-CAAC-4F32-997B-4BF75CCCA393}">
          <x14:formula1>
            <xm:f>OFFSET('LIneLists(detailed)'!Q$1,0,0,COUNTA('LIneLists(detailed)'!Q:Q,1)-1)</xm:f>
          </x14:formula1>
          <xm:sqref>C25</xm:sqref>
        </x14:dataValidation>
        <x14:dataValidation type="list" allowBlank="1" showInputMessage="1" showErrorMessage="1" xr:uid="{8AF80539-513D-4F68-8200-D9DCE1F5487A}">
          <x14:formula1>
            <xm:f>OFFSET('LIneLists(detailed)'!R$1,0,0,COUNTA('LIneLists(detailed)'!R:R,1)-1)</xm:f>
          </x14:formula1>
          <xm:sqref>C26</xm:sqref>
        </x14:dataValidation>
        <x14:dataValidation type="list" allowBlank="1" showInputMessage="1" showErrorMessage="1" xr:uid="{279BC35F-E4CD-4BB6-8797-12482EF0B2C7}">
          <x14:formula1>
            <xm:f>OFFSET('LIneLists(detailed)'!S$1,0,0,COUNTA('LIneLists(detailed)'!S:S,1)-1)</xm:f>
          </x14:formula1>
          <xm:sqref>C27</xm:sqref>
        </x14:dataValidation>
        <x14:dataValidation type="list" allowBlank="1" showInputMessage="1" showErrorMessage="1" xr:uid="{9FA3CEEB-F29B-4397-B71B-6BA070979195}">
          <x14:formula1>
            <xm:f>OFFSET('LIneLists(detailed)'!T$1,0,0,COUNTA('LIneLists(detailed)'!T:T,1)-1)</xm:f>
          </x14:formula1>
          <xm:sqref>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6F469-0213-49B8-A3D0-5E804AC6334D}">
  <sheetPr codeName="Sheet1"/>
  <dimension ref="A1:W1"/>
  <sheetViews>
    <sheetView workbookViewId="0"/>
  </sheetViews>
  <sheetFormatPr defaultRowHeight="15" x14ac:dyDescent="0.25"/>
  <cols>
    <col min="1" max="1" width="18.7109375" bestFit="1" customWidth="1"/>
    <col min="2" max="8" width="15.28515625" bestFit="1" customWidth="1"/>
    <col min="9" max="9" width="5.5703125" bestFit="1" customWidth="1"/>
    <col min="10" max="10" width="15.28515625" bestFit="1" customWidth="1"/>
    <col min="11" max="12" width="8.42578125" bestFit="1" customWidth="1"/>
    <col min="13" max="23" width="5.5703125" bestFit="1" customWidth="1"/>
  </cols>
  <sheetData>
    <row r="1" spans="1:23" x14ac:dyDescent="0.25">
      <c r="A1" t="e" cm="1">
        <f t="array" aca="1" ref="A1" ca="1">_xlfn.IFS('Tab2 - Form (Detailed)'!$B9=Commodity_LIst!$A$2,Vegetable,'Tab2 - Form (Detailed)'!$B9=Commodity_LIst!$A$3,Fruit,'Tab2 - Form (Detailed)'!$B9=Commodity_LIst!$A$4,Grape,'Tab2 - Form (Detailed)'!$B9=Commodity_LIst!$A$5,Nursery,'Tab2 - Form (Detailed)'!$B9=Commodity_LIst!$A$6,Sod,'Tab2 - Form (Detailed)'!$B9=Commodity_LIst!$A$7,Field_Crop,'Tab2 - Form (Detailed)'!$B9=Commodity_LIst!$A$8,Hay,'Tab2 - Form (Detailed)'!$B9=Commodity_LIst!$A$9,Equine,'Tab2 - Form (Detailed)'!$B9=Commodity_LIst!$A$10,Livestock,'Tab2 - Form (Detailed)'!$B9=Commodity_LIst!$A$11,Dairy,'Tab2 - Form (Detailed)'!$B9=Commodity_LIst!$A$12,Christmas_Tree,'Tab2 - Form (Detailed)'!$B9=Commodity_LIst!$A$13,Woodland)</f>
        <v>#N/A</v>
      </c>
      <c r="B1" t="e" cm="1">
        <f t="array" aca="1" ref="B1" ca="1">_xlfn.IFS('Tab2 - Form (Detailed)'!$B10=Commodity_LIst!$A$2,Vegetable,'Tab2 - Form (Detailed)'!$B10=Commodity_LIst!$A$3,Fruit,'Tab2 - Form (Detailed)'!$B10=Commodity_LIst!$A$4,Grape,'Tab2 - Form (Detailed)'!$B10=Commodity_LIst!$A$5,Nursery,'Tab2 - Form (Detailed)'!$B10=Commodity_LIst!$A$6,Sod,'Tab2 - Form (Detailed)'!$B10=Commodity_LIst!$A$7,Field_Crop,'Tab2 - Form (Detailed)'!$B10=Commodity_LIst!$A$8,Hay,'Tab2 - Form (Detailed)'!$B10=Commodity_LIst!$A$9,Equine,'Tab2 - Form (Detailed)'!$B10=Commodity_LIst!$A$10,Livestock,'Tab2 - Form (Detailed)'!$B10=Commodity_LIst!$A$11,Dairy,'Tab2 - Form (Detailed)'!$B10=Commodity_LIst!$A$12,Christmas_Tree,'Tab2 - Form (Detailed)'!$B10=Commodity_LIst!$A$13,Woodland)</f>
        <v>#N/A</v>
      </c>
      <c r="C1" t="e" cm="1">
        <f t="array" aca="1" ref="C1" ca="1">_xlfn.IFS('Tab2 - Form (Detailed)'!$B11=Commodity_LIst!$A$2,Vegetable,'Tab2 - Form (Detailed)'!$B11=Commodity_LIst!$A$3,Fruit,'Tab2 - Form (Detailed)'!$B11=Commodity_LIst!$A$4,Grape,'Tab2 - Form (Detailed)'!$B11=Commodity_LIst!$A$5,Nursery,'Tab2 - Form (Detailed)'!$B11=Commodity_LIst!$A$6,Sod,'Tab2 - Form (Detailed)'!$B11=Commodity_LIst!$A$7,Field_Crop,'Tab2 - Form (Detailed)'!$B11=Commodity_LIst!$A$8,Hay,'Tab2 - Form (Detailed)'!$B11=Commodity_LIst!$A$9,Equine,'Tab2 - Form (Detailed)'!$B11=Commodity_LIst!$A$10,Livestock,'Tab2 - Form (Detailed)'!$B11=Commodity_LIst!$A$11,Dairy,'Tab2 - Form (Detailed)'!$B11=Commodity_LIst!$A$12,Christmas_Tree,'Tab2 - Form (Detailed)'!$B11=Commodity_LIst!$A$13,Woodland)</f>
        <v>#N/A</v>
      </c>
      <c r="D1" t="e" cm="1">
        <f t="array" aca="1" ref="D1" ca="1">_xlfn.IFS('Tab2 - Form (Detailed)'!$B12=Commodity_LIst!$A$2,Vegetable,'Tab2 - Form (Detailed)'!$B12=Commodity_LIst!$A$3,Fruit,'Tab2 - Form (Detailed)'!$B12=Commodity_LIst!$A$4,Grape,'Tab2 - Form (Detailed)'!$B12=Commodity_LIst!$A$5,Nursery,'Tab2 - Form (Detailed)'!$B12=Commodity_LIst!$A$6,Sod,'Tab2 - Form (Detailed)'!$B12=Commodity_LIst!$A$7,Field_Crop,'Tab2 - Form (Detailed)'!$B12=Commodity_LIst!$A$8,Hay,'Tab2 - Form (Detailed)'!$B12=Commodity_LIst!$A$9,Equine,'Tab2 - Form (Detailed)'!$B12=Commodity_LIst!$A$10,Livestock,'Tab2 - Form (Detailed)'!$B12=Commodity_LIst!$A$11,Dairy,'Tab2 - Form (Detailed)'!$B12=Commodity_LIst!$A$12,Christmas_Tree,'Tab2 - Form (Detailed)'!$B12=Commodity_LIst!$A$13,Woodland)</f>
        <v>#N/A</v>
      </c>
      <c r="E1" t="e" cm="1">
        <f t="array" aca="1" ref="E1" ca="1">_xlfn.IFS('Tab2 - Form (Detailed)'!$B13=Commodity_LIst!$A$2,Vegetable,'Tab2 - Form (Detailed)'!$B13=Commodity_LIst!$A$3,Fruit,'Tab2 - Form (Detailed)'!$B13=Commodity_LIst!$A$4,Grape,'Tab2 - Form (Detailed)'!$B13=Commodity_LIst!$A$5,Nursery,'Tab2 - Form (Detailed)'!$B13=Commodity_LIst!$A$6,Sod,'Tab2 - Form (Detailed)'!$B13=Commodity_LIst!$A$7,Field_Crop,'Tab2 - Form (Detailed)'!$B13=Commodity_LIst!$A$8,Hay,'Tab2 - Form (Detailed)'!$B13=Commodity_LIst!$A$9,Equine,'Tab2 - Form (Detailed)'!$B13=Commodity_LIst!$A$10,Livestock,'Tab2 - Form (Detailed)'!$B13=Commodity_LIst!$A$11,Dairy,'Tab2 - Form (Detailed)'!$B13=Commodity_LIst!$A$12,Christmas_Tree,'Tab2 - Form (Detailed)'!$B13=Commodity_LIst!$A$13,Woodland)</f>
        <v>#N/A</v>
      </c>
      <c r="F1" t="e" cm="1">
        <f t="array" aca="1" ref="F1" ca="1">_xlfn.IFS('Tab2 - Form (Detailed)'!$B14=Commodity_LIst!$A$2,Vegetable,'Tab2 - Form (Detailed)'!$B14=Commodity_LIst!$A$3,Fruit,'Tab2 - Form (Detailed)'!$B14=Commodity_LIst!$A$4,Grape,'Tab2 - Form (Detailed)'!$B14=Commodity_LIst!$A$5,Nursery,'Tab2 - Form (Detailed)'!$B14=Commodity_LIst!$A$6,Sod,'Tab2 - Form (Detailed)'!$B14=Commodity_LIst!$A$7,Field_Crop,'Tab2 - Form (Detailed)'!$B14=Commodity_LIst!$A$8,Hay,'Tab2 - Form (Detailed)'!$B14=Commodity_LIst!$A$9,Equine,'Tab2 - Form (Detailed)'!$B14=Commodity_LIst!$A$10,Livestock,'Tab2 - Form (Detailed)'!$B14=Commodity_LIst!$A$11,Dairy,'Tab2 - Form (Detailed)'!$B14=Commodity_LIst!$A$12,Christmas_Tree,'Tab2 - Form (Detailed)'!$B14=Commodity_LIst!$A$13,Woodland)</f>
        <v>#N/A</v>
      </c>
      <c r="G1" t="e" cm="1">
        <f t="array" aca="1" ref="G1" ca="1">_xlfn.IFS('Tab2 - Form (Detailed)'!$B15=Commodity_LIst!$A$2,Vegetable,'Tab2 - Form (Detailed)'!$B15=Commodity_LIst!$A$3,Fruit,'Tab2 - Form (Detailed)'!$B15=Commodity_LIst!$A$4,Grape,'Tab2 - Form (Detailed)'!$B15=Commodity_LIst!$A$5,Nursery,'Tab2 - Form (Detailed)'!$B15=Commodity_LIst!$A$6,Sod,'Tab2 - Form (Detailed)'!$B15=Commodity_LIst!$A$7,Field_Crop,'Tab2 - Form (Detailed)'!$B15=Commodity_LIst!$A$8,Hay,'Tab2 - Form (Detailed)'!$B15=Commodity_LIst!$A$9,Equine,'Tab2 - Form (Detailed)'!$B15=Commodity_LIst!$A$10,Livestock,'Tab2 - Form (Detailed)'!$B15=Commodity_LIst!$A$11,Dairy,'Tab2 - Form (Detailed)'!$B15=Commodity_LIst!$A$12,Christmas_Tree,'Tab2 - Form (Detailed)'!$B15=Commodity_LIst!$A$13,Woodland)</f>
        <v>#N/A</v>
      </c>
      <c r="H1" t="e" cm="1">
        <f t="array" aca="1" ref="H1" ca="1">_xlfn.IFS('Tab2 - Form (Detailed)'!$B16=Commodity_LIst!$A$2,Vegetable,'Tab2 - Form (Detailed)'!$B16=Commodity_LIst!$A$3,Fruit,'Tab2 - Form (Detailed)'!$B16=Commodity_LIst!$A$4,Grape,'Tab2 - Form (Detailed)'!$B16=Commodity_LIst!$A$5,Nursery,'Tab2 - Form (Detailed)'!$B16=Commodity_LIst!$A$6,Sod,'Tab2 - Form (Detailed)'!$B16=Commodity_LIst!$A$7,Field_Crop,'Tab2 - Form (Detailed)'!$B16=Commodity_LIst!$A$8,Hay,'Tab2 - Form (Detailed)'!$B16=Commodity_LIst!$A$9,Equine,'Tab2 - Form (Detailed)'!$B16=Commodity_LIst!$A$10,Livestock,'Tab2 - Form (Detailed)'!$B16=Commodity_LIst!$A$11,Dairy,'Tab2 - Form (Detailed)'!$B16=Commodity_LIst!$A$12,Christmas_Tree,'Tab2 - Form (Detailed)'!$B16=Commodity_LIst!$A$13,Woodland)</f>
        <v>#N/A</v>
      </c>
      <c r="I1" t="e" cm="1">
        <f t="array" aca="1" ref="I1" ca="1">_xlfn.IFS('Tab2 - Form (Detailed)'!$B17=Commodity_LIst!$A$2,Vegetable,'Tab2 - Form (Detailed)'!$B17=Commodity_LIst!$A$3,Fruit,'Tab2 - Form (Detailed)'!$B17=Commodity_LIst!$A$4,Grape,'Tab2 - Form (Detailed)'!$B17=Commodity_LIst!$A$5,Nursery,'Tab2 - Form (Detailed)'!$B17=Commodity_LIst!$A$6,Sod,'Tab2 - Form (Detailed)'!$B17=Commodity_LIst!$A$7,Field_Crop,'Tab2 - Form (Detailed)'!$B17=Commodity_LIst!$A$8,Hay,'Tab2 - Form (Detailed)'!$B17=Commodity_LIst!$A$9,Equine,'Tab2 - Form (Detailed)'!$B17=Commodity_LIst!$A$10,Livestock,'Tab2 - Form (Detailed)'!$B17=Commodity_LIst!$A$11,Dairy,'Tab2 - Form (Detailed)'!$B17=Commodity_LIst!$A$12,Christmas_Tree,'Tab2 - Form (Detailed)'!$B17=Commodity_LIst!$A$13,Woodland)</f>
        <v>#N/A</v>
      </c>
      <c r="J1" t="e" cm="1">
        <f t="array" aca="1" ref="J1" ca="1">_xlfn.IFS('Tab2 - Form (Detailed)'!$B18=Commodity_LIst!$A$2,Vegetable,'Tab2 - Form (Detailed)'!$B18=Commodity_LIst!$A$3,Fruit,'Tab2 - Form (Detailed)'!$B18=Commodity_LIst!$A$4,Grape,'Tab2 - Form (Detailed)'!$B18=Commodity_LIst!$A$5,Nursery,'Tab2 - Form (Detailed)'!$B18=Commodity_LIst!$A$6,Sod,'Tab2 - Form (Detailed)'!$B18=Commodity_LIst!$A$7,Field_Crop,'Tab2 - Form (Detailed)'!$B18=Commodity_LIst!$A$8,Hay,'Tab2 - Form (Detailed)'!$B18=Commodity_LIst!$A$9,Equine,'Tab2 - Form (Detailed)'!$B18=Commodity_LIst!$A$10,Livestock,'Tab2 - Form (Detailed)'!$B18=Commodity_LIst!$A$11,Dairy,'Tab2 - Form (Detailed)'!$B18=Commodity_LIst!$A$12,Christmas_Tree,'Tab2 - Form (Detailed)'!$B18=Commodity_LIst!$A$13,Woodland)</f>
        <v>#N/A</v>
      </c>
      <c r="K1" t="e" cm="1">
        <f t="array" aca="1" ref="K1" ca="1">_xlfn.IFS('Tab2 - Form (Detailed)'!$B19=Commodity_LIst!$A$2,Vegetable,'Tab2 - Form (Detailed)'!$B19=Commodity_LIst!$A$3,Fruit,'Tab2 - Form (Detailed)'!$B19=Commodity_LIst!$A$4,Grape,'Tab2 - Form (Detailed)'!$B19=Commodity_LIst!$A$5,Nursery,'Tab2 - Form (Detailed)'!$B19=Commodity_LIst!$A$6,Sod,'Tab2 - Form (Detailed)'!$B19=Commodity_LIst!$A$7,Field_Crop,'Tab2 - Form (Detailed)'!$B19=Commodity_LIst!$A$8,Hay,'Tab2 - Form (Detailed)'!$B19=Commodity_LIst!$A$9,Equine,'Tab2 - Form (Detailed)'!$B19=Commodity_LIst!$A$10,Livestock,'Tab2 - Form (Detailed)'!$B19=Commodity_LIst!$A$11,Dairy,'Tab2 - Form (Detailed)'!$B19=Commodity_LIst!$A$12,Christmas_Tree,'Tab2 - Form (Detailed)'!$B19=Commodity_LIst!$A$13,Woodland)</f>
        <v>#N/A</v>
      </c>
      <c r="L1" t="e" cm="1">
        <f t="array" aca="1" ref="L1" ca="1">_xlfn.IFS('Tab2 - Form (Detailed)'!$B20=Commodity_LIst!$A$2,Vegetable,'Tab2 - Form (Detailed)'!$B20=Commodity_LIst!$A$3,Fruit,'Tab2 - Form (Detailed)'!$B20=Commodity_LIst!$A$4,Grape,'Tab2 - Form (Detailed)'!$B20=Commodity_LIst!$A$5,Nursery,'Tab2 - Form (Detailed)'!$B20=Commodity_LIst!$A$6,Sod,'Tab2 - Form (Detailed)'!$B20=Commodity_LIst!$A$7,Field_Crop,'Tab2 - Form (Detailed)'!$B20=Commodity_LIst!$A$8,Hay,'Tab2 - Form (Detailed)'!$B20=Commodity_LIst!$A$9,Equine,'Tab2 - Form (Detailed)'!$B20=Commodity_LIst!$A$10,Livestock,'Tab2 - Form (Detailed)'!$B20=Commodity_LIst!$A$11,Dairy,'Tab2 - Form (Detailed)'!$B20=Commodity_LIst!$A$12,Christmas_Tree,'Tab2 - Form (Detailed)'!$B20=Commodity_LIst!$A$13,Woodland)</f>
        <v>#N/A</v>
      </c>
      <c r="M1" t="e" cm="1">
        <f t="array" aca="1" ref="M1" ca="1">_xlfn.IFS('Tab2 - Form (Detailed)'!$B21=Commodity_LIst!$A$2,Vegetable,'Tab2 - Form (Detailed)'!$B21=Commodity_LIst!$A$3,Fruit,'Tab2 - Form (Detailed)'!$B21=Commodity_LIst!$A$4,Grape,'Tab2 - Form (Detailed)'!$B21=Commodity_LIst!$A$5,Nursery,'Tab2 - Form (Detailed)'!$B21=Commodity_LIst!$A$6,Sod,'Tab2 - Form (Detailed)'!$B21=Commodity_LIst!$A$7,Field_Crop,'Tab2 - Form (Detailed)'!$B21=Commodity_LIst!$A$8,Hay,'Tab2 - Form (Detailed)'!$B21=Commodity_LIst!$A$9,Equine,'Tab2 - Form (Detailed)'!$B21=Commodity_LIst!$A$10,Livestock,'Tab2 - Form (Detailed)'!$B21=Commodity_LIst!$A$11,Dairy,'Tab2 - Form (Detailed)'!$B21=Commodity_LIst!$A$12,Christmas_Tree,'Tab2 - Form (Detailed)'!$B21=Commodity_LIst!$A$13,Woodland)</f>
        <v>#N/A</v>
      </c>
      <c r="N1" t="e" cm="1">
        <f t="array" aca="1" ref="N1" ca="1">_xlfn.IFS('Tab2 - Form (Detailed)'!$B22=Commodity_LIst!$A$2,Vegetable,'Tab2 - Form (Detailed)'!$B22=Commodity_LIst!$A$3,Fruit,'Tab2 - Form (Detailed)'!$B22=Commodity_LIst!$A$4,Grape,'Tab2 - Form (Detailed)'!$B22=Commodity_LIst!$A$5,Nursery,'Tab2 - Form (Detailed)'!$B22=Commodity_LIst!$A$6,Sod,'Tab2 - Form (Detailed)'!$B22=Commodity_LIst!$A$7,Field_Crop,'Tab2 - Form (Detailed)'!$B22=Commodity_LIst!$A$8,Hay,'Tab2 - Form (Detailed)'!$B22=Commodity_LIst!$A$9,Equine,'Tab2 - Form (Detailed)'!$B22=Commodity_LIst!$A$10,Livestock,'Tab2 - Form (Detailed)'!$B22=Commodity_LIst!$A$11,Dairy,'Tab2 - Form (Detailed)'!$B22=Commodity_LIst!$A$12,Christmas_Tree,'Tab2 - Form (Detailed)'!$B22=Commodity_LIst!$A$13,Woodland)</f>
        <v>#N/A</v>
      </c>
      <c r="O1" t="e" cm="1">
        <f t="array" aca="1" ref="O1" ca="1">_xlfn.IFS('Tab2 - Form (Detailed)'!$B23=Commodity_LIst!$A$2,Vegetable,'Tab2 - Form (Detailed)'!$B23=Commodity_LIst!$A$3,Fruit,'Tab2 - Form (Detailed)'!$B23=Commodity_LIst!$A$4,Grape,'Tab2 - Form (Detailed)'!$B23=Commodity_LIst!$A$5,Nursery,'Tab2 - Form (Detailed)'!$B23=Commodity_LIst!$A$6,Sod,'Tab2 - Form (Detailed)'!$B23=Commodity_LIst!$A$7,Field_Crop,'Tab2 - Form (Detailed)'!$B23=Commodity_LIst!$A$8,Hay,'Tab2 - Form (Detailed)'!$B23=Commodity_LIst!$A$9,Equine,'Tab2 - Form (Detailed)'!$B23=Commodity_LIst!$A$10,Livestock,'Tab2 - Form (Detailed)'!$B23=Commodity_LIst!$A$11,Dairy,'Tab2 - Form (Detailed)'!$B23=Commodity_LIst!$A$12,Christmas_Tree,'Tab2 - Form (Detailed)'!$B23=Commodity_LIst!$A$13,Woodland)</f>
        <v>#N/A</v>
      </c>
      <c r="P1" t="e" cm="1">
        <f t="array" aca="1" ref="P1" ca="1">_xlfn.IFS('Tab2 - Form (Detailed)'!$B24=Commodity_LIst!$A$2,Vegetable,'Tab2 - Form (Detailed)'!$B24=Commodity_LIst!$A$3,Fruit,'Tab2 - Form (Detailed)'!$B24=Commodity_LIst!$A$4,Grape,'Tab2 - Form (Detailed)'!$B24=Commodity_LIst!$A$5,Nursery,'Tab2 - Form (Detailed)'!$B24=Commodity_LIst!$A$6,Sod,'Tab2 - Form (Detailed)'!$B24=Commodity_LIst!$A$7,Field_Crop,'Tab2 - Form (Detailed)'!$B24=Commodity_LIst!$A$8,Hay,'Tab2 - Form (Detailed)'!$B24=Commodity_LIst!$A$9,Equine,'Tab2 - Form (Detailed)'!$B24=Commodity_LIst!$A$10,Livestock,'Tab2 - Form (Detailed)'!$B24=Commodity_LIst!$A$11,Dairy,'Tab2 - Form (Detailed)'!$B24=Commodity_LIst!$A$12,Christmas_Tree,'Tab2 - Form (Detailed)'!$B24=Commodity_LIst!$A$13,Woodland)</f>
        <v>#N/A</v>
      </c>
      <c r="Q1" t="e" cm="1">
        <f t="array" aca="1" ref="Q1" ca="1">_xlfn.IFS('Tab2 - Form (Detailed)'!$B25=Commodity_LIst!$A$2,Vegetable,'Tab2 - Form (Detailed)'!$B25=Commodity_LIst!$A$3,Fruit,'Tab2 - Form (Detailed)'!$B25=Commodity_LIst!$A$4,Grape,'Tab2 - Form (Detailed)'!$B25=Commodity_LIst!$A$5,Nursery,'Tab2 - Form (Detailed)'!$B25=Commodity_LIst!$A$6,Sod,'Tab2 - Form (Detailed)'!$B25=Commodity_LIst!$A$7,Field_Crop,'Tab2 - Form (Detailed)'!$B25=Commodity_LIst!$A$8,Hay,'Tab2 - Form (Detailed)'!$B25=Commodity_LIst!$A$9,Equine,'Tab2 - Form (Detailed)'!$B25=Commodity_LIst!$A$10,Livestock,'Tab2 - Form (Detailed)'!$B25=Commodity_LIst!$A$11,Dairy,'Tab2 - Form (Detailed)'!$B25=Commodity_LIst!$A$12,Christmas_Tree,'Tab2 - Form (Detailed)'!$B25=Commodity_LIst!$A$13,Woodland)</f>
        <v>#N/A</v>
      </c>
      <c r="R1" t="e" cm="1">
        <f t="array" aca="1" ref="R1" ca="1">_xlfn.IFS('Tab2 - Form (Detailed)'!$B26=Commodity_LIst!$A$2,Vegetable,'Tab2 - Form (Detailed)'!$B26=Commodity_LIst!$A$3,Fruit,'Tab2 - Form (Detailed)'!$B26=Commodity_LIst!$A$4,Grape,'Tab2 - Form (Detailed)'!$B26=Commodity_LIst!$A$5,Nursery,'Tab2 - Form (Detailed)'!$B26=Commodity_LIst!$A$6,Sod,'Tab2 - Form (Detailed)'!$B26=Commodity_LIst!$A$7,Field_Crop,'Tab2 - Form (Detailed)'!$B26=Commodity_LIst!$A$8,Hay,'Tab2 - Form (Detailed)'!$B26=Commodity_LIst!$A$9,Equine,'Tab2 - Form (Detailed)'!$B26=Commodity_LIst!$A$10,Livestock,'Tab2 - Form (Detailed)'!$B26=Commodity_LIst!$A$11,Dairy,'Tab2 - Form (Detailed)'!$B26=Commodity_LIst!$A$12,Christmas_Tree,'Tab2 - Form (Detailed)'!$B26=Commodity_LIst!$A$13,Woodland)</f>
        <v>#N/A</v>
      </c>
      <c r="S1" t="e" cm="1">
        <f t="array" aca="1" ref="S1" ca="1">_xlfn.IFS('Tab2 - Form (Detailed)'!$B27=Commodity_LIst!$A$2,Vegetable,'Tab2 - Form (Detailed)'!$B27=Commodity_LIst!$A$3,Fruit,'Tab2 - Form (Detailed)'!$B27=Commodity_LIst!$A$4,Grape,'Tab2 - Form (Detailed)'!$B27=Commodity_LIst!$A$5,Nursery,'Tab2 - Form (Detailed)'!$B27=Commodity_LIst!$A$6,Sod,'Tab2 - Form (Detailed)'!$B27=Commodity_LIst!$A$7,Field_Crop,'Tab2 - Form (Detailed)'!$B27=Commodity_LIst!$A$8,Hay,'Tab2 - Form (Detailed)'!$B27=Commodity_LIst!$A$9,Equine,'Tab2 - Form (Detailed)'!$B27=Commodity_LIst!$A$10,Livestock,'Tab2 - Form (Detailed)'!$B27=Commodity_LIst!$A$11,Dairy,'Tab2 - Form (Detailed)'!$B27=Commodity_LIst!$A$12,Christmas_Tree,'Tab2 - Form (Detailed)'!$B27=Commodity_LIst!$A$13,Woodland)</f>
        <v>#N/A</v>
      </c>
      <c r="T1" t="e" cm="1">
        <f t="array" aca="1" ref="T1" ca="1">_xlfn.IFS('Tab2 - Form (Detailed)'!$B28=Commodity_LIst!$A$2,Vegetable,'Tab2 - Form (Detailed)'!$B28=Commodity_LIst!$A$3,Fruit,'Tab2 - Form (Detailed)'!$B28=Commodity_LIst!$A$4,Grape,'Tab2 - Form (Detailed)'!$B28=Commodity_LIst!$A$5,Nursery,'Tab2 - Form (Detailed)'!$B28=Commodity_LIst!$A$6,Sod,'Tab2 - Form (Detailed)'!$B28=Commodity_LIst!$A$7,Field_Crop,'Tab2 - Form (Detailed)'!$B28=Commodity_LIst!$A$8,Hay,'Tab2 - Form (Detailed)'!$B28=Commodity_LIst!$A$9,Equine,'Tab2 - Form (Detailed)'!$B28=Commodity_LIst!$A$10,Livestock,'Tab2 - Form (Detailed)'!$B28=Commodity_LIst!$A$11,Dairy,'Tab2 - Form (Detailed)'!$B28=Commodity_LIst!$A$12,Christmas_Tree,'Tab2 - Form (Detailed)'!$B28=Commodity_LIst!$A$13,Woodland)</f>
        <v>#N/A</v>
      </c>
      <c r="U1" t="e" cm="1">
        <f t="array" aca="1" ref="U1" ca="1">_xlfn.IFS('Tab2 - Form (Detailed)'!$B29=Commodity_LIst!$A$2,Vegetable,'Tab2 - Form (Detailed)'!$B29=Commodity_LIst!$A$3,Fruit,'Tab2 - Form (Detailed)'!$B29=Commodity_LIst!$A$4,Grape,'Tab2 - Form (Detailed)'!$B29=Commodity_LIst!$A$5,Nursery,'Tab2 - Form (Detailed)'!$B29=Commodity_LIst!$A$6,Sod,'Tab2 - Form (Detailed)'!$B29=Commodity_LIst!$A$7,Field_Crop,'Tab2 - Form (Detailed)'!$B29=Commodity_LIst!$A$8,Hay,'Tab2 - Form (Detailed)'!$B29=Commodity_LIst!$A$9,Equine,'Tab2 - Form (Detailed)'!$B29=Commodity_LIst!$A$10,Livestock,'Tab2 - Form (Detailed)'!$B29=Commodity_LIst!$A$11,Dairy,'Tab2 - Form (Detailed)'!$B29=Commodity_LIst!$A$12,Christmas_Tree,'Tab2 - Form (Detailed)'!$B29=Commodity_LIst!$A$13,Woodland)</f>
        <v>#N/A</v>
      </c>
      <c r="V1" t="e" cm="1">
        <f t="array" aca="1" ref="V1" ca="1">_xlfn.IFS('Tab2 - Form (Detailed)'!$B30=Commodity_LIst!$A$2,Vegetable,'Tab2 - Form (Detailed)'!$B30=Commodity_LIst!$A$3,Fruit,'Tab2 - Form (Detailed)'!$B30=Commodity_LIst!$A$4,Grape,'Tab2 - Form (Detailed)'!$B30=Commodity_LIst!$A$5,Nursery,'Tab2 - Form (Detailed)'!$B30=Commodity_LIst!$A$6,Sod,'Tab2 - Form (Detailed)'!$B30=Commodity_LIst!$A$7,Field_Crop,'Tab2 - Form (Detailed)'!$B30=Commodity_LIst!$A$8,Hay,'Tab2 - Form (Detailed)'!$B30=Commodity_LIst!$A$9,Equine,'Tab2 - Form (Detailed)'!$B30=Commodity_LIst!$A$10,Livestock,'Tab2 - Form (Detailed)'!$B30=Commodity_LIst!$A$11,Dairy,'Tab2 - Form (Detailed)'!$B30=Commodity_LIst!$A$12,Christmas_Tree,'Tab2 - Form (Detailed)'!$B30=Commodity_LIst!$A$13,Woodland)</f>
        <v>#N/A</v>
      </c>
      <c r="W1" t="e" cm="1">
        <f t="array" aca="1" ref="W1" ca="1">_xlfn.IFS('Tab2 - Form (Detailed)'!$B31=Commodity_LIst!$A$2,Vegetable,'Tab2 - Form (Detailed)'!$B31=Commodity_LIst!$A$3,Fruit,'Tab2 - Form (Detailed)'!$B31=Commodity_LIst!$A$4,Grape,'Tab2 - Form (Detailed)'!$B31=Commodity_LIst!$A$5,Nursery,'Tab2 - Form (Detailed)'!$B31=Commodity_LIst!$A$6,Sod,'Tab2 - Form (Detailed)'!$B31=Commodity_LIst!$A$7,Field_Crop,'Tab2 - Form (Detailed)'!$B31=Commodity_LIst!$A$8,Hay,'Tab2 - Form (Detailed)'!$B31=Commodity_LIst!$A$9,Equine,'Tab2 - Form (Detailed)'!$B31=Commodity_LIst!$A$10,Livestock,'Tab2 - Form (Detailed)'!$B31=Commodity_LIst!$A$11,Dairy,'Tab2 - Form (Detailed)'!$B31=Commodity_LIst!$A$12,Christmas_Tree,'Tab2 - Form (Detailed)'!$B31=Commodity_LIst!$A$13,Woodland)</f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F48C-107E-4F63-9F47-C2CA471194D4}">
  <sheetPr codeName="Sheet2"/>
  <dimension ref="A1:N21"/>
  <sheetViews>
    <sheetView workbookViewId="0">
      <selection activeCell="K3" sqref="K3"/>
    </sheetView>
  </sheetViews>
  <sheetFormatPr defaultRowHeight="15" x14ac:dyDescent="0.25"/>
  <cols>
    <col min="1" max="1" width="31.140625" customWidth="1"/>
    <col min="2" max="2" width="18.7109375" bestFit="1" customWidth="1"/>
    <col min="3" max="3" width="14.85546875" customWidth="1"/>
    <col min="4" max="4" width="15.28515625" customWidth="1"/>
    <col min="5" max="5" width="20.42578125" customWidth="1"/>
    <col min="6" max="6" width="19.5703125" customWidth="1"/>
    <col min="7" max="7" width="18" customWidth="1"/>
    <col min="8" max="8" width="10.5703125" bestFit="1" customWidth="1"/>
    <col min="9" max="9" width="10" bestFit="1" customWidth="1"/>
    <col min="10" max="10" width="11" customWidth="1"/>
    <col min="12" max="12" width="22.42578125" customWidth="1"/>
    <col min="13" max="13" width="18.5703125" customWidth="1"/>
  </cols>
  <sheetData>
    <row r="1" spans="1:14" s="21" customFormat="1" ht="30" x14ac:dyDescent="0.25">
      <c r="A1" s="21" t="s">
        <v>43</v>
      </c>
      <c r="B1" s="21" t="s">
        <v>13</v>
      </c>
      <c r="C1" s="21" t="s">
        <v>15</v>
      </c>
      <c r="D1" s="21" t="s">
        <v>17</v>
      </c>
      <c r="E1" s="21" t="s">
        <v>19</v>
      </c>
      <c r="F1" s="21" t="s">
        <v>21</v>
      </c>
      <c r="G1" s="21" t="s">
        <v>23</v>
      </c>
      <c r="H1" s="21" t="s">
        <v>25</v>
      </c>
      <c r="I1" s="21" t="s">
        <v>27</v>
      </c>
      <c r="J1" s="21" t="s">
        <v>29</v>
      </c>
      <c r="K1" s="21" t="s">
        <v>31</v>
      </c>
      <c r="L1" s="21" t="s">
        <v>33</v>
      </c>
      <c r="M1" s="21" t="s">
        <v>35</v>
      </c>
    </row>
    <row r="2" spans="1:14" x14ac:dyDescent="0.25">
      <c r="A2" t="s">
        <v>13</v>
      </c>
      <c r="B2" t="s">
        <v>14</v>
      </c>
      <c r="C2" t="s">
        <v>16</v>
      </c>
      <c r="D2" t="s">
        <v>18</v>
      </c>
      <c r="E2" t="s">
        <v>20</v>
      </c>
      <c r="F2" t="s">
        <v>22</v>
      </c>
      <c r="G2" t="s">
        <v>24</v>
      </c>
      <c r="H2" t="s">
        <v>26</v>
      </c>
      <c r="I2" t="s">
        <v>28</v>
      </c>
      <c r="J2" t="s">
        <v>30</v>
      </c>
      <c r="K2" t="s">
        <v>32</v>
      </c>
      <c r="L2" t="s">
        <v>34</v>
      </c>
      <c r="M2" t="s">
        <v>36</v>
      </c>
      <c r="N2" s="3"/>
    </row>
    <row r="3" spans="1:14" x14ac:dyDescent="0.25">
      <c r="A3" t="s">
        <v>15</v>
      </c>
      <c r="B3" t="s">
        <v>44</v>
      </c>
      <c r="C3" t="s">
        <v>45</v>
      </c>
      <c r="D3" t="s">
        <v>46</v>
      </c>
      <c r="E3" t="s">
        <v>47</v>
      </c>
      <c r="F3" t="s">
        <v>21</v>
      </c>
      <c r="G3" t="s">
        <v>48</v>
      </c>
      <c r="H3" t="s">
        <v>49</v>
      </c>
      <c r="I3" t="s">
        <v>113</v>
      </c>
      <c r="J3" t="s">
        <v>113</v>
      </c>
      <c r="K3" t="s">
        <v>113</v>
      </c>
      <c r="L3" t="s">
        <v>51</v>
      </c>
      <c r="M3" t="s">
        <v>52</v>
      </c>
    </row>
    <row r="4" spans="1:14" x14ac:dyDescent="0.25">
      <c r="A4" t="s">
        <v>17</v>
      </c>
      <c r="B4" t="s">
        <v>53</v>
      </c>
      <c r="C4" t="s">
        <v>54</v>
      </c>
      <c r="G4" t="s">
        <v>55</v>
      </c>
      <c r="H4" t="s">
        <v>56</v>
      </c>
    </row>
    <row r="5" spans="1:14" x14ac:dyDescent="0.25">
      <c r="A5" t="s">
        <v>19</v>
      </c>
      <c r="B5" t="s">
        <v>57</v>
      </c>
      <c r="C5" t="s">
        <v>58</v>
      </c>
      <c r="G5" t="s">
        <v>59</v>
      </c>
    </row>
    <row r="6" spans="1:14" x14ac:dyDescent="0.25">
      <c r="A6" t="s">
        <v>21</v>
      </c>
      <c r="B6" t="s">
        <v>60</v>
      </c>
      <c r="G6" t="s">
        <v>61</v>
      </c>
    </row>
    <row r="7" spans="1:14" x14ac:dyDescent="0.25">
      <c r="A7" t="s">
        <v>23</v>
      </c>
      <c r="B7" t="s">
        <v>62</v>
      </c>
      <c r="G7" t="s">
        <v>63</v>
      </c>
    </row>
    <row r="8" spans="1:14" x14ac:dyDescent="0.25">
      <c r="A8" t="s">
        <v>25</v>
      </c>
      <c r="B8" t="s">
        <v>64</v>
      </c>
    </row>
    <row r="9" spans="1:14" x14ac:dyDescent="0.25">
      <c r="A9" t="s">
        <v>27</v>
      </c>
      <c r="B9" t="s">
        <v>65</v>
      </c>
    </row>
    <row r="10" spans="1:14" x14ac:dyDescent="0.25">
      <c r="A10" t="s">
        <v>29</v>
      </c>
      <c r="B10" t="s">
        <v>66</v>
      </c>
    </row>
    <row r="11" spans="1:14" x14ac:dyDescent="0.25">
      <c r="A11" t="s">
        <v>31</v>
      </c>
      <c r="B11" t="s">
        <v>67</v>
      </c>
    </row>
    <row r="12" spans="1:14" x14ac:dyDescent="0.25">
      <c r="A12" t="s">
        <v>33</v>
      </c>
      <c r="B12" t="s">
        <v>68</v>
      </c>
    </row>
    <row r="13" spans="1:14" x14ac:dyDescent="0.25">
      <c r="A13" t="s">
        <v>35</v>
      </c>
      <c r="B13" t="s">
        <v>69</v>
      </c>
    </row>
    <row r="14" spans="1:14" x14ac:dyDescent="0.25">
      <c r="B14" t="s">
        <v>70</v>
      </c>
    </row>
    <row r="15" spans="1:14" x14ac:dyDescent="0.25">
      <c r="B15" t="s">
        <v>71</v>
      </c>
    </row>
    <row r="16" spans="1:14" x14ac:dyDescent="0.25">
      <c r="B16" t="s">
        <v>72</v>
      </c>
    </row>
    <row r="17" spans="2:2" x14ac:dyDescent="0.25">
      <c r="B17" t="s">
        <v>73</v>
      </c>
    </row>
    <row r="18" spans="2:2" x14ac:dyDescent="0.25">
      <c r="B18" t="s">
        <v>74</v>
      </c>
    </row>
    <row r="19" spans="2:2" x14ac:dyDescent="0.25">
      <c r="B19" t="s">
        <v>75</v>
      </c>
    </row>
    <row r="20" spans="2:2" x14ac:dyDescent="0.25">
      <c r="B20" t="s">
        <v>14</v>
      </c>
    </row>
    <row r="21" spans="2:2" x14ac:dyDescent="0.25">
      <c r="B21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334C-37CF-4559-8FE4-908BDF2027A7}">
  <sheetPr codeName="Sheet3"/>
  <dimension ref="A1:N46"/>
  <sheetViews>
    <sheetView topLeftCell="A24" workbookViewId="0">
      <selection activeCell="B44" sqref="B44"/>
    </sheetView>
  </sheetViews>
  <sheetFormatPr defaultRowHeight="15" x14ac:dyDescent="0.25"/>
  <cols>
    <col min="1" max="1" width="17.7109375" bestFit="1" customWidth="1"/>
    <col min="2" max="2" width="30.28515625" bestFit="1" customWidth="1"/>
    <col min="3" max="3" width="13.140625" bestFit="1" customWidth="1"/>
    <col min="4" max="4" width="7.7109375" bestFit="1" customWidth="1"/>
    <col min="5" max="5" width="7.7109375" customWidth="1"/>
    <col min="6" max="6" width="10" style="4" customWidth="1"/>
    <col min="7" max="7" width="20" style="4" customWidth="1"/>
  </cols>
  <sheetData>
    <row r="1" spans="1:14" x14ac:dyDescent="0.25">
      <c r="A1" t="s">
        <v>76</v>
      </c>
      <c r="B1" s="3" t="s">
        <v>77</v>
      </c>
      <c r="C1" s="3" t="s">
        <v>78</v>
      </c>
      <c r="D1" s="3" t="s">
        <v>79</v>
      </c>
      <c r="E1" s="3" t="s">
        <v>80</v>
      </c>
      <c r="F1" s="8" t="s">
        <v>81</v>
      </c>
      <c r="G1" s="8" t="s">
        <v>82</v>
      </c>
      <c r="H1" s="3" t="s">
        <v>83</v>
      </c>
      <c r="L1" t="s">
        <v>84</v>
      </c>
      <c r="M1">
        <v>1</v>
      </c>
      <c r="N1" t="s">
        <v>85</v>
      </c>
    </row>
    <row r="2" spans="1:14" x14ac:dyDescent="0.25">
      <c r="A2" t="s">
        <v>86</v>
      </c>
      <c r="B2" t="s">
        <v>48</v>
      </c>
      <c r="C2">
        <v>151</v>
      </c>
      <c r="D2" t="s">
        <v>87</v>
      </c>
      <c r="E2" t="s">
        <v>88</v>
      </c>
      <c r="F2" s="4">
        <v>3.75</v>
      </c>
      <c r="G2" s="4">
        <f>C2*F2</f>
        <v>566.25</v>
      </c>
      <c r="H2">
        <v>1</v>
      </c>
    </row>
    <row r="3" spans="1:14" x14ac:dyDescent="0.25">
      <c r="A3" t="s">
        <v>25</v>
      </c>
      <c r="B3" t="s">
        <v>49</v>
      </c>
      <c r="C3">
        <v>3.2</v>
      </c>
      <c r="D3" t="s">
        <v>89</v>
      </c>
      <c r="E3" t="s">
        <v>88</v>
      </c>
      <c r="F3" s="4">
        <v>240</v>
      </c>
      <c r="G3" s="4">
        <f t="shared" ref="G3:G41" si="0">C3*F3</f>
        <v>768</v>
      </c>
    </row>
    <row r="4" spans="1:14" x14ac:dyDescent="0.25">
      <c r="A4" t="s">
        <v>25</v>
      </c>
      <c r="B4" t="s">
        <v>56</v>
      </c>
      <c r="C4">
        <v>1.7</v>
      </c>
      <c r="D4" t="s">
        <v>89</v>
      </c>
      <c r="E4" t="s">
        <v>88</v>
      </c>
      <c r="F4" s="4">
        <v>169</v>
      </c>
      <c r="G4" s="4">
        <f t="shared" si="0"/>
        <v>287.3</v>
      </c>
    </row>
    <row r="5" spans="1:14" x14ac:dyDescent="0.25">
      <c r="A5" t="s">
        <v>86</v>
      </c>
      <c r="B5" t="s">
        <v>55</v>
      </c>
      <c r="C5">
        <v>42.5</v>
      </c>
      <c r="D5" t="s">
        <v>87</v>
      </c>
      <c r="E5" t="s">
        <v>88</v>
      </c>
      <c r="F5" s="4">
        <v>9.3000000000000007</v>
      </c>
      <c r="G5" s="4">
        <f t="shared" si="0"/>
        <v>395.25000000000006</v>
      </c>
      <c r="H5">
        <v>1</v>
      </c>
    </row>
    <row r="6" spans="1:14" ht="15.75" customHeight="1" x14ac:dyDescent="0.25">
      <c r="A6" t="s">
        <v>86</v>
      </c>
      <c r="B6" t="s">
        <v>59</v>
      </c>
      <c r="C6">
        <v>64</v>
      </c>
      <c r="D6" t="s">
        <v>87</v>
      </c>
      <c r="E6" t="s">
        <v>88</v>
      </c>
      <c r="F6" s="4">
        <v>4.5999999999999996</v>
      </c>
      <c r="G6" s="4">
        <f t="shared" si="0"/>
        <v>294.39999999999998</v>
      </c>
      <c r="H6">
        <v>1</v>
      </c>
    </row>
    <row r="7" spans="1:14" x14ac:dyDescent="0.25">
      <c r="A7" t="s">
        <v>90</v>
      </c>
      <c r="B7" t="s">
        <v>44</v>
      </c>
      <c r="C7">
        <v>34</v>
      </c>
      <c r="D7" t="s">
        <v>91</v>
      </c>
      <c r="E7" t="s">
        <v>88</v>
      </c>
      <c r="F7" s="4">
        <v>183</v>
      </c>
      <c r="G7" s="4">
        <f t="shared" si="0"/>
        <v>6222</v>
      </c>
      <c r="H7">
        <v>1</v>
      </c>
    </row>
    <row r="8" spans="1:14" x14ac:dyDescent="0.25">
      <c r="A8" t="s">
        <v>90</v>
      </c>
      <c r="B8" t="s">
        <v>53</v>
      </c>
      <c r="C8">
        <v>273</v>
      </c>
      <c r="D8" t="s">
        <v>91</v>
      </c>
      <c r="E8" t="s">
        <v>88</v>
      </c>
      <c r="F8" s="4">
        <v>24</v>
      </c>
      <c r="G8" s="4">
        <f t="shared" si="0"/>
        <v>6552</v>
      </c>
    </row>
    <row r="9" spans="1:14" x14ac:dyDescent="0.25">
      <c r="A9" t="s">
        <v>90</v>
      </c>
      <c r="B9" t="s">
        <v>57</v>
      </c>
      <c r="C9">
        <v>195</v>
      </c>
      <c r="D9" t="s">
        <v>91</v>
      </c>
      <c r="E9" t="s">
        <v>88</v>
      </c>
      <c r="F9" s="4">
        <v>17.399999999999999</v>
      </c>
      <c r="G9" s="4">
        <f t="shared" si="0"/>
        <v>3392.9999999999995</v>
      </c>
    </row>
    <row r="10" spans="1:14" x14ac:dyDescent="0.25">
      <c r="A10" t="s">
        <v>90</v>
      </c>
      <c r="B10" t="s">
        <v>60</v>
      </c>
      <c r="C10">
        <v>160</v>
      </c>
      <c r="D10" t="s">
        <v>91</v>
      </c>
      <c r="E10" t="s">
        <v>88</v>
      </c>
      <c r="F10" s="4">
        <v>35.5</v>
      </c>
      <c r="G10" s="4">
        <f t="shared" si="0"/>
        <v>5680</v>
      </c>
      <c r="H10">
        <v>1</v>
      </c>
    </row>
    <row r="11" spans="1:14" x14ac:dyDescent="0.25">
      <c r="A11" t="s">
        <v>90</v>
      </c>
      <c r="B11" t="s">
        <v>62</v>
      </c>
      <c r="C11">
        <v>205</v>
      </c>
      <c r="D11" t="s">
        <v>91</v>
      </c>
      <c r="E11" t="s">
        <v>88</v>
      </c>
      <c r="F11" s="4">
        <v>61.1</v>
      </c>
      <c r="G11" s="4">
        <f t="shared" si="0"/>
        <v>12525.5</v>
      </c>
    </row>
    <row r="12" spans="1:14" x14ac:dyDescent="0.25">
      <c r="A12" t="s">
        <v>90</v>
      </c>
      <c r="B12" t="s">
        <v>64</v>
      </c>
      <c r="C12">
        <v>165</v>
      </c>
      <c r="D12" t="s">
        <v>91</v>
      </c>
      <c r="E12" t="s">
        <v>88</v>
      </c>
      <c r="F12" s="4">
        <v>29.6</v>
      </c>
      <c r="G12" s="4">
        <f t="shared" si="0"/>
        <v>4884</v>
      </c>
    </row>
    <row r="13" spans="1:14" x14ac:dyDescent="0.25">
      <c r="A13" t="s">
        <v>90</v>
      </c>
      <c r="B13" t="s">
        <v>65</v>
      </c>
      <c r="C13">
        <v>125</v>
      </c>
      <c r="D13" t="s">
        <v>91</v>
      </c>
      <c r="E13" t="s">
        <v>88</v>
      </c>
      <c r="F13" s="4">
        <v>74</v>
      </c>
      <c r="G13" s="4">
        <f t="shared" si="0"/>
        <v>9250</v>
      </c>
    </row>
    <row r="14" spans="1:14" x14ac:dyDescent="0.25">
      <c r="A14" t="s">
        <v>90</v>
      </c>
      <c r="B14" t="s">
        <v>66</v>
      </c>
      <c r="C14">
        <v>90</v>
      </c>
      <c r="D14" t="s">
        <v>91</v>
      </c>
      <c r="E14" t="s">
        <v>88</v>
      </c>
      <c r="F14" s="4">
        <v>40.700000000000003</v>
      </c>
      <c r="G14" s="4">
        <f t="shared" si="0"/>
        <v>3663.0000000000005</v>
      </c>
    </row>
    <row r="15" spans="1:14" x14ac:dyDescent="0.25">
      <c r="A15" t="s">
        <v>90</v>
      </c>
      <c r="B15" t="s">
        <v>67</v>
      </c>
      <c r="C15">
        <v>182</v>
      </c>
      <c r="D15" t="s">
        <v>91</v>
      </c>
      <c r="E15" t="s">
        <v>88</v>
      </c>
      <c r="F15" s="4">
        <v>49</v>
      </c>
      <c r="G15" s="4">
        <f t="shared" si="0"/>
        <v>8918</v>
      </c>
    </row>
    <row r="16" spans="1:14" x14ac:dyDescent="0.25">
      <c r="A16" t="s">
        <v>90</v>
      </c>
      <c r="B16" t="s">
        <v>68</v>
      </c>
      <c r="C16">
        <v>125</v>
      </c>
      <c r="D16" t="s">
        <v>91</v>
      </c>
      <c r="E16" t="s">
        <v>88</v>
      </c>
      <c r="F16" s="4">
        <v>43.4</v>
      </c>
      <c r="G16" s="4">
        <f t="shared" si="0"/>
        <v>5425</v>
      </c>
    </row>
    <row r="17" spans="1:14" x14ac:dyDescent="0.25">
      <c r="A17" t="s">
        <v>90</v>
      </c>
      <c r="B17" t="s">
        <v>69</v>
      </c>
      <c r="C17">
        <v>280</v>
      </c>
      <c r="D17" t="s">
        <v>91</v>
      </c>
      <c r="E17" t="s">
        <v>88</v>
      </c>
      <c r="F17" s="4">
        <v>41.4</v>
      </c>
      <c r="G17" s="4">
        <f t="shared" si="0"/>
        <v>11592</v>
      </c>
      <c r="H17">
        <v>1</v>
      </c>
    </row>
    <row r="18" spans="1:14" x14ac:dyDescent="0.25">
      <c r="A18" t="s">
        <v>90</v>
      </c>
      <c r="B18" t="s">
        <v>70</v>
      </c>
      <c r="C18">
        <v>110</v>
      </c>
      <c r="D18" t="s">
        <v>91</v>
      </c>
      <c r="E18" t="s">
        <v>88</v>
      </c>
      <c r="F18" s="4">
        <v>55.1</v>
      </c>
      <c r="G18" s="4">
        <f t="shared" si="0"/>
        <v>6061</v>
      </c>
    </row>
    <row r="19" spans="1:14" x14ac:dyDescent="0.25">
      <c r="A19" t="s">
        <v>90</v>
      </c>
      <c r="B19" t="s">
        <v>71</v>
      </c>
      <c r="C19">
        <v>39</v>
      </c>
      <c r="D19" t="s">
        <v>91</v>
      </c>
      <c r="E19" t="s">
        <v>88</v>
      </c>
      <c r="F19" s="4">
        <v>44.8</v>
      </c>
      <c r="G19" s="4">
        <f t="shared" si="0"/>
        <v>1747.1999999999998</v>
      </c>
      <c r="H19">
        <v>1</v>
      </c>
    </row>
    <row r="20" spans="1:14" x14ac:dyDescent="0.25">
      <c r="A20" t="s">
        <v>90</v>
      </c>
      <c r="B20" t="s">
        <v>72</v>
      </c>
      <c r="C20">
        <v>150</v>
      </c>
      <c r="D20" t="s">
        <v>91</v>
      </c>
      <c r="E20" t="s">
        <v>88</v>
      </c>
      <c r="F20" s="4">
        <v>28.7</v>
      </c>
      <c r="G20" s="4">
        <f t="shared" si="0"/>
        <v>4305</v>
      </c>
      <c r="H20">
        <v>1</v>
      </c>
    </row>
    <row r="21" spans="1:14" x14ac:dyDescent="0.25">
      <c r="A21" t="s">
        <v>90</v>
      </c>
      <c r="B21" t="s">
        <v>73</v>
      </c>
      <c r="C21">
        <v>110</v>
      </c>
      <c r="D21" t="s">
        <v>91</v>
      </c>
      <c r="E21" t="s">
        <v>88</v>
      </c>
      <c r="F21" s="4">
        <v>45</v>
      </c>
      <c r="G21" s="4">
        <f t="shared" si="0"/>
        <v>4950</v>
      </c>
      <c r="H21">
        <v>1</v>
      </c>
    </row>
    <row r="22" spans="1:14" x14ac:dyDescent="0.25">
      <c r="A22" t="s">
        <v>90</v>
      </c>
      <c r="B22" t="s">
        <v>74</v>
      </c>
      <c r="C22">
        <v>82</v>
      </c>
      <c r="D22" t="s">
        <v>91</v>
      </c>
      <c r="E22" t="s">
        <v>88</v>
      </c>
      <c r="F22" s="4">
        <v>39.5</v>
      </c>
      <c r="G22" s="4">
        <f t="shared" si="0"/>
        <v>3239</v>
      </c>
    </row>
    <row r="23" spans="1:14" x14ac:dyDescent="0.25">
      <c r="A23" t="s">
        <v>90</v>
      </c>
      <c r="B23" t="s">
        <v>75</v>
      </c>
      <c r="C23">
        <v>280</v>
      </c>
      <c r="D23" t="s">
        <v>91</v>
      </c>
      <c r="E23" t="s">
        <v>88</v>
      </c>
      <c r="F23" s="4">
        <v>53.9</v>
      </c>
      <c r="G23" s="4">
        <f t="shared" si="0"/>
        <v>15092</v>
      </c>
      <c r="H23">
        <v>1</v>
      </c>
    </row>
    <row r="24" spans="1:14" x14ac:dyDescent="0.25">
      <c r="A24" t="s">
        <v>90</v>
      </c>
      <c r="B24" t="s">
        <v>14</v>
      </c>
      <c r="C24">
        <v>1</v>
      </c>
      <c r="D24" t="s">
        <v>92</v>
      </c>
      <c r="E24" t="s">
        <v>92</v>
      </c>
      <c r="F24" s="4">
        <f t="shared" ref="F24:F35" si="1">_xlfn.MINIFS(G:G,A:A,A24)</f>
        <v>1747.1999999999998</v>
      </c>
      <c r="H24">
        <v>2</v>
      </c>
    </row>
    <row r="25" spans="1:14" x14ac:dyDescent="0.25">
      <c r="A25" t="s">
        <v>25</v>
      </c>
      <c r="B25" t="s">
        <v>26</v>
      </c>
      <c r="C25">
        <v>1</v>
      </c>
      <c r="D25" t="s">
        <v>92</v>
      </c>
      <c r="E25" t="s">
        <v>92</v>
      </c>
      <c r="F25" s="4">
        <f t="shared" si="1"/>
        <v>287.3</v>
      </c>
    </row>
    <row r="26" spans="1:14" x14ac:dyDescent="0.25">
      <c r="A26" t="s">
        <v>93</v>
      </c>
      <c r="B26" t="s">
        <v>16</v>
      </c>
      <c r="C26">
        <v>1</v>
      </c>
      <c r="D26" t="s">
        <v>92</v>
      </c>
      <c r="E26" t="s">
        <v>92</v>
      </c>
      <c r="F26" s="4">
        <f t="shared" si="1"/>
        <v>6335.0000000000009</v>
      </c>
      <c r="H26">
        <v>2</v>
      </c>
      <c r="M26">
        <v>2</v>
      </c>
      <c r="N26" t="s">
        <v>94</v>
      </c>
    </row>
    <row r="27" spans="1:14" x14ac:dyDescent="0.25">
      <c r="A27" t="s">
        <v>31</v>
      </c>
      <c r="B27" t="s">
        <v>32</v>
      </c>
      <c r="C27">
        <v>1</v>
      </c>
      <c r="D27" t="s">
        <v>92</v>
      </c>
      <c r="E27" t="s">
        <v>92</v>
      </c>
      <c r="F27" s="4">
        <f t="shared" si="1"/>
        <v>190</v>
      </c>
      <c r="G27" s="4">
        <v>190</v>
      </c>
    </row>
    <row r="28" spans="1:14" x14ac:dyDescent="0.25">
      <c r="A28" t="s">
        <v>86</v>
      </c>
      <c r="B28" t="s">
        <v>24</v>
      </c>
      <c r="C28">
        <v>1</v>
      </c>
      <c r="D28" t="s">
        <v>92</v>
      </c>
      <c r="E28" t="s">
        <v>92</v>
      </c>
      <c r="F28" s="4">
        <f t="shared" si="1"/>
        <v>294.39999999999998</v>
      </c>
    </row>
    <row r="29" spans="1:14" x14ac:dyDescent="0.25">
      <c r="A29" t="s">
        <v>95</v>
      </c>
      <c r="B29" t="s">
        <v>20</v>
      </c>
      <c r="C29">
        <v>1</v>
      </c>
      <c r="D29" t="s">
        <v>92</v>
      </c>
      <c r="E29" t="s">
        <v>92</v>
      </c>
      <c r="F29" s="4">
        <f t="shared" si="1"/>
        <v>10000</v>
      </c>
    </row>
    <row r="30" spans="1:14" x14ac:dyDescent="0.25">
      <c r="A30" t="s">
        <v>96</v>
      </c>
      <c r="B30" t="s">
        <v>34</v>
      </c>
      <c r="C30">
        <v>1</v>
      </c>
      <c r="D30" t="s">
        <v>92</v>
      </c>
      <c r="E30" t="s">
        <v>92</v>
      </c>
      <c r="F30" s="4">
        <f t="shared" si="1"/>
        <v>0</v>
      </c>
    </row>
    <row r="31" spans="1:14" x14ac:dyDescent="0.25">
      <c r="A31" t="s">
        <v>35</v>
      </c>
      <c r="B31" t="s">
        <v>36</v>
      </c>
      <c r="C31">
        <v>1</v>
      </c>
      <c r="D31" t="s">
        <v>92</v>
      </c>
      <c r="E31" t="s">
        <v>92</v>
      </c>
      <c r="F31" s="4">
        <f t="shared" si="1"/>
        <v>0</v>
      </c>
    </row>
    <row r="32" spans="1:14" x14ac:dyDescent="0.25">
      <c r="A32" t="s">
        <v>97</v>
      </c>
      <c r="B32" t="s">
        <v>18</v>
      </c>
      <c r="C32">
        <v>1</v>
      </c>
      <c r="D32" t="s">
        <v>92</v>
      </c>
      <c r="E32" t="s">
        <v>92</v>
      </c>
      <c r="F32" s="4">
        <f t="shared" si="1"/>
        <v>0</v>
      </c>
    </row>
    <row r="33" spans="1:13" x14ac:dyDescent="0.25">
      <c r="A33" t="s">
        <v>21</v>
      </c>
      <c r="B33" t="s">
        <v>22</v>
      </c>
      <c r="C33">
        <v>1</v>
      </c>
      <c r="D33" t="s">
        <v>92</v>
      </c>
      <c r="E33" t="s">
        <v>92</v>
      </c>
      <c r="F33" s="4">
        <f t="shared" si="1"/>
        <v>6000</v>
      </c>
      <c r="G33" s="4">
        <v>6000</v>
      </c>
      <c r="H33">
        <v>3</v>
      </c>
      <c r="M33">
        <v>3</v>
      </c>
    </row>
    <row r="34" spans="1:13" x14ac:dyDescent="0.25">
      <c r="A34" t="s">
        <v>27</v>
      </c>
      <c r="B34" t="s">
        <v>28</v>
      </c>
      <c r="C34">
        <v>1</v>
      </c>
      <c r="D34" t="s">
        <v>92</v>
      </c>
      <c r="E34" t="s">
        <v>88</v>
      </c>
      <c r="F34" s="4">
        <f t="shared" si="1"/>
        <v>190</v>
      </c>
      <c r="G34" s="4">
        <v>190</v>
      </c>
    </row>
    <row r="35" spans="1:13" x14ac:dyDescent="0.25">
      <c r="A35" t="s">
        <v>29</v>
      </c>
      <c r="B35" t="s">
        <v>30</v>
      </c>
      <c r="C35">
        <v>1</v>
      </c>
      <c r="D35" t="s">
        <v>92</v>
      </c>
      <c r="E35" t="s">
        <v>112</v>
      </c>
      <c r="F35" s="4">
        <f t="shared" si="1"/>
        <v>190</v>
      </c>
      <c r="G35" s="4">
        <v>190</v>
      </c>
    </row>
    <row r="36" spans="1:13" ht="19.5" customHeight="1" x14ac:dyDescent="0.25">
      <c r="A36" t="s">
        <v>93</v>
      </c>
      <c r="B36" t="s">
        <v>45</v>
      </c>
      <c r="C36">
        <v>4380</v>
      </c>
      <c r="D36" t="s">
        <v>98</v>
      </c>
      <c r="E36" t="s">
        <v>88</v>
      </c>
      <c r="F36" s="4">
        <v>1.91</v>
      </c>
      <c r="G36" s="4">
        <f t="shared" si="0"/>
        <v>8365.7999999999993</v>
      </c>
      <c r="H36">
        <v>1</v>
      </c>
    </row>
    <row r="37" spans="1:13" x14ac:dyDescent="0.25">
      <c r="A37" t="s">
        <v>93</v>
      </c>
      <c r="B37" t="s">
        <v>54</v>
      </c>
      <c r="C37">
        <v>175</v>
      </c>
      <c r="D37" t="s">
        <v>99</v>
      </c>
      <c r="E37" t="s">
        <v>88</v>
      </c>
      <c r="F37" s="4">
        <v>36.200000000000003</v>
      </c>
      <c r="G37" s="4">
        <f t="shared" si="0"/>
        <v>6335.0000000000009</v>
      </c>
      <c r="H37">
        <v>1</v>
      </c>
    </row>
    <row r="38" spans="1:13" x14ac:dyDescent="0.25">
      <c r="A38" t="s">
        <v>93</v>
      </c>
      <c r="B38" t="s">
        <v>58</v>
      </c>
      <c r="C38">
        <v>6</v>
      </c>
      <c r="D38" t="s">
        <v>100</v>
      </c>
      <c r="E38" t="s">
        <v>88</v>
      </c>
      <c r="F38" s="4">
        <v>1560</v>
      </c>
      <c r="G38" s="4">
        <f t="shared" si="0"/>
        <v>9360</v>
      </c>
      <c r="H38">
        <v>1</v>
      </c>
    </row>
    <row r="39" spans="1:13" x14ac:dyDescent="0.25">
      <c r="A39" t="s">
        <v>31</v>
      </c>
      <c r="B39" t="s">
        <v>50</v>
      </c>
      <c r="I39">
        <v>19800</v>
      </c>
      <c r="J39" t="s">
        <v>101</v>
      </c>
      <c r="K39" t="s">
        <v>102</v>
      </c>
      <c r="L39" s="4">
        <v>0.17199999999999999</v>
      </c>
      <c r="M39" s="4">
        <f>I39*L39</f>
        <v>3405.6</v>
      </c>
    </row>
    <row r="40" spans="1:13" x14ac:dyDescent="0.25">
      <c r="A40" t="s">
        <v>95</v>
      </c>
      <c r="B40" t="s">
        <v>95</v>
      </c>
      <c r="C40" s="1">
        <v>1</v>
      </c>
      <c r="D40" t="s">
        <v>79</v>
      </c>
      <c r="E40" t="s">
        <v>103</v>
      </c>
      <c r="F40" s="4">
        <v>10000</v>
      </c>
      <c r="G40" s="4">
        <f t="shared" si="0"/>
        <v>10000</v>
      </c>
    </row>
    <row r="41" spans="1:13" x14ac:dyDescent="0.25">
      <c r="A41" t="s">
        <v>93</v>
      </c>
      <c r="B41" t="s">
        <v>104</v>
      </c>
      <c r="C41">
        <v>17500</v>
      </c>
      <c r="D41" t="s">
        <v>98</v>
      </c>
      <c r="E41" t="s">
        <v>105</v>
      </c>
      <c r="F41" s="4">
        <v>0.94299999999999995</v>
      </c>
      <c r="G41" s="4">
        <f t="shared" si="0"/>
        <v>16502.5</v>
      </c>
      <c r="H41">
        <v>1</v>
      </c>
    </row>
    <row r="42" spans="1:13" x14ac:dyDescent="0.25">
      <c r="A42" t="s">
        <v>90</v>
      </c>
      <c r="B42" t="s">
        <v>70</v>
      </c>
      <c r="C42">
        <v>95</v>
      </c>
      <c r="D42" t="s">
        <v>91</v>
      </c>
      <c r="E42" t="s">
        <v>88</v>
      </c>
      <c r="F42" s="4">
        <v>30.8</v>
      </c>
      <c r="G42" s="4">
        <f>C42*F42</f>
        <v>2926</v>
      </c>
      <c r="H42">
        <v>1</v>
      </c>
    </row>
    <row r="43" spans="1:13" x14ac:dyDescent="0.25">
      <c r="A43" t="s">
        <v>31</v>
      </c>
      <c r="B43" t="s">
        <v>113</v>
      </c>
      <c r="C43">
        <v>1</v>
      </c>
      <c r="D43" t="s">
        <v>114</v>
      </c>
      <c r="E43" t="s">
        <v>88</v>
      </c>
      <c r="F43" s="4">
        <v>190</v>
      </c>
      <c r="G43" s="4">
        <f>C43*F43</f>
        <v>190</v>
      </c>
    </row>
    <row r="44" spans="1:13" x14ac:dyDescent="0.25">
      <c r="A44" t="s">
        <v>27</v>
      </c>
      <c r="B44" t="s">
        <v>113</v>
      </c>
      <c r="C44">
        <v>1</v>
      </c>
      <c r="D44" t="s">
        <v>114</v>
      </c>
      <c r="E44" t="s">
        <v>88</v>
      </c>
      <c r="F44" s="4">
        <v>190</v>
      </c>
      <c r="G44" s="4">
        <f>C44*F44</f>
        <v>190</v>
      </c>
    </row>
    <row r="45" spans="1:13" x14ac:dyDescent="0.25">
      <c r="A45" t="s">
        <v>29</v>
      </c>
      <c r="B45" t="s">
        <v>113</v>
      </c>
      <c r="C45">
        <v>1</v>
      </c>
      <c r="D45" t="s">
        <v>114</v>
      </c>
      <c r="E45" t="s">
        <v>88</v>
      </c>
      <c r="F45" s="4">
        <v>190</v>
      </c>
      <c r="G45" s="4">
        <f>C45*F45</f>
        <v>190</v>
      </c>
    </row>
    <row r="46" spans="1:13" x14ac:dyDescent="0.25">
      <c r="A46" t="s">
        <v>21</v>
      </c>
      <c r="B46" t="s">
        <v>21</v>
      </c>
      <c r="C46">
        <v>1</v>
      </c>
      <c r="D46" t="s">
        <v>114</v>
      </c>
      <c r="E46" t="s">
        <v>112</v>
      </c>
      <c r="F46" s="4">
        <v>6000</v>
      </c>
      <c r="G46" s="4">
        <f>C46*F46</f>
        <v>6000</v>
      </c>
      <c r="I46" t="s">
        <v>115</v>
      </c>
    </row>
  </sheetData>
  <autoFilter ref="A1:G42" xr:uid="{0B29334C-37CF-4559-8FE4-908BDF2027A7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589B-CDD6-4D98-9EC1-33F74BF5FEEA}">
  <sheetPr codeName="Sheet7"/>
  <dimension ref="A1:AA20"/>
  <sheetViews>
    <sheetView workbookViewId="0">
      <selection activeCell="H2" sqref="H2"/>
    </sheetView>
  </sheetViews>
  <sheetFormatPr defaultRowHeight="15" x14ac:dyDescent="0.25"/>
  <cols>
    <col min="1" max="1" width="18.7109375" bestFit="1" customWidth="1"/>
    <col min="2" max="8" width="15.28515625" bestFit="1" customWidth="1"/>
    <col min="9" max="9" width="5.5703125" bestFit="1" customWidth="1"/>
    <col min="10" max="10" width="15.28515625" bestFit="1" customWidth="1"/>
    <col min="11" max="12" width="8.42578125" bestFit="1" customWidth="1"/>
    <col min="13" max="23" width="5.5703125" bestFit="1" customWidth="1"/>
  </cols>
  <sheetData>
    <row r="1" spans="1:27" x14ac:dyDescent="0.25">
      <c r="A1" t="str" cm="1">
        <f t="array" aca="1" ref="A1:A20" ca="1">_xlfn.IFS('Tab1 - Form (Simple)'!$B9=Commodity_LIst!$A$2,Vegetable,'Tab1 - Form (Simple)'!$B9=Commodity_LIst!$A$3,Fruit,'Tab1 - Form (Simple)'!$B9=Commodity_LIst!$A$4,Grape,'Tab1 - Form (Simple)'!$B9=Commodity_LIst!$A$5,Nursery,'Tab1 - Form (Simple)'!$B9=Commodity_LIst!$A$6,Sod,'Tab1 - Form (Simple)'!$B9=Commodity_LIst!$A$7,Field_Crop,'Tab1 - Form (Simple)'!$B9=Commodity_LIst!$A$8,Hay,'Tab1 - Form (Simple)'!$B9=Commodity_LIst!$A$9,Equine,'Tab1 - Form (Simple)'!$B9=Commodity_LIst!$A$10,Livestock,'Tab1 - Form (Simple)'!$B9=Commodity_LIst!$A$11,Dairy,'Tab1 - Form (Simple)'!$B9=Commodity_LIst!$A$12,Christmas_Tree,'Tab1 - Form (Simple)'!$B9=Commodity_LIst!$A$13,Woodland)</f>
        <v>Misc Vegetables</v>
      </c>
      <c r="B1" t="str" cm="1">
        <f t="array" aca="1" ref="B1:B4" ca="1">_xlfn.IFS('Tab1 - Form (Simple)'!$B10=Commodity_LIst!$A$2,Vegetable,'Tab1 - Form (Simple)'!$B10=Commodity_LIst!$A$3,Fruit,'Tab1 - Form (Simple)'!$B10=Commodity_LIst!$A$4,Grape,'Tab1 - Form (Simple)'!$B10=Commodity_LIst!$A$5,Nursery,'Tab1 - Form (Simple)'!$B10=Commodity_LIst!$A$6,Sod,'Tab1 - Form (Simple)'!$B10=Commodity_LIst!$A$7,Field_Crop,'Tab1 - Form (Simple)'!$B10=Commodity_LIst!$A$8,Hay,'Tab1 - Form (Simple)'!$B10=Commodity_LIst!$A$9,Equine,'Tab1 - Form (Simple)'!$B10=Commodity_LIst!$A$10,Livestock,'Tab1 - Form (Simple)'!$B10=Commodity_LIst!$A$11,Dairy,'Tab1 - Form (Simple)'!$B10=Commodity_LIst!$A$12,Christmas_Tree,'Tab1 - Form (Simple)'!$B10=Commodity_LIst!$A$13,Woodland)</f>
        <v>Misc Fruit</v>
      </c>
      <c r="C1" t="str" cm="1">
        <f t="array" aca="1" ref="C1:C2" ca="1">_xlfn.IFS('Tab1 - Form (Simple)'!$B11=Commodity_LIst!$A$2,Vegetable,'Tab1 - Form (Simple)'!$B11=Commodity_LIst!$A$3,Fruit,'Tab1 - Form (Simple)'!$B11=Commodity_LIst!$A$4,Grape,'Tab1 - Form (Simple)'!$B11=Commodity_LIst!$A$5,Nursery,'Tab1 - Form (Simple)'!$B11=Commodity_LIst!$A$6,Sod,'Tab1 - Form (Simple)'!$B11=Commodity_LIst!$A$7,Field_Crop,'Tab1 - Form (Simple)'!$B11=Commodity_LIst!$A$8,Hay,'Tab1 - Form (Simple)'!$B11=Commodity_LIst!$A$9,Equine,'Tab1 - Form (Simple)'!$B11=Commodity_LIst!$A$10,Livestock,'Tab1 - Form (Simple)'!$B11=Commodity_LIst!$A$11,Dairy,'Tab1 - Form (Simple)'!$B11=Commodity_LIst!$A$12,Christmas_Tree,'Tab1 - Form (Simple)'!$B11=Commodity_LIst!$A$13,Woodland)</f>
        <v>Misc Vineyard</v>
      </c>
      <c r="D1" t="str" cm="1">
        <f t="array" aca="1" ref="D1:D2" ca="1">_xlfn.IFS('Tab1 - Form (Simple)'!$B12=Commodity_LIst!$A$2,Vegetable,'Tab1 - Form (Simple)'!$B12=Commodity_LIst!$A$3,Fruit,'Tab1 - Form (Simple)'!$B12=Commodity_LIst!$A$4,Grape,'Tab1 - Form (Simple)'!$B12=Commodity_LIst!$A$5,Nursery,'Tab1 - Form (Simple)'!$B12=Commodity_LIst!$A$6,Sod,'Tab1 - Form (Simple)'!$B12=Commodity_LIst!$A$7,Field_Crop,'Tab1 - Form (Simple)'!$B12=Commodity_LIst!$A$8,Hay,'Tab1 - Form (Simple)'!$B12=Commodity_LIst!$A$9,Equine,'Tab1 - Form (Simple)'!$B12=Commodity_LIst!$A$10,Livestock,'Tab1 - Form (Simple)'!$B12=Commodity_LIst!$A$11,Dairy,'Tab1 - Form (Simple)'!$B12=Commodity_LIst!$A$12,Christmas_Tree,'Tab1 - Form (Simple)'!$B12=Commodity_LIst!$A$13,Woodland)</f>
        <v>Misc Nursery</v>
      </c>
      <c r="E1" t="str" cm="1">
        <f t="array" aca="1" ref="E1:E2" ca="1">_xlfn.IFS('Tab1 - Form (Simple)'!$B13=Commodity_LIst!$A$2,Vegetable,'Tab1 - Form (Simple)'!$B13=Commodity_LIst!$A$3,Fruit,'Tab1 - Form (Simple)'!$B13=Commodity_LIst!$A$4,Grape,'Tab1 - Form (Simple)'!$B13=Commodity_LIst!$A$5,Nursery,'Tab1 - Form (Simple)'!$B13=Commodity_LIst!$A$6,Sod,'Tab1 - Form (Simple)'!$B13=Commodity_LIst!$A$7,Field_Crop,'Tab1 - Form (Simple)'!$B13=Commodity_LIst!$A$8,Hay,'Tab1 - Form (Simple)'!$B13=Commodity_LIst!$A$9,Equine,'Tab1 - Form (Simple)'!$B13=Commodity_LIst!$A$10,Livestock,'Tab1 - Form (Simple)'!$B13=Commodity_LIst!$A$11,Dairy,'Tab1 - Form (Simple)'!$B13=Commodity_LIst!$A$12,Christmas_Tree,'Tab1 - Form (Simple)'!$B13=Commodity_LIst!$A$13,Woodland)</f>
        <v>Misc Sod</v>
      </c>
      <c r="F1" t="str" cm="1">
        <f t="array" aca="1" ref="F1:F6" ca="1">_xlfn.IFS('Tab1 - Form (Simple)'!$B14=Commodity_LIst!$A$2,Vegetable,'Tab1 - Form (Simple)'!$B14=Commodity_LIst!$A$3,Fruit,'Tab1 - Form (Simple)'!$B14=Commodity_LIst!$A$4,Grape,'Tab1 - Form (Simple)'!$B14=Commodity_LIst!$A$5,Nursery,'Tab1 - Form (Simple)'!$B14=Commodity_LIst!$A$6,Sod,'Tab1 - Form (Simple)'!$B14=Commodity_LIst!$A$7,Field_Crop,'Tab1 - Form (Simple)'!$B14=Commodity_LIst!$A$8,Hay,'Tab1 - Form (Simple)'!$B14=Commodity_LIst!$A$9,Equine,'Tab1 - Form (Simple)'!$B14=Commodity_LIst!$A$10,Livestock,'Tab1 - Form (Simple)'!$B14=Commodity_LIst!$A$11,Dairy,'Tab1 - Form (Simple)'!$B14=Commodity_LIst!$A$12,Christmas_Tree,'Tab1 - Form (Simple)'!$B14=Commodity_LIst!$A$13,Woodland)</f>
        <v>Misc Field Crops</v>
      </c>
      <c r="G1" t="str" cm="1">
        <f t="array" aca="1" ref="G1:G3" ca="1">_xlfn.IFS('Tab1 - Form (Simple)'!$B15=Commodity_LIst!$A$2,Vegetable,'Tab1 - Form (Simple)'!$B15=Commodity_LIst!$A$3,Fruit,'Tab1 - Form (Simple)'!$B15=Commodity_LIst!$A$4,Grape,'Tab1 - Form (Simple)'!$B15=Commodity_LIst!$A$5,Nursery,'Tab1 - Form (Simple)'!$B15=Commodity_LIst!$A$6,Sod,'Tab1 - Form (Simple)'!$B15=Commodity_LIst!$A$7,Field_Crop,'Tab1 - Form (Simple)'!$B15=Commodity_LIst!$A$8,Hay,'Tab1 - Form (Simple)'!$B15=Commodity_LIst!$A$9,Equine,'Tab1 - Form (Simple)'!$B15=Commodity_LIst!$A$10,Livestock,'Tab1 - Form (Simple)'!$B15=Commodity_LIst!$A$11,Dairy,'Tab1 - Form (Simple)'!$B15=Commodity_LIst!$A$12,Christmas_Tree,'Tab1 - Form (Simple)'!$B15=Commodity_LIst!$A$13,Woodland)</f>
        <v>Misc Hay</v>
      </c>
      <c r="H1" t="str" cm="1">
        <f t="array" aca="1" ref="H1:H2" ca="1">_xlfn.IFS('Tab1 - Form (Simple)'!$B16=Commodity_LIst!$A$2,Vegetable,'Tab1 - Form (Simple)'!$B16=Commodity_LIst!$A$3,Fruit,'Tab1 - Form (Simple)'!$B16=Commodity_LIst!$A$4,Grape,'Tab1 - Form (Simple)'!$B16=Commodity_LIst!$A$5,Nursery,'Tab1 - Form (Simple)'!$B16=Commodity_LIst!$A$6,Sod,'Tab1 - Form (Simple)'!$B16=Commodity_LIst!$A$7,Field_Crop,'Tab1 - Form (Simple)'!$B16=Commodity_LIst!$A$8,Hay,'Tab1 - Form (Simple)'!$B16=Commodity_LIst!$A$9,Equine,'Tab1 - Form (Simple)'!$B16=Commodity_LIst!$A$10,Livestock,'Tab1 - Form (Simple)'!$B16=Commodity_LIst!$A$11,Dairy,'Tab1 - Form (Simple)'!$B16=Commodity_LIst!$A$12,Christmas_Tree,'Tab1 - Form (Simple)'!$B16=Commodity_LIst!$A$13,Woodland)</f>
        <v>Misc Equine</v>
      </c>
      <c r="I1" t="str" cm="1">
        <f t="array" aca="1" ref="I1:I2" ca="1">_xlfn.IFS('Tab1 - Form (Simple)'!$B17=Commodity_LIst!$A$2,Vegetable,'Tab1 - Form (Simple)'!$B17=Commodity_LIst!$A$3,Fruit,'Tab1 - Form (Simple)'!$B17=Commodity_LIst!$A$4,Grape,'Tab1 - Form (Simple)'!$B17=Commodity_LIst!$A$5,Nursery,'Tab1 - Form (Simple)'!$B17=Commodity_LIst!$A$6,Sod,'Tab1 - Form (Simple)'!$B17=Commodity_LIst!$A$7,Field_Crop,'Tab1 - Form (Simple)'!$B17=Commodity_LIst!$A$8,Hay,'Tab1 - Form (Simple)'!$B17=Commodity_LIst!$A$9,Equine,'Tab1 - Form (Simple)'!$B17=Commodity_LIst!$A$10,Livestock,'Tab1 - Form (Simple)'!$B17=Commodity_LIst!$A$11,Dairy,'Tab1 - Form (Simple)'!$B17=Commodity_LIst!$A$12,Christmas_Tree,'Tab1 - Form (Simple)'!$B17=Commodity_LIst!$A$13,Woodland)</f>
        <v>Misc Livestock</v>
      </c>
      <c r="J1" t="str" cm="1">
        <f t="array" aca="1" ref="J1:J2" ca="1">_xlfn.IFS('Tab1 - Form (Simple)'!$B18=Commodity_LIst!$A$2,Vegetable,'Tab1 - Form (Simple)'!$B18=Commodity_LIst!$A$3,Fruit,'Tab1 - Form (Simple)'!$B18=Commodity_LIst!$A$4,Grape,'Tab1 - Form (Simple)'!$B18=Commodity_LIst!$A$5,Nursery,'Tab1 - Form (Simple)'!$B18=Commodity_LIst!$A$6,Sod,'Tab1 - Form (Simple)'!$B18=Commodity_LIst!$A$7,Field_Crop,'Tab1 - Form (Simple)'!$B18=Commodity_LIst!$A$8,Hay,'Tab1 - Form (Simple)'!$B18=Commodity_LIst!$A$9,Equine,'Tab1 - Form (Simple)'!$B18=Commodity_LIst!$A$10,Livestock,'Tab1 - Form (Simple)'!$B18=Commodity_LIst!$A$11,Dairy,'Tab1 - Form (Simple)'!$B18=Commodity_LIst!$A$12,Christmas_Tree,'Tab1 - Form (Simple)'!$B18=Commodity_LIst!$A$13,Woodland)</f>
        <v>Misc Dairy</v>
      </c>
      <c r="K1" t="str" cm="1">
        <f t="array" aca="1" ref="K1:K2" ca="1">_xlfn.IFS('Tab1 - Form (Simple)'!$B19=Commodity_LIst!$A$2,Vegetable,'Tab1 - Form (Simple)'!$B19=Commodity_LIst!$A$3,Fruit,'Tab1 - Form (Simple)'!$B19=Commodity_LIst!$A$4,Grape,'Tab1 - Form (Simple)'!$B19=Commodity_LIst!$A$5,Nursery,'Tab1 - Form (Simple)'!$B19=Commodity_LIst!$A$6,Sod,'Tab1 - Form (Simple)'!$B19=Commodity_LIst!$A$7,Field_Crop,'Tab1 - Form (Simple)'!$B19=Commodity_LIst!$A$8,Hay,'Tab1 - Form (Simple)'!$B19=Commodity_LIst!$A$9,Equine,'Tab1 - Form (Simple)'!$B19=Commodity_LIst!$A$10,Livestock,'Tab1 - Form (Simple)'!$B19=Commodity_LIst!$A$11,Dairy,'Tab1 - Form (Simple)'!$B19=Commodity_LIst!$A$12,Christmas_Tree,'Tab1 - Form (Simple)'!$B19=Commodity_LIst!$A$13,Woodland)</f>
        <v>Misc Christmas Trees</v>
      </c>
      <c r="L1" t="str" cm="1">
        <f t="array" aca="1" ref="L1:L2" ca="1">_xlfn.IFS('Tab1 - Form (Simple)'!$B20=Commodity_LIst!$A$2,Vegetable,'Tab1 - Form (Simple)'!$B20=Commodity_LIst!$A$3,Fruit,'Tab1 - Form (Simple)'!$B20=Commodity_LIst!$A$4,Grape,'Tab1 - Form (Simple)'!$B20=Commodity_LIst!$A$5,Nursery,'Tab1 - Form (Simple)'!$B20=Commodity_LIst!$A$6,Sod,'Tab1 - Form (Simple)'!$B20=Commodity_LIst!$A$7,Field_Crop,'Tab1 - Form (Simple)'!$B20=Commodity_LIst!$A$8,Hay,'Tab1 - Form (Simple)'!$B20=Commodity_LIst!$A$9,Equine,'Tab1 - Form (Simple)'!$B20=Commodity_LIst!$A$10,Livestock,'Tab1 - Form (Simple)'!$B20=Commodity_LIst!$A$11,Dairy,'Tab1 - Form (Simple)'!$B20=Commodity_LIst!$A$12,Christmas_Tree,'Tab1 - Form (Simple)'!$B20=Commodity_LIst!$A$13,Woodland)</f>
        <v>Misc Woodland</v>
      </c>
      <c r="M1" t="e" cm="1">
        <f t="array" aca="1" ref="M1" ca="1">_xlfn.IFS('Tab1 - Form (Simple)'!$B21=Commodity_LIst!$A$2,Vegetable,'Tab1 - Form (Simple)'!$B21=Commodity_LIst!$A$3,Fruit,'Tab1 - Form (Simple)'!$B21=Commodity_LIst!$A$4,Grape,'Tab1 - Form (Simple)'!$B21=Commodity_LIst!$A$5,Nursery,'Tab1 - Form (Simple)'!$B21=Commodity_LIst!$A$6,Sod,'Tab1 - Form (Simple)'!$B21=Commodity_LIst!$A$7,Field_Crop,'Tab1 - Form (Simple)'!$B21=Commodity_LIst!$A$8,Hay,'Tab1 - Form (Simple)'!$B21=Commodity_LIst!$A$9,Equine,'Tab1 - Form (Simple)'!$B21=Commodity_LIst!$A$10,Livestock,'Tab1 - Form (Simple)'!$B21=Commodity_LIst!$A$11,Dairy,'Tab1 - Form (Simple)'!$B21=Commodity_LIst!$A$12,Christmas_Tree,'Tab1 - Form (Simple)'!$B21=Commodity_LIst!$A$13,Woodland)</f>
        <v>#N/A</v>
      </c>
      <c r="N1" t="e" cm="1">
        <f t="array" aca="1" ref="N1" ca="1">_xlfn.IFS('Tab1 - Form (Simple)'!$B22=Commodity_LIst!$A$2,Vegetable,'Tab1 - Form (Simple)'!$B22=Commodity_LIst!$A$3,Fruit,'Tab1 - Form (Simple)'!$B22=Commodity_LIst!$A$4,Grape,'Tab1 - Form (Simple)'!$B22=Commodity_LIst!$A$5,Nursery,'Tab1 - Form (Simple)'!$B22=Commodity_LIst!$A$6,Sod,'Tab1 - Form (Simple)'!$B22=Commodity_LIst!$A$7,Field_Crop,'Tab1 - Form (Simple)'!$B22=Commodity_LIst!$A$8,Hay,'Tab1 - Form (Simple)'!$B22=Commodity_LIst!$A$9,Equine,'Tab1 - Form (Simple)'!$B22=Commodity_LIst!$A$10,Livestock,'Tab1 - Form (Simple)'!$B22=Commodity_LIst!$A$11,Dairy,'Tab1 - Form (Simple)'!$B22=Commodity_LIst!$A$12,Christmas_Tree,'Tab1 - Form (Simple)'!$B22=Commodity_LIst!$A$13,Woodland)</f>
        <v>#N/A</v>
      </c>
      <c r="O1" t="e" cm="1">
        <f t="array" aca="1" ref="O1" ca="1">_xlfn.IFS('Tab1 - Form (Simple)'!$B23=Commodity_LIst!$A$2,Vegetable,'Tab1 - Form (Simple)'!$B23=Commodity_LIst!$A$3,Fruit,'Tab1 - Form (Simple)'!$B23=Commodity_LIst!$A$4,Grape,'Tab1 - Form (Simple)'!$B23=Commodity_LIst!$A$5,Nursery,'Tab1 - Form (Simple)'!$B23=Commodity_LIst!$A$6,Sod,'Tab1 - Form (Simple)'!$B23=Commodity_LIst!$A$7,Field_Crop,'Tab1 - Form (Simple)'!$B23=Commodity_LIst!$A$8,Hay,'Tab1 - Form (Simple)'!$B23=Commodity_LIst!$A$9,Equine,'Tab1 - Form (Simple)'!$B23=Commodity_LIst!$A$10,Livestock,'Tab1 - Form (Simple)'!$B23=Commodity_LIst!$A$11,Dairy,'Tab1 - Form (Simple)'!$B23=Commodity_LIst!$A$12,Christmas_Tree,'Tab1 - Form (Simple)'!$B23=Commodity_LIst!$A$13,Woodland)</f>
        <v>#N/A</v>
      </c>
      <c r="P1" t="e" cm="1">
        <f t="array" aca="1" ref="P1" ca="1">_xlfn.IFS('Tab1 - Form (Simple)'!$B24=Commodity_LIst!$A$2,Vegetable,'Tab1 - Form (Simple)'!$B24=Commodity_LIst!$A$3,Fruit,'Tab1 - Form (Simple)'!$B24=Commodity_LIst!$A$4,Grape,'Tab1 - Form (Simple)'!$B24=Commodity_LIst!$A$5,Nursery,'Tab1 - Form (Simple)'!$B24=Commodity_LIst!$A$6,Sod,'Tab1 - Form (Simple)'!$B24=Commodity_LIst!$A$7,Field_Crop,'Tab1 - Form (Simple)'!$B24=Commodity_LIst!$A$8,Hay,'Tab1 - Form (Simple)'!$B24=Commodity_LIst!$A$9,Equine,'Tab1 - Form (Simple)'!$B24=Commodity_LIst!$A$10,Livestock,'Tab1 - Form (Simple)'!$B24=Commodity_LIst!$A$11,Dairy,'Tab1 - Form (Simple)'!$B24=Commodity_LIst!$A$12,Christmas_Tree,'Tab1 - Form (Simple)'!$B24=Commodity_LIst!$A$13,Woodland)</f>
        <v>#N/A</v>
      </c>
      <c r="Q1" t="e" cm="1">
        <f t="array" aca="1" ref="Q1" ca="1">_xlfn.IFS('Tab1 - Form (Simple)'!$B25=Commodity_LIst!$A$2,Vegetable,'Tab1 - Form (Simple)'!$B25=Commodity_LIst!$A$3,Fruit,'Tab1 - Form (Simple)'!$B25=Commodity_LIst!$A$4,Grape,'Tab1 - Form (Simple)'!$B25=Commodity_LIst!$A$5,Nursery,'Tab1 - Form (Simple)'!$B25=Commodity_LIst!$A$6,Sod,'Tab1 - Form (Simple)'!$B25=Commodity_LIst!$A$7,Field_Crop,'Tab1 - Form (Simple)'!$B25=Commodity_LIst!$A$8,Hay,'Tab1 - Form (Simple)'!$B25=Commodity_LIst!$A$9,Equine,'Tab1 - Form (Simple)'!$B25=Commodity_LIst!$A$10,Livestock,'Tab1 - Form (Simple)'!$B25=Commodity_LIst!$A$11,Dairy,'Tab1 - Form (Simple)'!$B25=Commodity_LIst!$A$12,Christmas_Tree,'Tab1 - Form (Simple)'!$B25=Commodity_LIst!$A$13,Woodland)</f>
        <v>#N/A</v>
      </c>
      <c r="R1" t="e" cm="1">
        <f t="array" aca="1" ref="R1" ca="1">_xlfn.IFS('Tab1 - Form (Simple)'!$B26=Commodity_LIst!$A$2,Vegetable,'Tab1 - Form (Simple)'!$B26=Commodity_LIst!$A$3,Fruit,'Tab1 - Form (Simple)'!$B26=Commodity_LIst!$A$4,Grape,'Tab1 - Form (Simple)'!$B26=Commodity_LIst!$A$5,Nursery,'Tab1 - Form (Simple)'!$B26=Commodity_LIst!$A$6,Sod,'Tab1 - Form (Simple)'!$B26=Commodity_LIst!$A$7,Field_Crop,'Tab1 - Form (Simple)'!$B26=Commodity_LIst!$A$8,Hay,'Tab1 - Form (Simple)'!$B26=Commodity_LIst!$A$9,Equine,'Tab1 - Form (Simple)'!$B26=Commodity_LIst!$A$10,Livestock,'Tab1 - Form (Simple)'!$B26=Commodity_LIst!$A$11,Dairy,'Tab1 - Form (Simple)'!$B26=Commodity_LIst!$A$12,Christmas_Tree,'Tab1 - Form (Simple)'!$B26=Commodity_LIst!$A$13,Woodland)</f>
        <v>#N/A</v>
      </c>
      <c r="S1" t="e" cm="1">
        <f t="array" aca="1" ref="S1" ca="1">_xlfn.IFS('Tab1 - Form (Simple)'!$B27=Commodity_LIst!$A$2,Vegetable,'Tab1 - Form (Simple)'!$B27=Commodity_LIst!$A$3,Fruit,'Tab1 - Form (Simple)'!$B27=Commodity_LIst!$A$4,Grape,'Tab1 - Form (Simple)'!$B27=Commodity_LIst!$A$5,Nursery,'Tab1 - Form (Simple)'!$B27=Commodity_LIst!$A$6,Sod,'Tab1 - Form (Simple)'!$B27=Commodity_LIst!$A$7,Field_Crop,'Tab1 - Form (Simple)'!$B27=Commodity_LIst!$A$8,Hay,'Tab1 - Form (Simple)'!$B27=Commodity_LIst!$A$9,Equine,'Tab1 - Form (Simple)'!$B27=Commodity_LIst!$A$10,Livestock,'Tab1 - Form (Simple)'!$B27=Commodity_LIst!$A$11,Dairy,'Tab1 - Form (Simple)'!$B27=Commodity_LIst!$A$12,Christmas_Tree,'Tab1 - Form (Simple)'!$B27=Commodity_LIst!$A$13,Woodland)</f>
        <v>#N/A</v>
      </c>
      <c r="T1" t="e" cm="1">
        <f t="array" aca="1" ref="T1" ca="1">_xlfn.IFS('Tab1 - Form (Simple)'!$B28=Commodity_LIst!$A$2,Vegetable,'Tab1 - Form (Simple)'!$B28=Commodity_LIst!$A$3,Fruit,'Tab1 - Form (Simple)'!$B28=Commodity_LIst!$A$4,Grape,'Tab1 - Form (Simple)'!$B28=Commodity_LIst!$A$5,Nursery,'Tab1 - Form (Simple)'!$B28=Commodity_LIst!$A$6,Sod,'Tab1 - Form (Simple)'!$B28=Commodity_LIst!$A$7,Field_Crop,'Tab1 - Form (Simple)'!$B28=Commodity_LIst!$A$8,Hay,'Tab1 - Form (Simple)'!$B28=Commodity_LIst!$A$9,Equine,'Tab1 - Form (Simple)'!$B28=Commodity_LIst!$A$10,Livestock,'Tab1 - Form (Simple)'!$B28=Commodity_LIst!$A$11,Dairy,'Tab1 - Form (Simple)'!$B28=Commodity_LIst!$A$12,Christmas_Tree,'Tab1 - Form (Simple)'!$B28=Commodity_LIst!$A$13,Woodland)</f>
        <v>#N/A</v>
      </c>
      <c r="U1" t="e" cm="1">
        <f t="array" aca="1" ref="U1" ca="1">_xlfn.IFS('Tab1 - Form (Simple)'!$B29=Commodity_LIst!$A$2,Vegetable,'Tab1 - Form (Simple)'!$B29=Commodity_LIst!$A$3,Fruit,'Tab1 - Form (Simple)'!$B29=Commodity_LIst!$A$4,Grape,'Tab1 - Form (Simple)'!$B29=Commodity_LIst!$A$5,Nursery,'Tab1 - Form (Simple)'!$B29=Commodity_LIst!$A$6,Sod,'Tab1 - Form (Simple)'!$B29=Commodity_LIst!$A$7,Field_Crop,'Tab1 - Form (Simple)'!$B29=Commodity_LIst!$A$8,Hay,'Tab1 - Form (Simple)'!$B29=Commodity_LIst!$A$9,Equine,'Tab1 - Form (Simple)'!$B29=Commodity_LIst!$A$10,Livestock,'Tab1 - Form (Simple)'!$B29=Commodity_LIst!$A$11,Dairy,'Tab1 - Form (Simple)'!$B29=Commodity_LIst!$A$12,Christmas_Tree,'Tab1 - Form (Simple)'!$B29=Commodity_LIst!$A$13,Woodland)</f>
        <v>#N/A</v>
      </c>
      <c r="V1" t="e" cm="1">
        <f t="array" aca="1" ref="V1" ca="1">_xlfn.IFS('Tab1 - Form (Simple)'!$B30=Commodity_LIst!$A$2,Vegetable,'Tab1 - Form (Simple)'!$B30=Commodity_LIst!$A$3,Fruit,'Tab1 - Form (Simple)'!$B30=Commodity_LIst!$A$4,Grape,'Tab1 - Form (Simple)'!$B30=Commodity_LIst!$A$5,Nursery,'Tab1 - Form (Simple)'!$B30=Commodity_LIst!$A$6,Sod,'Tab1 - Form (Simple)'!$B30=Commodity_LIst!$A$7,Field_Crop,'Tab1 - Form (Simple)'!$B30=Commodity_LIst!$A$8,Hay,'Tab1 - Form (Simple)'!$B30=Commodity_LIst!$A$9,Equine,'Tab1 - Form (Simple)'!$B30=Commodity_LIst!$A$10,Livestock,'Tab1 - Form (Simple)'!$B30=Commodity_LIst!$A$11,Dairy,'Tab1 - Form (Simple)'!$B30=Commodity_LIst!$A$12,Christmas_Tree,'Tab1 - Form (Simple)'!$B30=Commodity_LIst!$A$13,Woodland)</f>
        <v>#N/A</v>
      </c>
      <c r="W1" t="e" cm="1">
        <f t="array" aca="1" ref="W1" ca="1">_xlfn.IFS('Tab1 - Form (Simple)'!$B31=Commodity_LIst!$A$2,Vegetable,'Tab1 - Form (Simple)'!$B31=Commodity_LIst!$A$3,Fruit,'Tab1 - Form (Simple)'!$B31=Commodity_LIst!$A$4,Grape,'Tab1 - Form (Simple)'!$B31=Commodity_LIst!$A$5,Nursery,'Tab1 - Form (Simple)'!$B31=Commodity_LIst!$A$6,Sod,'Tab1 - Form (Simple)'!$B31=Commodity_LIst!$A$7,Field_Crop,'Tab1 - Form (Simple)'!$B31=Commodity_LIst!$A$8,Hay,'Tab1 - Form (Simple)'!$B31=Commodity_LIst!$A$9,Equine,'Tab1 - Form (Simple)'!$B31=Commodity_LIst!$A$10,Livestock,'Tab1 - Form (Simple)'!$B31=Commodity_LIst!$A$11,Dairy,'Tab1 - Form (Simple)'!$B31=Commodity_LIst!$A$12,Christmas_Tree,'Tab1 - Form (Simple)'!$B31=Commodity_LIst!$A$13,Woodland)</f>
        <v>#N/A</v>
      </c>
      <c r="X1" t="e" cm="1">
        <f t="array" aca="1" ref="X1" ca="1">_xlfn.IFS('Tab1 - Form (Simple)'!$B32=Commodity_LIst!$A$2,Vegetable,'Tab1 - Form (Simple)'!$B32=Commodity_LIst!$A$3,Fruit,'Tab1 - Form (Simple)'!$B32=Commodity_LIst!$A$4,Grape,'Tab1 - Form (Simple)'!$B32=Commodity_LIst!$A$5,Nursery,'Tab1 - Form (Simple)'!$B32=Commodity_LIst!$A$6,Sod,'Tab1 - Form (Simple)'!$B32=Commodity_LIst!$A$7,Field_Crop,'Tab1 - Form (Simple)'!$B32=Commodity_LIst!$A$8,Hay,'Tab1 - Form (Simple)'!$B32=Commodity_LIst!$A$9,Equine,'Tab1 - Form (Simple)'!$B32=Commodity_LIst!$A$10,Livestock,'Tab1 - Form (Simple)'!$B32=Commodity_LIst!$A$11,Dairy,'Tab1 - Form (Simple)'!$B32=Commodity_LIst!$A$12,Christmas_Tree,'Tab1 - Form (Simple)'!$B32=Commodity_LIst!$A$13,Woodland)</f>
        <v>#N/A</v>
      </c>
      <c r="Y1" t="e" cm="1">
        <f t="array" aca="1" ref="Y1" ca="1">_xlfn.IFS('Tab1 - Form (Simple)'!$B34=Commodity_LIst!$A$2,Vegetable,'Tab1 - Form (Simple)'!$B34=Commodity_LIst!$A$3,Fruit,'Tab1 - Form (Simple)'!$B34=Commodity_LIst!$A$4,Grape,'Tab1 - Form (Simple)'!$B34=Commodity_LIst!$A$5,Nursery,'Tab1 - Form (Simple)'!$B34=Commodity_LIst!$A$6,Sod,'Tab1 - Form (Simple)'!$B34=Commodity_LIst!$A$7,Field_Crop,'Tab1 - Form (Simple)'!$B34=Commodity_LIst!$A$8,Hay,'Tab1 - Form (Simple)'!$B34=Commodity_LIst!$A$9,Equine,'Tab1 - Form (Simple)'!$B34=Commodity_LIst!$A$10,Livestock,'Tab1 - Form (Simple)'!$B34=Commodity_LIst!$A$11,Dairy,'Tab1 - Form (Simple)'!$B34=Commodity_LIst!$A$12,Christmas_Tree,'Tab1 - Form (Simple)'!$B34=Commodity_LIst!$A$13,Woodland)</f>
        <v>#N/A</v>
      </c>
      <c r="Z1" t="e" cm="1">
        <f t="array" aca="1" ref="Z1" ca="1">_xlfn.IFS('Tab1 - Form (Simple)'!#REF!=Commodity_LIst!$A$2,Vegetable,'Tab1 - Form (Simple)'!#REF!=Commodity_LIst!$A$3,Fruit,'Tab1 - Form (Simple)'!#REF!=Commodity_LIst!$A$4,Grape,'Tab1 - Form (Simple)'!#REF!=Commodity_LIst!$A$5,Nursery,'Tab1 - Form (Simple)'!#REF!=Commodity_LIst!$A$6,Sod,'Tab1 - Form (Simple)'!#REF!=Commodity_LIst!$A$7,Field_Crop,'Tab1 - Form (Simple)'!#REF!=Commodity_LIst!$A$8,Hay,'Tab1 - Form (Simple)'!#REF!=Commodity_LIst!$A$9,Equine,'Tab1 - Form (Simple)'!#REF!=Commodity_LIst!$A$10,Livestock,'Tab1 - Form (Simple)'!#REF!=Commodity_LIst!$A$11,Dairy,'Tab1 - Form (Simple)'!#REF!=Commodity_LIst!$A$12,Christmas_Tree,'Tab1 - Form (Simple)'!#REF!=Commodity_LIst!$A$13,Woodland)</f>
        <v>#REF!</v>
      </c>
      <c r="AA1" t="e" cm="1">
        <f t="array" aca="1" ref="AA1" ca="1">_xlfn.IFS('Tab1 - Form (Simple)'!$B35=Commodity_LIst!$A$2,Vegetable,'Tab1 - Form (Simple)'!$B35=Commodity_LIst!$A$3,Fruit,'Tab1 - Form (Simple)'!$B35=Commodity_LIst!$A$4,Grape,'Tab1 - Form (Simple)'!$B35=Commodity_LIst!$A$5,Nursery,'Tab1 - Form (Simple)'!$B35=Commodity_LIst!$A$6,Sod,'Tab1 - Form (Simple)'!$B35=Commodity_LIst!$A$7,Field_Crop,'Tab1 - Form (Simple)'!$B35=Commodity_LIst!$A$8,Hay,'Tab1 - Form (Simple)'!$B35=Commodity_LIst!$A$9,Equine,'Tab1 - Form (Simple)'!$B35=Commodity_LIst!$A$10,Livestock,'Tab1 - Form (Simple)'!$B35=Commodity_LIst!$A$11,Dairy,'Tab1 - Form (Simple)'!$B35=Commodity_LIst!$A$12,Christmas_Tree,'Tab1 - Form (Simple)'!$B35=Commodity_LIst!$A$13,Woodland)</f>
        <v>#N/A</v>
      </c>
    </row>
    <row r="2" spans="1:27" x14ac:dyDescent="0.25">
      <c r="A2" t="str">
        <f ca="1"/>
        <v>Asparagus</v>
      </c>
      <c r="B2" t="str">
        <f ca="1"/>
        <v>Blueberries</v>
      </c>
      <c r="C2" t="str">
        <f ca="1"/>
        <v>Grapes</v>
      </c>
      <c r="D2" t="str">
        <f ca="1"/>
        <v>Nursery_Goods</v>
      </c>
      <c r="E2" t="str">
        <f ca="1"/>
        <v>Sod</v>
      </c>
      <c r="F2" t="str">
        <f ca="1"/>
        <v>Corn for Grain</v>
      </c>
      <c r="G2" t="str">
        <f ca="1"/>
        <v>Alfalfa Hay</v>
      </c>
      <c r="H2" t="str">
        <f ca="1"/>
        <v>Imputed Pasture Value</v>
      </c>
      <c r="I2" t="str">
        <f ca="1"/>
        <v>Imputed Pasture Value</v>
      </c>
      <c r="J2" t="str">
        <f ca="1"/>
        <v>Imputed Pasture Value</v>
      </c>
      <c r="K2" t="str">
        <f ca="1"/>
        <v>Trees</v>
      </c>
      <c r="L2" t="str">
        <f ca="1"/>
        <v>Firewood</v>
      </c>
    </row>
    <row r="3" spans="1:27" x14ac:dyDescent="0.25">
      <c r="A3" t="str">
        <f ca="1"/>
        <v>Cabbage</v>
      </c>
      <c r="B3" t="str">
        <f ca="1"/>
        <v>Cranberries</v>
      </c>
      <c r="F3" t="str">
        <f ca="1"/>
        <v>Soybeans</v>
      </c>
      <c r="G3" t="str">
        <f ca="1"/>
        <v>Other Hay</v>
      </c>
    </row>
    <row r="4" spans="1:27" x14ac:dyDescent="0.25">
      <c r="A4" t="str">
        <f ca="1"/>
        <v>Collards</v>
      </c>
      <c r="B4" t="str">
        <f ca="1"/>
        <v>Peaches</v>
      </c>
      <c r="F4" t="str">
        <f ca="1"/>
        <v>Winter Wheat</v>
      </c>
    </row>
    <row r="5" spans="1:27" x14ac:dyDescent="0.25">
      <c r="A5" t="str">
        <f ca="1"/>
        <v>Cucumbers</v>
      </c>
      <c r="F5" t="str">
        <f ca="1"/>
        <v>test</v>
      </c>
    </row>
    <row r="6" spans="1:27" x14ac:dyDescent="0.25">
      <c r="A6" t="str">
        <f ca="1"/>
        <v>Eggplant</v>
      </c>
      <c r="F6" t="str">
        <f ca="1"/>
        <v>brrt</v>
      </c>
    </row>
    <row r="7" spans="1:27" x14ac:dyDescent="0.25">
      <c r="A7" t="str">
        <f ca="1"/>
        <v>Escarole and Endive</v>
      </c>
    </row>
    <row r="8" spans="1:27" x14ac:dyDescent="0.25">
      <c r="A8" t="str">
        <f ca="1"/>
        <v>Other Herbs</v>
      </c>
    </row>
    <row r="9" spans="1:27" x14ac:dyDescent="0.25">
      <c r="A9" t="str">
        <f ca="1"/>
        <v>Kale</v>
      </c>
    </row>
    <row r="10" spans="1:27" x14ac:dyDescent="0.25">
      <c r="A10" t="str">
        <f ca="1"/>
        <v>Lettuce</v>
      </c>
    </row>
    <row r="11" spans="1:27" x14ac:dyDescent="0.25">
      <c r="A11" t="str">
        <f ca="1"/>
        <v>Parsley</v>
      </c>
    </row>
    <row r="12" spans="1:27" x14ac:dyDescent="0.25">
      <c r="A12" t="str">
        <f ca="1"/>
        <v>Peppers, Bell</v>
      </c>
    </row>
    <row r="13" spans="1:27" x14ac:dyDescent="0.25">
      <c r="A13" t="str">
        <f ca="1"/>
        <v>Pumpkins</v>
      </c>
    </row>
    <row r="14" spans="1:27" x14ac:dyDescent="0.25">
      <c r="A14" t="str">
        <f ca="1"/>
        <v>Snap Beans</v>
      </c>
    </row>
    <row r="15" spans="1:27" x14ac:dyDescent="0.25">
      <c r="A15" t="str">
        <f ca="1"/>
        <v>Spinach</v>
      </c>
    </row>
    <row r="16" spans="1:27" x14ac:dyDescent="0.25">
      <c r="A16" t="str">
        <f ca="1"/>
        <v>Squash</v>
      </c>
    </row>
    <row r="17" spans="1:1" x14ac:dyDescent="0.25">
      <c r="A17" t="str">
        <f ca="1"/>
        <v>Sweet Corn</v>
      </c>
    </row>
    <row r="18" spans="1:1" x14ac:dyDescent="0.25">
      <c r="A18" t="str">
        <f ca="1"/>
        <v>Tomatoes</v>
      </c>
    </row>
    <row r="19" spans="1:1" x14ac:dyDescent="0.25">
      <c r="A19" t="str">
        <f ca="1"/>
        <v>Misc Vegetables</v>
      </c>
    </row>
    <row r="20" spans="1:1" x14ac:dyDescent="0.25">
      <c r="A20" t="str">
        <f ca="1"/>
        <v>Pumpkins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FC7F-0BE1-4C23-A05F-EFF7B2E06D82}">
  <sheetPr codeName="Sheet5"/>
  <dimension ref="A1:B8"/>
  <sheetViews>
    <sheetView workbookViewId="0">
      <selection activeCell="C22" sqref="C22"/>
    </sheetView>
  </sheetViews>
  <sheetFormatPr defaultRowHeight="15" x14ac:dyDescent="0.25"/>
  <sheetData>
    <row r="1" spans="1:2" x14ac:dyDescent="0.25">
      <c r="A1" t="s">
        <v>106</v>
      </c>
    </row>
    <row r="2" spans="1:2" x14ac:dyDescent="0.25">
      <c r="A2" s="2" t="s">
        <v>107</v>
      </c>
    </row>
    <row r="6" spans="1:2" x14ac:dyDescent="0.25">
      <c r="B6" s="3" t="s">
        <v>108</v>
      </c>
    </row>
    <row r="8" spans="1:2" x14ac:dyDescent="0.25">
      <c r="B8" s="2" t="s">
        <v>107</v>
      </c>
    </row>
  </sheetData>
  <hyperlinks>
    <hyperlink ref="A2" r:id="rId1" display="https://www.nass.usda.gov/Statistics_by_State/New_Jersey/Publications/More_State_Features/NJ-2021-Ag-Profile.pdf" xr:uid="{DDF8BFB8-A064-47E3-89E1-EA698FFB4F88}"/>
    <hyperlink ref="B8" r:id="rId2" display="https://www.nass.usda.gov/Statistics_by_State/New_Jersey/Publications/More_State_Features/NJ-2021-Ag-Profile.pdf" xr:uid="{A7E1FFB4-C4DC-45B6-9A9E-5B97D4D42200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1CE83F8138049B864E862414A793A" ma:contentTypeVersion="5" ma:contentTypeDescription="Create a new document." ma:contentTypeScope="" ma:versionID="8293ecc5f1093aad49d0da146b94bc9f">
  <xsd:schema xmlns:xsd="http://www.w3.org/2001/XMLSchema" xmlns:xs="http://www.w3.org/2001/XMLSchema" xmlns:p="http://schemas.microsoft.com/office/2006/metadata/properties" xmlns:ns2="ef4002fc-53f9-4c28-a257-303d467a84e9" xmlns:ns3="8a03e062-46f0-49f2-bda4-ce63d5f34c12" targetNamespace="http://schemas.microsoft.com/office/2006/metadata/properties" ma:root="true" ma:fieldsID="20634620f3e426ca4746e16a17fa5515" ns2:_="" ns3:_="">
    <xsd:import namespace="ef4002fc-53f9-4c28-a257-303d467a84e9"/>
    <xsd:import namespace="8a03e062-46f0-49f2-bda4-ce63d5f34c12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002fc-53f9-4c28-a257-303d467a84e9" elementFormDefault="qualified">
    <xsd:import namespace="http://schemas.microsoft.com/office/2006/documentManagement/types"/>
    <xsd:import namespace="http://schemas.microsoft.com/office/infopath/2007/PartnerControls"/>
    <xsd:element name="Notes" ma:index="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3e062-46f0-49f2-bda4-ce63d5f34c1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ef4002fc-53f9-4c28-a257-303d467a84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ED4A4-BB5B-4526-9583-6CB290223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4002fc-53f9-4c28-a257-303d467a84e9"/>
    <ds:schemaRef ds:uri="8a03e062-46f0-49f2-bda4-ce63d5f34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1C598C-9E50-4255-9626-7C72282429D9}">
  <ds:schemaRefs>
    <ds:schemaRef ds:uri="http://schemas.openxmlformats.org/package/2006/metadata/core-properties"/>
    <ds:schemaRef ds:uri="http://purl.org/dc/terms/"/>
    <ds:schemaRef ds:uri="8a03e062-46f0-49f2-bda4-ce63d5f34c12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ef4002fc-53f9-4c28-a257-303d467a84e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AD520A-2C5C-4347-A6A3-8EC64D51F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Tab1 - Form (Simple)</vt:lpstr>
      <vt:lpstr>Tab2 - Form (Detailed)</vt:lpstr>
      <vt:lpstr>LIneLists(detailed)</vt:lpstr>
      <vt:lpstr>Commodity_LIst</vt:lpstr>
      <vt:lpstr>Cost_Data</vt:lpstr>
      <vt:lpstr>LIneLists</vt:lpstr>
      <vt:lpstr>Resources</vt:lpstr>
      <vt:lpstr>'Tab1 - Form (Simple)'!Print_Area</vt:lpstr>
      <vt:lpstr>'Tab2 - Form (Detailed)'!Print_Area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Clapp, David</dc:creator>
  <cp:keywords/>
  <dc:description/>
  <cp:lastModifiedBy>Kimmel, David [AG]</cp:lastModifiedBy>
  <cp:revision/>
  <cp:lastPrinted>2023-03-24T17:13:22Z</cp:lastPrinted>
  <dcterms:created xsi:type="dcterms:W3CDTF">2023-03-17T12:58:59Z</dcterms:created>
  <dcterms:modified xsi:type="dcterms:W3CDTF">2023-03-24T18:52:04Z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0x010100C081CE83F8138049B864E862414A793A</vt:lpwstr>
  </property>
</Properties>
</file>