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<sst xmlns="http://schemas.openxmlformats.org/spreadsheetml/2006/main" count="12151" uniqueCount="2351">
  <si>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</si>
  <si>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</si>
  <si>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</si>
  <si>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</si>
  <si>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</si>
  <si>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</si>
  <si>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</si>
  <si>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</si>
  <si>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</si>
  <si>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</si>
  <si>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</si>
  <si>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</si>
  <si>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</si>
  <si>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</si>
  <si>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</si>
  <si>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</si>
  <si>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</si>
  <si>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</si>
  <si>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</si>
  <si>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</si>
  <si>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</si>
  <si>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</si>
  <si>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</si>
  <si>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</si>
  <si>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</si>
  <si>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</si>
  <si>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</si>
  <si>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</si>
  <si>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</si>
  <si>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</si>
  <si>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</si>
  <si>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</si>
  <si>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</si>
  <si>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</si>
  <si>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</si>
  <si>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</si>
  <si>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</si>
  <si>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</si>
  <si>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</si>
  <si>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</si>
  <si>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</si>
  <si>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</si>
  <si>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</si>
  <si>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</si>
  <si>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</si>
  <si>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</si>
  <si>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</si>
  <si>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</si>
  <si>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</si>
  <si>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</si>
  <si>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</si>
  <si>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</si>
  <si>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</si>
  <si>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</si>
  <si>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</si>
  <si>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</si>
  <si>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</si>
  <si>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</si>
  <si>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</si>
  <si>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</si>
  <si>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</si>
  <si>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</si>
  <si>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</si>
  <si>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</si>
  <si>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</si>
  <si>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</si>
  <si>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</si>
  <si>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</si>
  <si>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</si>
  <si>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</si>
  <si>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</si>
  <si>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</si>
  <si>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</si>
  <si>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</si>
  <si>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</si>
  <si>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</si>
  <si>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</si>
  <si>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</si>
  <si>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</si>
  <si>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</si>
  <si>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</si>
  <si>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</si>
  <si>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</si>
  <si>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</si>
  <si>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</si>
  <si>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</si>
  <si>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</si>
  <si>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</si>
  <si>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</si>
  <si>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</si>
  <si>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</si>
  <si>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</si>
  <si>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</si>
  <si>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</si>
  <si>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</si>
  <si>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</si>
  <si>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</si>
  <si>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</si>
  <si>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</si>
  <si>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</si>
  <si>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</si>
  <si>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</si>
  <si>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</si>
  <si>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</si>
  <si>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</si>
  <si>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</si>
  <si>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</si>
  <si>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</si>
  <si>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</si>
  <si>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</si>
  <si>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</si>
  <si>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</si>
  <si>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</si>
  <si>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</si>
  <si>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</si>
  <si>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</si>
  <si>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</si>
  <si>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</si>
  <si>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</si>
  <si>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</si>
  <si>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</si>
  <si>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</si>
  <si>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</si>
  <si>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</si>
  <si>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</si>
  <si>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</si>
  <si>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</si>
  <si>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</si>
  <si>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</si>
  <si>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</si>
  <si>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</si>
  <si>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</si>
  <si>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</si>
  <si>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</si>
  <si>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</si>
  <si>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</si>
  <si>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</si>
  <si>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</si>
  <si>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</si>
  <si>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</si>
  <si>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</si>
  <si>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</si>
  <si>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</si>
  <si>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</si>
  <si>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</si>
  <si>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</si>
  <si>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</si>
  <si>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</si>
  <si>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</si>
  <si>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</si>
  <si>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</si>
  <si>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</si>
  <si>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</si>
  <si>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</si>
  <si>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</si>
  <si>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</si>
  <si>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</si>
  <si>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</si>
  <si>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</si>
  <si>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</si>
  <si>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</si>
  <si>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</si>
  <si>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</si>
  <si>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</si>
  <si>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</si>
  <si>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</si>
  <si>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</si>
  <si>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</si>
  <si>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</si>
  <si>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</si>
  <si>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</si>
  <si>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</si>
  <si>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</si>
  <si>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</si>
  <si>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</si>
  <si>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</si>
  <si>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</si>
  <si>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</si>
  <si>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</si>
  <si>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</si>
  <si>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</si>
  <si>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</si>
  <si>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</si>
  <si>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</si>
  <si>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</si>
  <si>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</si>
  <si>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</si>
  <si>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</si>
  <si>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</si>
  <si>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</si>
  <si>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</si>
  <si>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</si>
  <si>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</si>
  <si>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</si>
  <si>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</si>
  <si>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</si>
  <si>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</si>
  <si>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</si>
  <si>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</si>
  <si>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</si>
  <si>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</si>
  <si>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</si>
  <si>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</si>
  <si>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</si>
  <si>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</si>
  <si>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</si>
  <si>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</si>
  <si>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</si>
  <si>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</si>
  <si>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</si>
  <si>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</si>
  <si>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</si>
  <si>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</si>
  <si>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</si>
  <si>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</si>
  <si>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</si>
  <si>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</si>
  <si>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</si>
  <si>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</si>
  <si>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</si>
  <si>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</si>
  <si>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</si>
  <si>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</si>
  <si>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</si>
  <si>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</si>
  <si>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</si>
  <si>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</si>
  <si>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</si>
  <si>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</si>
  <si>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</si>
  <si>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</si>
  <si>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</si>
  <si>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</si>
  <si>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</si>
  <si>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</si>
  <si>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</si>
  <si>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</si>
  <si>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</si>
  <si>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</si>
  <si>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</si>
  <si>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</si>
  <si>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</si>
  <si>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</si>
  <si>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</si>
  <si>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</si>
  <si>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</si>
  <si>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</si>
  <si>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</si>
  <si>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</si>
  <si>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</si>
  <si>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</si>
  <si>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</si>
  <si>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</si>
  <si>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</si>
  <si>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</si>
  <si>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</si>
  <si>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</si>
  <si>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</si>
  <si>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</si>
  <si>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</si>
  <si>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</si>
  <si>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</si>
  <si>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</si>
  <si>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</si>
  <si>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</si>
  <si>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</si>
  <si>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</si>
  <si>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</si>
  <si>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</si>
  <si>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</si>
  <si>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</si>
  <si>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</si>
  <si>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</si>
  <si>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</si>
  <si>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</si>
  <si>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</si>
  <si>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</si>
  <si>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</si>
  <si>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</si>
  <si>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</si>
  <si>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</si>
  <si>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</si>
  <si>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</si>
  <si>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</si>
  <si>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</si>
  <si>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</si>
  <si>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</si>
  <si>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</si>
  <si>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</si>
  <si>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</si>
  <si>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</si>
  <si>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</si>
  <si>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</si>
  <si>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</si>
  <si>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</si>
  <si>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</si>
  <si>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</si>
  <si>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</si>
  <si>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</si>
  <si>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</si>
  <si>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</si>
  <si>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</si>
  <si>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</si>
  <si>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</si>
  <si>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</si>
  <si>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</si>
  <si>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</si>
  <si>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</si>
  <si>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</si>
  <si>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</si>
  <si>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</si>
  <si>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</si>
  <si>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</si>
  <si>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</si>
  <si>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</si>
  <si>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</si>
  <si>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</si>
  <si>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</si>
  <si>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</si>
  <si>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</si>
  <si>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</si>
  <si>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</si>
  <si>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</si>
  <si>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</si>
  <si>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</si>
  <si>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</si>
  <si>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</si>
  <si>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</si>
  <si>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</si>
  <si>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</si>
  <si>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</si>
  <si>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</si>
  <si>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</si>
  <si>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</si>
  <si>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</si>
  <si>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</si>
  <si>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</si>
  <si>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</si>
  <si>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</si>
  <si>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</si>
  <si>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</si>
  <si>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</si>
  <si>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</si>
  <si>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</si>
  <si>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</si>
  <si>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</si>
  <si>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</si>
  <si>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</si>
  <si>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</si>
  <si>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</si>
  <si>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</si>
  <si>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</si>
  <si>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</si>
  <si>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</si>
  <si>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</si>
  <si>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</si>
  <si>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</si>
  <si>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</si>
  <si>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</si>
  <si>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</si>
  <si>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</si>
  <si>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</si>
  <si>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</si>
  <si>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</si>
  <si>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</si>
  <si>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</si>
  <si>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</si>
  <si>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</si>
  <si>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</si>
  <si>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</si>
  <si>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</si>
  <si>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</si>
  <si>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</si>
  <si>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</si>
  <si>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</si>
  <si>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</si>
  <si>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</si>
  <si>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</si>
  <si>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</si>
  <si>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</si>
  <si>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</si>
  <si>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</si>
  <si>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</si>
  <si>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</si>
  <si>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</si>
  <si>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</si>
  <si>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</si>
  <si>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</si>
  <si>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</si>
  <si>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</si>
  <si>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</si>
  <si>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</si>
  <si>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</si>
  <si>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</si>
  <si>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</si>
  <si>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</si>
  <si>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</si>
  <si>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</si>
  <si>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</si>
  <si>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</si>
  <si>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</si>
  <si>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</si>
  <si>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</si>
  <si>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</si>
  <si>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</si>
  <si>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</si>
  <si>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</si>
  <si>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</si>
  <si>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</si>
  <si>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</si>
  <si>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</si>
  <si>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</si>
  <si>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</si>
  <si>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</si>
  <si>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</si>
  <si>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</si>
  <si>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</si>
  <si>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</si>
  <si>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</si>
  <si>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</si>
  <si>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</si>
  <si>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</si>
  <si>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</si>
  <si>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</si>
  <si>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</si>
  <si>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</si>
  <si>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</si>
  <si>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</si>
  <si>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</si>
  <si>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</si>
  <si>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</si>
  <si>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</si>
  <si>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</si>
  <si>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</si>
  <si>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</si>
  <si>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</si>
  <si>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</si>
  <si>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</si>
  <si>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</si>
  <si>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</si>
  <si>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</si>
  <si>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</si>
  <si>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</si>
  <si>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</si>
  <si>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</si>
  <si>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</si>
  <si>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</si>
  <si>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</si>
  <si>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</si>
  <si>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</si>
  <si>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</si>
  <si>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</si>
  <si>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</si>
  <si>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</si>
  <si>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</si>
  <si>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</si>
  <si>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</si>
  <si>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</si>
  <si>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</si>
  <si>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</si>
  <si>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</si>
  <si>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</si>
  <si>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</si>
  <si>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</si>
  <si>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</si>
  <si>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</si>
  <si>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</si>
  <si>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</si>
  <si>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</si>
  <si>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</si>
  <si>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</si>
  <si>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</si>
  <si>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</si>
  <si>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</si>
  <si>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</si>
  <si>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</si>
  <si>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</si>
  <si>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</si>
  <si>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</si>
  <si>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</si>
  <si>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</si>
  <si>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</si>
  <si>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</si>
  <si>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</si>
  <si>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</si>
  <si>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</si>
  <si>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</si>
  <si>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</si>
  <si>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</si>
  <si>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</si>
  <si>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</si>
  <si>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</si>
  <si>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</si>
  <si>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</si>
  <si>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</si>
  <si>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</si>
  <si>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</si>
  <si>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</si>
  <si>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</si>
  <si>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</si>
  <si>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</si>
  <si>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</si>
  <si>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</si>
  <si>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</si>
  <si>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</si>
  <si>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</si>
  <si>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</si>
  <si>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</si>
  <si>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</si>
  <si>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</si>
  <si>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</si>
  <si>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</si>
  <si>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</si>
  <si>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</si>
  <si>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</si>
  <si>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</si>
  <si>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</si>
  <si>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</si>
  <si>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</si>
  <si>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</si>
  <si>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</si>
  <si>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</si>
  <si>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</si>
  <si>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</si>
  <si>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</si>
  <si>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</si>
  <si>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</si>
  <si>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</si>
  <si>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</si>
  <si>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</si>
  <si>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</si>
  <si>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</si>
  <si>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</si>
  <si>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</si>
  <si>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</si>
  <si>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</si>
  <si>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</si>
  <si>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</si>
  <si>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</si>
  <si>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</si>
  <si>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</si>
  <si>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</si>
  <si>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</si>
  <si>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</si>
  <si>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</si>
  <si>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</si>
  <si>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</si>
  <si>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</si>
  <si>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</si>
  <si>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</si>
  <si>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</si>
  <si>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</si>
  <si>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</si>
  <si>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</si>
  <si>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</si>
  <si>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</si>
  <si>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</si>
  <si>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</si>
  <si>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</si>
  <si>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</si>
  <si>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</si>
  <si>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</si>
  <si>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</si>
  <si>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</si>
  <si>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</si>
  <si>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</si>
  <si>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</si>
  <si>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</si>
  <si>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</si>
  <si>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</si>
  <si>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</si>
  <si>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</si>
  <si>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</si>
  <si>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</si>
  <si>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</si>
  <si>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</si>
  <si>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</si>
  <si>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</si>
  <si>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</si>
  <si>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</si>
  <si>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</si>
  <si>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</si>
  <si>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</si>
  <si>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</si>
  <si>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</si>
  <si>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</si>
  <si>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</si>
  <si>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</si>
  <si>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</si>
  <si>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</si>
  <si>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</si>
  <si>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</si>
  <si>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</si>
  <si>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</si>
  <si>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</si>
  <si>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</si>
  <si>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</si>
  <si>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</si>
  <si>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</si>
  <si>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</si>
  <si>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</si>
  <si>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</si>
  <si>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</si>
  <si>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</si>
  <si>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</si>
  <si>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</si>
  <si>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</si>
  <si>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</si>
  <si>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</si>
  <si>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</si>
  <si>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</si>
  <si>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</si>
  <si>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</si>
  <si>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</si>
  <si>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</si>
  <si>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</si>
  <si>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</si>
  <si>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</si>
  <si>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</si>
  <si>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</si>
  <si>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</si>
  <si>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</si>
  <si>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</si>
  <si>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</si>
  <si>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</si>
  <si>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</si>
  <si>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</si>
  <si>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</si>
  <si>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</si>
  <si>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</si>
  <si>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</si>
  <si>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</si>
  <si>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</si>
  <si>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</si>
  <si>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</si>
  <si>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</si>
  <si>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</si>
  <si>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</si>
  <si>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</si>
  <si>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</si>
  <si>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</si>
  <si>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</si>
  <si>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</si>
  <si>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</si>
  <si>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</si>
  <si>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</si>
  <si>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</si>
  <si>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</si>
  <si>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</si>
  <si>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</si>
  <si>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</si>
  <si>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</si>
  <si>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</si>
  <si>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</si>
  <si>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</si>
  <si>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</si>
  <si>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</si>
  <si>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</si>
  <si>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</si>
  <si>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</si>
  <si>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</si>
  <si>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</si>
  <si>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</si>
  <si>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</si>
  <si>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</si>
  <si>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</si>
  <si>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</si>
  <si>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</si>
  <si>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</si>
  <si>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</si>
  <si>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</si>
  <si>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</si>
  <si>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</si>
  <si>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</si>
  <si>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</si>
  <si>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</si>
  <si>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</si>
  <si>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</si>
  <si>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</si>
  <si>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</si>
  <si>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</si>
  <si>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</si>
  <si>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</si>
  <si>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</si>
  <si>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</si>
  <si>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</si>
  <si>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</si>
  <si>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</si>
  <si>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</si>
  <si>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</si>
  <si>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</si>
  <si>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</si>
  <si>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</si>
  <si>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</si>
  <si>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</si>
  <si>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</si>
  <si>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</si>
  <si>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</si>
  <si>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</si>
  <si>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</si>
  <si>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</si>
  <si>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</si>
  <si>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</si>
  <si>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</si>
  <si>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</si>
  <si>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</si>
  <si>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</si>
  <si>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</si>
  <si>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</si>
  <si>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</si>
  <si>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</si>
  <si>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</si>
  <si>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</si>
  <si>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</si>
  <si>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</si>
  <si>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</si>
  <si>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</si>
  <si>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</si>
  <si>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</si>
  <si>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</si>
  <si>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</si>
  <si>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</si>
  <si>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</si>
  <si>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</si>
  <si>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</si>
  <si>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</si>
  <si>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</si>
  <si>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</si>
  <si>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</si>
  <si>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</si>
  <si>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</si>
  <si>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</si>
  <si>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</si>
  <si>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</si>
  <si>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</si>
  <si>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</si>
  <si>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</si>
  <si>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</si>
  <si>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</si>
  <si>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</si>
  <si>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</si>
  <si>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</si>
  <si>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</si>
  <si>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</si>
  <si>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</si>
  <si>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</si>
  <si>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</si>
  <si>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</si>
  <si>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</si>
  <si>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</si>
  <si>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</si>
  <si>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</si>
  <si>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</si>
  <si>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</si>
  <si>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</si>
  <si>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</si>
  <si>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</si>
  <si>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</si>
  <si>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</si>
  <si>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</si>
  <si>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</si>
  <si>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</si>
  <si>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</si>
  <si>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</si>
  <si>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</si>
  <si>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</si>
  <si>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</si>
  <si>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</si>
  <si>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</si>
  <si>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</si>
  <si>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</si>
  <si>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</si>
  <si>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</si>
  <si>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</si>
  <si>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</si>
  <si>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</si>
  <si>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</si>
  <si>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</si>
  <si>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</si>
  <si>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</si>
  <si>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</si>
  <si>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</si>
  <si>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</si>
  <si>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</si>
  <si>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</si>
  <si>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</si>
  <si>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</si>
  <si>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</si>
  <si>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</si>
  <si>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</si>
  <si>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</si>
  <si>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</si>
  <si>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</si>
  <si>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</si>
  <si>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</si>
  <si>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</si>
  <si>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</si>
  <si>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</si>
  <si>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</si>
  <si>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</si>
  <si>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</si>
  <si>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</si>
  <si>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</si>
  <si>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</si>
  <si>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</si>
  <si>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</si>
  <si>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</si>
  <si>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</si>
  <si>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</si>
  <si>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</si>
  <si>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</si>
  <si>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</si>
  <si>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</si>
  <si>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</si>
  <si>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</si>
  <si>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</si>
  <si>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</si>
  <si>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</si>
  <si>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</si>
  <si>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</si>
  <si>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</si>
  <si>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</si>
  <si>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</si>
  <si>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</si>
  <si>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</si>
  <si>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</si>
  <si>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</si>
  <si>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</si>
  <si>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</si>
  <si>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</si>
  <si>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</si>
  <si>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</si>
  <si>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</si>
  <si>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</si>
  <si>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</si>
  <si>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</si>
  <si>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</si>
  <si>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</si>
  <si>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</si>
  <si>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</si>
  <si>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</si>
  <si>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</si>
  <si>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</si>
  <si>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</si>
  <si>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</si>
  <si>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</si>
  <si>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</si>
  <si>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</si>
  <si>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</si>
  <si>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</si>
  <si>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</si>
  <si>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</si>
  <si>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</si>
  <si>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</si>
  <si>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</si>
  <si>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</si>
  <si>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</si>
  <si>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</si>
  <si>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</si>
  <si>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</si>
  <si>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</si>
  <si>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</si>
  <si>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</si>
  <si>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</si>
  <si>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</si>
  <si>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</si>
  <si>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</si>
  <si>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</si>
  <si>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</si>
  <si>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</si>
  <si>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</si>
  <si>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</si>
  <si>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</si>
  <si>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</si>
  <si>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</si>
  <si>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</si>
  <si>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</si>
  <si>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</si>
  <si>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</si>
  <si>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</si>
  <si>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</si>
  <si>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</si>
  <si>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</si>
  <si>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</si>
  <si>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</si>
  <si>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</si>
  <si>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</si>
  <si>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</si>
  <si>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</si>
  <si>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</si>
  <si>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</si>
  <si>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</si>
  <si>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</si>
  <si>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</si>
  <si>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</si>
  <si>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</si>
  <si>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</si>
  <si>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</si>
  <si>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</si>
  <si>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</si>
  <si>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</si>
  <si>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</si>
  <si>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</si>
  <si>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</si>
  <si>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</si>
  <si>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</si>
  <si>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</si>
  <si>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</si>
  <si>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</si>
  <si>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</si>
  <si>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</si>
  <si>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</si>
  <si>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</si>
  <si>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</si>
  <si>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</si>
  <si>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</si>
  <si>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</si>
  <si>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</si>
  <si>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</si>
  <si>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</si>
  <si>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</si>
  <si>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</si>
  <si>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</si>
  <si>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</si>
  <si>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</si>
  <si>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</si>
  <si>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</si>
  <si>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</si>
  <si>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</si>
  <si>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</si>
  <si>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</si>
  <si>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</si>
  <si>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</si>
  <si>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</si>
  <si>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</si>
  <si>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</si>
  <si>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</si>
  <si>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</si>
  <si>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</si>
  <si>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</si>
  <si>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</si>
  <si>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</si>
  <si>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</si>
  <si>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</si>
  <si>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</si>
  <si>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</si>
  <si>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</si>
  <si>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</si>
  <si>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</si>
  <si>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</si>
  <si>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</si>
  <si>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</si>
  <si>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</si>
  <si>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</si>
  <si>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</si>
  <si>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</si>
  <si>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</si>
  <si>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</si>
  <si>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</si>
  <si>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</si>
  <si>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</si>
  <si>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</si>
  <si>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</si>
  <si>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</si>
  <si>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</si>
  <si>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</si>
  <si>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</si>
  <si>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</si>
  <si>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</si>
  <si>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</si>
  <si>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</si>
  <si>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</si>
  <si>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</si>
  <si>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</si>
  <si>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</si>
  <si>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</si>
  <si>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</si>
  <si>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</si>
  <si>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</si>
  <si>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</si>
  <si>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</si>
  <si>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</si>
  <si>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</si>
  <si>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</si>
  <si>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</si>
  <si>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</si>
  <si>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</si>
  <si>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</si>
  <si>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</si>
  <si>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</si>
  <si>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</si>
  <si>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</si>
  <si>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</si>
  <si>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</si>
  <si>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</si>
  <si>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</si>
  <si>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</si>
  <si>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</si>
  <si>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</si>
  <si>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</si>
  <si>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</si>
  <si>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</si>
  <si>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</si>
  <si>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</si>
  <si>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</si>
  <si>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</si>
  <si>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</si>
  <si>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</si>
  <si>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</si>
  <si>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</si>
  <si>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</si>
  <si>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</si>
  <si>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</si>
  <si>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</si>
  <si>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</si>
  <si>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</si>
  <si>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</si>
  <si>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</si>
  <si>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</si>
  <si>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</si>
  <si>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</si>
  <si>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</si>
  <si>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</si>
  <si>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</si>
  <si>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</si>
  <si>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</si>
  <si>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</si>
  <si>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</si>
  <si>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</si>
  <si>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</si>
  <si>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</si>
  <si>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</si>
  <si>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</si>
  <si>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</si>
  <si>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</si>
  <si>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</si>
  <si>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</si>
  <si>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</si>
  <si>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</si>
  <si>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</si>
  <si>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</si>
  <si>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</si>
  <si>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</si>
  <si>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</si>
  <si>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</si>
  <si>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</si>
  <si>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</si>
  <si>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</si>
  <si>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</si>
  <si>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</si>
  <si>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</si>
  <si>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</si>
  <si>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</si>
  <si>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</si>
  <si>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</si>
  <si>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</si>
  <si>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</si>
  <si>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</si>
  <si>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</si>
  <si>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</si>
  <si>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</si>
  <si>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</si>
  <si>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</si>
  <si>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</si>
  <si>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</si>
  <si>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</si>
  <si>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</si>
  <si>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</si>
  <si>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</si>
  <si>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</si>
  <si>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</si>
  <si>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</si>
  <si>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</si>
  <si>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</si>
  <si>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</si>
  <si>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</si>
  <si>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</si>
  <si>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</si>
  <si>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</si>
  <si>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</si>
  <si>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</si>
  <si>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</si>
  <si>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</si>
  <si>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</si>
  <si>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</si>
  <si>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</si>
  <si>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</si>
  <si>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</si>
  <si>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</si>
  <si>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</si>
  <si>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</si>
  <si>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</si>
  <si>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</si>
  <si>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</si>
  <si>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</si>
  <si>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</si>
  <si>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</si>
  <si>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</si>
  <si>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</si>
  <si>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</si>
  <si>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</si>
  <si>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</si>
  <si>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</si>
  <si>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</si>
  <si>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</si>
  <si>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</si>
  <si>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</si>
  <si>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</si>
  <si>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</si>
  <si>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</si>
  <si>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</si>
  <si>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</si>
  <si>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</si>
  <si>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</si>
  <si>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</si>
  <si>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</si>
  <si>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</si>
  <si>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</si>
  <si>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</si>
  <si>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</si>
  <si>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</si>
  <si>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</si>
  <si>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</si>
  <si>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</si>
  <si>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</si>
  <si>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</si>
  <si>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</si>
  <si>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</si>
  <si>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</si>
  <si>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</si>
  <si>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</si>
  <si>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</si>
  <si>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</si>
  <si>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</si>
  <si>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</si>
  <si>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</si>
  <si>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</si>
  <si>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</si>
  <si>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</si>
  <si>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</si>
  <si>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</si>
  <si>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</si>
  <si>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</si>
  <si>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</si>
  <si>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</si>
  <si>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</si>
  <si>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</si>
  <si>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</si>
  <si>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</si>
  <si>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</si>
  <si>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</si>
  <si>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</si>
  <si>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</si>
  <si>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</si>
  <si>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</si>
  <si>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</si>
  <si>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</si>
  <si>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</si>
  <si>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</si>
  <si>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</si>
  <si>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</si>
  <si>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</si>
  <si>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</si>
  <si>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</si>
  <si>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</si>
  <si>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</si>
  <si>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</si>
  <si>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</si>
  <si>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</si>
  <si>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</si>
  <si>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</si>
  <si>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</si>
  <si>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</si>
  <si>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</si>
  <si>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</si>
  <si>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</si>
  <si>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</si>
  <si>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</si>
  <si>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</si>
  <si>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</si>
  <si>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</si>
  <si>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</si>
  <si>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</si>
  <si>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</si>
  <si>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</si>
  <si>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</si>
  <si>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</si>
  <si>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</si>
  <si>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</si>
  <si>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</si>
  <si>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</si>
  <si>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</si>
  <si>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</si>
  <si>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</si>
  <si>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</si>
  <si>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</si>
  <si>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</si>
  <si>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</si>
  <si>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</si>
  <si>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</si>
  <si>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</si>
  <si>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</si>
  <si>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</si>
  <si>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</si>
  <si>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</si>
  <si>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</si>
  <si>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</si>
  <si>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</si>
  <si>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</si>
  <si>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</si>
  <si>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</si>
  <si>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</si>
  <si>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</si>
  <si>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</si>
  <si>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</si>
  <si>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</si>
  <si>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</si>
  <si>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</si>
  <si>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</si>
  <si>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</si>
  <si>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</si>
  <si>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</si>
  <si>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</si>
  <si>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</si>
  <si>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</si>
  <si>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</si>
  <si>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</si>
  <si>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</si>
  <si>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</si>
  <si>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</si>
  <si>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</si>
  <si>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</si>
  <si>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</si>
  <si>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</si>
  <si>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</si>
  <si>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</si>
  <si>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</si>
  <si>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</si>
  <si>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</si>
  <si>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</si>
  <si>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</si>
  <si>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</si>
  <si>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</si>
  <si>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</si>
  <si>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</si>
  <si>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</si>
  <si>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</si>
  <si>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</si>
  <si>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</si>
  <si>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</si>
  <si>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</si>
  <si>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</si>
  <si>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</si>
  <si>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</si>
  <si>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</si>
  <si>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</si>
  <si>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</si>
  <si>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</si>
  <si>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</si>
  <si>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</si>
  <si>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</si>
  <si>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</si>
  <si>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</si>
  <si>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</si>
  <si>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</si>
  <si>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</si>
  <si>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</si>
  <si>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</si>
  <si>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</si>
  <si>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</si>
  <si>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</si>
  <si>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</si>
  <si>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</si>
  <si>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</si>
  <si>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</si>
  <si>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</si>
  <si>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</si>
  <si>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</si>
  <si>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</si>
  <si>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</si>
  <si>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</si>
  <si>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</si>
  <si>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</si>
  <si>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</si>
  <si>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</si>
  <si>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</si>
  <si>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</si>
  <si>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</si>
  <si>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</si>
  <si>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</si>
  <si>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</si>
  <si>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</si>
  <si>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</si>
  <si>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</si>
  <si>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</si>
  <si>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</si>
  <si>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</si>
  <si>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</si>
  <si>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</si>
  <si>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</si>
  <si>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</si>
  <si>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</si>
  <si>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</si>
  <si>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</si>
  <si>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</si>
  <si>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</si>
  <si>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</si>
  <si>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</si>
  <si>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</si>
  <si>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</si>
  <si>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</si>
  <si>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</si>
  <si>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</si>
  <si>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</si>
  <si>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</si>
  <si>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</si>
  <si>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</si>
  <si>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</si>
  <si>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</si>
  <si>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</si>
  <si>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</si>
  <si>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</si>
  <si>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</si>
  <si>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</si>
  <si>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</si>
  <si>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</si>
  <si>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</si>
  <si>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</si>
  <si>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</si>
  <si>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</si>
  <si>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</si>
  <si>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</si>
  <si>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</si>
  <si>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</si>
  <si>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</si>
  <si>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</si>
  <si>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</si>
  <si>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</si>
  <si>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</si>
  <si>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</si>
  <si>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</si>
  <si>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</si>
  <si>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</si>
  <si>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</si>
  <si>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</si>
  <si>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</si>
  <si>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</si>
  <si>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</si>
  <si>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</si>
  <si>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</si>
  <si>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</si>
  <si>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</si>
  <si>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</si>
  <si>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</si>
  <si>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</si>
  <si>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</si>
  <si>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</si>
  <si>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</si>
  <si>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</si>
  <si>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</si>
  <si>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</si>
  <si>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</si>
  <si>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</si>
  <si>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</si>
  <si>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</si>
  <si>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</si>
  <si>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</si>
  <si>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</si>
  <si>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</si>
  <si>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</si>
  <si>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</si>
  <si>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</si>
  <si>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</si>
  <si>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</si>
  <si>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</si>
  <si>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</si>
  <si>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</si>
  <si>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</si>
  <si>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</si>
  <si>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</si>
  <si>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</si>
  <si>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</si>
  <si>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</si>
  <si>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</si>
  <si>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</si>
  <si>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</si>
  <si>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</si>
  <si>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</si>
  <si>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</si>
  <si>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</si>
  <si>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</si>
  <si>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</si>
  <si>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</si>
  <si>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</si>
  <si>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</si>
  <si>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</si>
  <si>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</si>
  <si>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</si>
  <si>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</si>
  <si>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</si>
  <si>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</si>
  <si>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</si>
  <si>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</si>
  <si>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</si>
  <si>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</si>
  <si>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</si>
  <si>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</si>
  <si>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</si>
  <si>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</si>
  <si>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</si>
  <si>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</si>
  <si>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</si>
  <si>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</si>
  <si>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</si>
  <si>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</si>
  <si>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</si>
  <si>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</si>
  <si>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</si>
  <si>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</si>
  <si>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</si>
  <si>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</si>
  <si>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</si>
  <si>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</si>
  <si>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</si>
  <si>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</si>
  <si>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</si>
  <si>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</si>
  <si>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</si>
  <si>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</si>
  <si>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</si>
  <si>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</si>
  <si>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</si>
  <si>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</si>
  <si>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</si>
  <si>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</si>
  <si>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</si>
  <si>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</si>
  <si>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</si>
  <si>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</si>
  <si>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</si>
  <si>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</si>
  <si>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</si>
  <si>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</si>
  <si>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</si>
  <si>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</si>
  <si>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</si>
  <si>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</si>
  <si>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</si>
  <si>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</si>
  <si>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</si>
  <si>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</si>
  <si>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</si>
  <si>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</si>
  <si>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</si>
  <si>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</si>
  <si>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</si>
  <si>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</si>
  <si>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</si>
  <si>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</si>
  <si>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</si>
  <si>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</si>
  <si>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</si>
  <si>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</si>
  <si>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</si>
  <si>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</si>
  <si>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</si>
  <si>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</si>
  <si>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</si>
  <si>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</si>
  <si>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</si>
  <si>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</si>
  <si>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</si>
  <si>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</si>
  <si>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</si>
  <si>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</si>
  <si>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</si>
  <si>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</si>
  <si>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</si>
  <si>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</si>
  <si>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</si>
  <si>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</si>
  <si>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</si>
  <si>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</si>
  <si>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</si>
  <si>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</si>
  <si>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</si>
  <si>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</si>
  <si>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</si>
  <si>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</si>
  <si>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</si>
  <si>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</si>
  <si>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</si>
  <si>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</si>
  <si>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</si>
  <si>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</si>
  <si>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</si>
  <si>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</si>
  <si>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</si>
  <si>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</si>
  <si>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</si>
  <si>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</si>
  <si>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</si>
  <si>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</si>
  <si>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</si>
  <si>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</si>
  <si>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</si>
  <si>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</si>
  <si>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</si>
  <si>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</si>
  <si>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</si>
  <si>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</si>
  <si>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</si>
  <si>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</si>
  <si>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</si>
  <si>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</si>
  <si>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</si>
  <si>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</si>
  <si>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</si>
  <si>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</si>
  <si>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</si>
  <si>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</si>
  <si>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</si>
  <si>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</si>
  <si>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</si>
  <si>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</si>
  <si>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</si>
  <si>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</si>
  <si>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</si>
  <si>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</si>
  <si>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</si>
  <si>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</si>
  <si>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</si>
  <si>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</si>
  <si>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</si>
  <si>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</si>
  <si>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</si>
  <si>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</si>
  <si>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</si>
  <si>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</si>
  <si>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</si>
  <si>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</si>
  <si>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</si>
  <si>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</si>
  <si>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</si>
  <si>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</si>
  <si>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</si>
  <si>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</si>
  <si>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</si>
  <si>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</si>
  <si>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</si>
  <si>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</si>
  <si>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</si>
  <si>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</si>
  <si>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</si>
  <si>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</si>
  <si>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</si>
  <si>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</si>
  <si>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</si>
  <si>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</si>
  <si>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</si>
  <si>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</si>
  <si>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</si>
  <si>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</si>
  <si>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</si>
  <si>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</si>
  <si>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</si>
  <si>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</si>
  <si>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</si>
  <si>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</si>
  <si>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</si>
  <si>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</si>
  <si>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</si>
  <si>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</si>
  <si>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</si>
  <si>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</si>
  <si>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</si>
  <si>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</si>
  <si>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</si>
  <si>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</si>
  <si>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</si>
  <si>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</si>
  <si>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</si>
  <si>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</si>
  <si>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</si>
  <si>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</si>
  <si>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</si>
  <si>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</si>
  <si>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</si>
  <si>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</si>
  <si>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</si>
  <si>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</si>
  <si>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</si>
  <si>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</si>
  <si>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</si>
  <si>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</si>
  <si>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</si>
  <si>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</si>
  <si>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</si>
  <si>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</si>
  <si>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</si>
  <si>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</si>
  <si>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</si>
  <si>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</si>
  <si>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</si>
  <si>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</si>
  <si>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</si>
  <si>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</si>
  <si>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</si>
  <si>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</si>
  <si>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</si>
  <si>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</si>
  <si>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</si>
  <si>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</si>
  <si>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</si>
  <si>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</si>
  <si>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</si>
  <si>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</si>
  <si>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</si>
  <si>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</si>
  <si>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</si>
  <si>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</si>
  <si>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</si>
  <si>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</si>
  <si>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</si>
  <si>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</si>
  <si>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</si>
  <si>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</si>
  <si>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</si>
  <si>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</si>
  <si>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</si>
  <si>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</si>
  <si>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</si>
  <si>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</si>
  <si>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</si>
  <si>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</si>
  <si>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</si>
  <si>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</si>
  <si>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</si>
  <si>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</si>
  <si>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</si>
  <si>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</si>
  <si>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</si>
  <si>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</si>
  <si>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</si>
  <si>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</si>
  <si>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</si>
  <si>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</si>
  <si>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</si>
  <si>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</si>
  <si>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</si>
  <si>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</si>
  <si>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</si>
  <si>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</si>
  <si>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</si>
  <si>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</si>
  <si>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</si>
  <si>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</si>
  <si>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</si>
  <si>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</si>
  <si>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</si>
  <si>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</si>
  <si>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</si>
  <si>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</si>
  <si>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</si>
  <si>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</si>
  <si>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</si>
  <si>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</si>
  <si>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</si>
  <si>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</si>
  <si>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</si>
  <si>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</si>
  <si>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</si>
  <si>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</si>
  <si>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</si>
  <si>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</si>
  <si>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</si>
  <si>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</si>
  <si>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</si>
  <si>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</si>
  <si>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</si>
  <si>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</si>
  <si>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</si>
  <si>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</si>
  <si>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</si>
  <si>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</si>
  <si>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</si>
  <si>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</si>
  <si>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</si>
  <si>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</si>
  <si>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</si>
  <si>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</si>
  <si>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</si>
  <si>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</si>
  <si>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</si>
  <si>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</si>
  <si>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</si>
  <si>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</si>
  <si>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</si>
  <si>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</si>
  <si>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</si>
  <si>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</si>
  <si>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</si>
  <si>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</si>
  <si>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</si>
  <si>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</si>
  <si>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</si>
  <si>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</si>
  <si>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</si>
  <si>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</si>
  <si>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</si>
  <si>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</si>
  <si>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</si>
  <si>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</si>
  <si>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</si>
  <si>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</si>
  <si>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</si>
  <si>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</si>
  <si>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</si>
  <si>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</si>
  <si>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</si>
  <si>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</si>
  <si>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</si>
  <si>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</si>
  <si>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</si>
  <si>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</si>
  <si>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</si>
  <si>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</si>
  <si>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</si>
  <si>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</si>
  <si>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</si>
  <si>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</si>
  <si>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</si>
  <si>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</si>
  <si>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</si>
  <si>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</si>
  <si>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</si>
  <si>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</si>
  <si>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</si>
  <si>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</si>
  <si>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</si>
  <si>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</si>
  <si>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</si>
  <si>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</si>
  <si>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</si>
  <si>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</si>
  <si>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</si>
  <si>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</si>
  <si>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</si>
  <si>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</si>
  <si>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</si>
  <si>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</si>
  <si>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</si>
  <si>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</si>
  <si>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</si>
  <si>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</si>
  <si>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</si>
  <si>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</si>
  <si>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</si>
  <si>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</si>
  <si>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</si>
  <si>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</si>
  <si>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</si>
  <si>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</si>
  <si>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</si>
  <si>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</si>
  <si>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</si>
  <si>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</si>
  <si>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</si>
  <si>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</si>
  <si>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</si>
  <si>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</si>
  <si>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</si>
  <si>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</si>
  <si>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</si>
  <si>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</si>
  <si>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</si>
  <si>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</si>
  <si>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</si>
  <si>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</si>
  <si>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</si>
  <si>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</si>
  <si>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</si>
  <si>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</si>
  <si>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</si>
  <si>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</si>
  <si>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</si>
  <si>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</si>
  <si>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</si>
  <si>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</si>
  <si>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</si>
  <si>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</si>
  <si>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</si>
  <si>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</si>
  <si>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</si>
  <si>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</si>
  <si>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</si>
  <si>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</si>
  <si>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</si>
  <si>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</si>
  <si>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</si>
  <si>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</si>
  <si>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</si>
  <si>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</si>
  <si>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</si>
  <si>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</si>
  <si>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</si>
  <si>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</si>
  <si>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</si>
  <si>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</si>
  <si>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</si>
  <si>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</si>
  <si>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</si>
  <si>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</si>
  <si>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</si>
  <si>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</si>
  <si>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</si>
  <si>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</si>
  <si>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</si>
  <si>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</si>
  <si>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</si>
  <si>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</si>
  <si>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</si>
  <si>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</si>
  <si>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</si>
  <si>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</si>
  <si>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</si>
  <si>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</si>
  <si>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</si>
  <si>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</si>
  <si>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</si>
  <si>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</si>
  <si>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</si>
  <si>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</si>
  <si>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</si>
  <si>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</si>
  <si>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</si>
  <si>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</si>
  <si>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</si>
  <si>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</si>
  <si>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</si>
  <si>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</si>
  <si>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</si>
  <si>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</si>
  <si>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</si>
  <si>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</si>
  <si>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</si>
  <si>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</si>
  <si>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</si>
  <si>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</si>
  <si>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</si>
  <si>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</si>
  <si>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</si>
  <si>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</si>
  <si>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</si>
  <si>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</si>
  <si>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</si>
  <si>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</si>
  <si>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</si>
  <si>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</si>
  <si>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</si>
  <si>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</si>
  <si>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</si>
  <si>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</si>
  <si>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</si>
  <si>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</si>
  <si>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</si>
  <si>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</si>
  <si>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</si>
  <si>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</si>
  <si>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</si>
  <si>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</si>
  <si>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</si>
  <si>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</si>
  <si>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</si>
  <si>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</si>
  <si>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</si>
  <si>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</si>
  <si>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</si>
  <si>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</si>
  <si>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</si>
  <si>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</si>
  <si>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</si>
  <si>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</si>
  <si>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</si>
  <si>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</si>
  <si>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</si>
  <si>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</si>
  <si>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</si>
  <si>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</si>
  <si>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</si>
  <si>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</si>
  <si>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</si>
  <si>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</si>
  <si>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</si>
  <si>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</si>
  <si>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</si>
  <si>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</si>
  <si>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</si>
  <si>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</si>
  <si>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</si>
  <si>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</si>
  <si>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</si>
  <si>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</si>
  <si>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</si>
  <si>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</si>
  <si>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</si>
  <si>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</si>
  <si>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</si>
  <si>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</si>
  <si>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</si>
  <si>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</si>
  <si>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</si>
  <si>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</si>
  <si>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</si>
  <si>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</si>
  <si>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</si>
  <si>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</si>
  <si>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</si>
  <si>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</si>
  <si>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</si>
  <si>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</si>
  <si>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</si>
  <si>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</si>
  <si>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</si>
  <si>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</si>
  <si>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</si>
  <si>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</si>
  <si>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</si>
  <si>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</si>
  <si>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</si>
  <si>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</si>
  <si>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</si>
  <si>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</si>
  <si>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</si>
  <si>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</si>
  <si>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</si>
  <si>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</si>
  <si>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</si>
  <si>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</si>
  <si>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</si>
  <si>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</si>
  <si>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</si>
  <si>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</si>
  <si>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</si>
  <si>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</si>
  <si>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</si>
  <si>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</si>
  <si>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</si>
  <si>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</si>
  <si>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</si>
  <si>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</si>
  <si>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</si>
  <si>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</si>
  <si>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</si>
  <si>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</si>
  <si>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</si>
  <si>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</si>
  <si>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</si>
  <si>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</si>
  <si>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</si>
  <si>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</si>
  <si>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</si>
  <si>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</si>
  <si>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</si>
  <si>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</si>
  <si>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</si>
  <si>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</si>
  <si>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</si>
  <si>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</si>
  <si>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</si>
  <si>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</si>
  <si>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</si>
  <si>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</si>
  <si>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</si>
  <si>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</si>
  <si>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</si>
  <si>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</si>
  <si>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</si>
  <si>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</si>
  <si>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</si>
  <si>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</si>
  <si>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</si>
  <si>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</si>
  <si>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</si>
  <si>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</si>
  <si>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</si>
  <si>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</si>
  <si>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</si>
  <si>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</si>
  <si>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</si>
  <si>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</si>
  <si>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</si>
  <si>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</si>
  <si>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</si>
  <si>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</si>
  <si>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</si>
  <si>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</si>
  <si>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</si>
  <si>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</si>
  <si>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</si>
  <si>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</si>
  <si>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</si>
  <si>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</si>
  <si>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</si>
  <si>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</si>
  <si>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</si>
  <si>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</si>
  <si>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</si>
  <si>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</si>
  <si>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</si>
  <si>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</si>
  <si>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</si>
  <si>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</si>
  <si>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</si>
  <si>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</si>
  <si>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</si>
  <si>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</si>
  <si>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</si>
  <si>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</si>
  <si>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</si>
  <si>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</si>
  <si>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</si>
  <si>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</si>
  <si>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</si>
  <si>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</si>
  <si>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</si>
  <si>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</si>
  <si>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</si>
  <si>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</si>
  <si>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</si>
  <si>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</si>
  <si>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</si>
  <si>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</si>
  <si>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</si>
  <si>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</si>
  <si>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</si>
  <si>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</si>
  <si>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</si>
  <si>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</si>
  <si>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</si>
  <si>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</si>
  <si>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</si>
  <si>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</si>
  <si>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</si>
  <si>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</si>
  <si>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</si>
  <si>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</si>
  <si>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</si>
  <si>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</si>
  <si>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</si>
  <si>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</si>
  <si>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</si>
  <si>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</si>
  <si>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</si>
  <si>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</si>
  <si>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</si>
  <si>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</si>
  <si>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</si>
  <si>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</si>
  <si>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</si>
  <si>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</si>
  <si>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</si>
  <si>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</si>
  <si>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</si>
  <si>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</si>
  <si>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</si>
  <si>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</si>
  <si>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</si>
  <si>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</si>
  <si>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</si>
  <si>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</si>
  <si>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</si>
  <si>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</si>
  <si>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</si>
  <si>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</si>
  <si>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</si>
  <si>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</si>
  <si>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</si>
  <si>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</si>
  <si>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</si>
  <si>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</si>
  <si>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</si>
  <si>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</si>
  <si>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</si>
  <si>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</si>
  <si>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</si>
  <si>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</si>
  <si>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</si>
  <si>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</si>
  <si>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</si>
  <si>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</si>
  <si>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</si>
  <si>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</si>
  <si>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</si>
  <si>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</si>
  <si>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</si>
  <si>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</si>
  <si>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</si>
  <si>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</si>
  <si>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</si>
  <si>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</si>
  <si>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</si>
  <si>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</si>
  <si>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</si>
  <si>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</si>
  <si>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</si>
  <si>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</si>
  <si>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</si>
  <si>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</si>
  <si>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</si>
  <si>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</si>
  <si>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</si>
  <si>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</si>
  <si>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</si>
  <si>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</si>
  <si>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</si>
  <si>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</si>
  <si>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</si>
  <si>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</si>
  <si>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</si>
  <si>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</si>
  <si>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</si>
  <si>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</si>
  <si>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</si>
  <si>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</si>
  <si>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</si>
  <si>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</si>
  <si>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</si>
  <si>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</si>
  <si>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</si>
  <si>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</si>
  <si>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</si>
  <si>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</si>
  <si>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</si>
  <si>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</si>
  <si>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</si>
  <si>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</si>
  <si>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</si>
  <si>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</si>
  <si>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</si>
  <si>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</si>
  <si>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</si>
  <si>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</si>
  <si>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</si>
  <si>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</si>
  <si>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</si>
  <si>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</si>
  <si>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</si>
  <si>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</si>
  <si>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</si>
  <si>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</si>
  <si>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</si>
  <si>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</si>
  <si>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</si>
  <si>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</si>
  <si>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</si>
  <si>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</si>
  <si>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</si>
  <si>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</si>
  <si>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</si>
  <si>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</si>
  <si>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</si>
  <si>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</si>
  <si>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</si>
  <si>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</si>
  <si>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</si>
  <si>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</si>
  <si>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</si>
  <si>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</si>
  <si>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</si>
  <si>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</si>
  <si>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</si>
  <si>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</si>
  <si>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</si>
  <si>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</si>
  <si>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</si>
  <si>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</si>
  <si>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</si>
  <si>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</si>
  <si>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</si>
  <si>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</si>
  <si>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</si>
  <si>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</si>
  <si>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</si>
  <si>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</si>
  <si>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</si>
  <si>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</si>
  <si>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</si>
  <si>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</si>
  <si>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</si>
  <si>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</si>
  <si>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</si>
  <si>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</si>
  <si>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</si>
  <si>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</si>
  <si>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</si>
  <si>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</si>
  <si>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</si>
  <si>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</si>
  <si>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</si>
  <si>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</si>
  <si>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</si>
  <si>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</si>
  <si>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</si>
  <si>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</si>
  <si>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</si>
  <si>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</si>
  <si>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</si>
  <si>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</si>
  <si>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</si>
  <si>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</si>
  <si>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</si>
  <si>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</si>
  <si>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</si>
  <si>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</si>
  <si>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</si>
  <si>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</si>
  <si>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</si>
  <si>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</si>
  <si>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</si>
  <si>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</si>
  <si>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</si>
  <si>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</si>
  <si>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</si>
  <si>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</si>
  <si>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</si>
  <si>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</si>
  <si>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</si>
  <si>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</si>
  <si>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</si>
  <si>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</si>
  <si>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</si>
  <si>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</si>
  <si>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</si>
  <si>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</si>
  <si>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</si>
  <si>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</si>
  <si>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</si>
  <si>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</si>
  <si>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</si>
  <si>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</si>
  <si>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</si>
  <si>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</si>
  <si>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</si>
  <si>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</si>
  <si>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</si>
  <si>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</si>
  <si>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</si>
  <si>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</si>
  <si>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</si>
  <si>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</si>
  <si>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</si>
  <si>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</si>
  <si>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</si>
  <si>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</si>
  <si>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</si>
  <si>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</si>
  <si>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</si>
  <si>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</si>
  <si>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</si>
  <si>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</si>
  <si>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</si>
  <si>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</si>
  <si>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</si>
  <si>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</si>
  <si>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</si>
  <si>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</si>
  <si>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</si>
  <si>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</si>
  <si>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</si>
  <si>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</si>
  <si>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</si>
  <si>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</si>
  <si>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</si>
  <si>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</si>
  <si>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</si>
  <si>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</si>
  <si>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</si>
  <si>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</si>
  <si>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</si>
  <si>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</si>
  <si>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</si>
  <si>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</si>
  <si>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</si>
  <si>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</si>
  <si>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</si>
  <si>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</si>
  <si>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</si>
  <si>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</si>
  <si>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</si>
  <si>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</si>
  <si>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</si>
  <si>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</si>
  <si>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</si>
  <si>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</si>
  <si>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</si>
  <si>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</si>
  <si>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</si>
  <si>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</si>
  <si>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</si>
  <si>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</si>
  <si>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</si>
  <si>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</si>
  <si>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</si>
  <si>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</si>
  <si>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</si>
  <si>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</si>
  <si>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</si>
  <si>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</si>
  <si>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</si>
  <si>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</si>
  <si>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</si>
  <si>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</si>
  <si>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</si>
  <si>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</si>
  <si>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</si>
  <si>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</si>
  <si>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</si>
  <si>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</si>
  <si>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</si>
  <si>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</si>
  <si>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</si>
  <si>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</si>
  <si>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</si>
  <si>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</si>
  <si>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</si>
  <si>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</si>
  <si>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</si>
  <si>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</si>
  <si>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</si>
  <si>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</si>
  <si>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</si>
  <si>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</si>
  <si>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</si>
  <si>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</si>
  <si>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</si>
  <si>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</si>
  <si>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</si>
  <si>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</si>
  <si>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</si>
  <si>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</si>
  <si>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</si>
  <si>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</si>
  <si>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</si>
  <si>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</si>
  <si>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Source:  New Jersey Department of Community Affairs, 10/7/16</t>
  </si>
  <si>
    <t>Estimated cost of construction authorized by building permits, January-August 2016</t>
  </si>
  <si>
    <t>20161007</t>
  </si>
  <si>
    <t>Estimated cost of construction authorized by building permits, August 2016</t>
  </si>
  <si>
    <t>August</t>
  </si>
  <si>
    <t xml:space="preserve">  August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</si>
</sst>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49" fontId="63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2108588"/>
        <c:axId val="41868429"/>
      </c:bar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1085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40308610</v>
      </c>
      <c r="G7" s="39">
        <f>SUM(G31:G53)</f>
        <v>4285380</v>
      </c>
      <c r="H7" s="39">
        <f>SUM(H31:H53)</f>
        <v>10905392</v>
      </c>
      <c r="I7" s="39">
        <f>SUM(I31:I53)</f>
        <v>20514052</v>
      </c>
      <c r="J7" s="39">
        <f>SUM(J31:J53)</f>
        <v>4603786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217120970</v>
      </c>
      <c r="G8" s="37">
        <f>SUM(G54:G123)</f>
        <v>103906417</v>
      </c>
      <c r="H8" s="37">
        <f>SUM(H54:H123)</f>
        <v>41910592</v>
      </c>
      <c r="I8" s="37">
        <f>SUM(I54:I123)</f>
        <v>25866458</v>
      </c>
      <c r="J8" s="37">
        <f>SUM(J54:J123)</f>
        <v>45437503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39215066</v>
      </c>
      <c r="G9" s="37">
        <f>SUM(G124:G163)</f>
        <v>8335236</v>
      </c>
      <c r="H9" s="37">
        <f>SUM(H124:H163)</f>
        <v>15204223</v>
      </c>
      <c r="I9" s="37">
        <f>SUM(I124:I163)</f>
        <v>5142367</v>
      </c>
      <c r="J9" s="37">
        <f>SUM(J124:J163)</f>
        <v>10533240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35895394</v>
      </c>
      <c r="G10" s="37">
        <f>SUM(G164:G200)</f>
        <v>5116118</v>
      </c>
      <c r="H10" s="37">
        <f>SUM(H164:H200)</f>
        <v>15225071</v>
      </c>
      <c r="I10" s="37">
        <f>SUM(I164:I200)</f>
        <v>4130130</v>
      </c>
      <c r="J10" s="37">
        <f>SUM(J164:J200)</f>
        <v>11424075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70644640</v>
      </c>
      <c r="G11" s="37">
        <f>SUM(G201:G216)</f>
        <v>15952463</v>
      </c>
      <c r="H11" s="37">
        <f>SUM(H201:H216)</f>
        <v>5613667</v>
      </c>
      <c r="I11" s="37">
        <f>SUM(I201:I216)</f>
        <v>45590049</v>
      </c>
      <c r="J11" s="37">
        <f>SUM(J201:J216)</f>
        <v>3488461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4913885</v>
      </c>
      <c r="G12" s="37">
        <f>SUM(G217:G230)</f>
        <v>117300</v>
      </c>
      <c r="H12" s="37">
        <f>SUM(H217:H230)</f>
        <v>2101515</v>
      </c>
      <c r="I12" s="37">
        <f>SUM(I217:I230)</f>
        <v>862900</v>
      </c>
      <c r="J12" s="37">
        <f>SUM(J217:J230)</f>
        <v>1832170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78674603</v>
      </c>
      <c r="G13" s="37">
        <f>SUM(G231:G252)</f>
        <v>9648053</v>
      </c>
      <c r="H13" s="37">
        <f>SUM(H231:H252)</f>
        <v>32530915</v>
      </c>
      <c r="I13" s="37">
        <f>SUM(I231:I252)</f>
        <v>6209790</v>
      </c>
      <c r="J13" s="37">
        <f>SUM(J231:J252)</f>
        <v>30285845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32127360</v>
      </c>
      <c r="G14" s="37">
        <f>SUM(G253:G276)</f>
        <v>5514531</v>
      </c>
      <c r="H14" s="37">
        <f>SUM(H253:H276)</f>
        <v>14546534</v>
      </c>
      <c r="I14" s="37">
        <f>SUM(I253:I276)</f>
        <v>1542339</v>
      </c>
      <c r="J14" s="37">
        <f>SUM(J253:J276)</f>
        <v>10523956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169258391</v>
      </c>
      <c r="G15" s="37">
        <f>SUM(G277:G288)</f>
        <v>133360622</v>
      </c>
      <c r="H15" s="37">
        <f>SUM(H277:H288)</f>
        <v>9842981</v>
      </c>
      <c r="I15" s="37">
        <f>SUM(I277:I288)</f>
        <v>6638654</v>
      </c>
      <c r="J15" s="37">
        <f>SUM(J277:J288)</f>
        <v>19416134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21968557</v>
      </c>
      <c r="G16" s="37">
        <f>SUM(G289:G314)</f>
        <v>3877107</v>
      </c>
      <c r="H16" s="37">
        <f>SUM(H289:H314)</f>
        <v>5152839</v>
      </c>
      <c r="I16" s="37">
        <f>SUM(I289:I314)</f>
        <v>1442172</v>
      </c>
      <c r="J16" s="37">
        <f>SUM(J289:J314)</f>
        <v>11496439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75044357</v>
      </c>
      <c r="G17" s="37">
        <f>SUM(G315:G327)</f>
        <v>4569084</v>
      </c>
      <c r="H17" s="37">
        <f>SUM(H315:H327)</f>
        <v>18404287</v>
      </c>
      <c r="I17" s="37">
        <f>SUM(I315:I327)</f>
        <v>21575488</v>
      </c>
      <c r="J17" s="37">
        <f>SUM(J315:J327)</f>
        <v>30495498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126166824</v>
      </c>
      <c r="G18" s="37">
        <f>SUM(G328:G352)</f>
        <v>19365855</v>
      </c>
      <c r="H18" s="37">
        <f>SUM(H328:H352)</f>
        <v>36434512</v>
      </c>
      <c r="I18" s="37">
        <f>SUM(I328:I352)</f>
        <v>30410043</v>
      </c>
      <c r="J18" s="37">
        <f>SUM(J328:J352)</f>
        <v>39956414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119840506</v>
      </c>
      <c r="G19" s="37">
        <f>SUM(G353:G405)</f>
        <v>23404154</v>
      </c>
      <c r="H19" s="37">
        <f>SUM(H353:H405)</f>
        <v>36527641</v>
      </c>
      <c r="I19" s="37">
        <f>SUM(I353:I405)</f>
        <v>8509841</v>
      </c>
      <c r="J19" s="37">
        <f>SUM(J353:J405)</f>
        <v>51398870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86317903</v>
      </c>
      <c r="G20" s="37">
        <f>SUM(G406:G444)</f>
        <v>12845734</v>
      </c>
      <c r="H20" s="37">
        <f>SUM(H406:H444)</f>
        <v>27396914</v>
      </c>
      <c r="I20" s="37">
        <f>SUM(I406:I444)</f>
        <v>2317476</v>
      </c>
      <c r="J20" s="37">
        <f>SUM(J406:J444)</f>
        <v>43757779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92342161</v>
      </c>
      <c r="G21" s="37">
        <f>SUM(G445:G477)</f>
        <v>37782294</v>
      </c>
      <c r="H21" s="37">
        <f>SUM(H445:H477)</f>
        <v>26992598</v>
      </c>
      <c r="I21" s="37">
        <f>SUM(I445:I477)</f>
        <v>19108923</v>
      </c>
      <c r="J21" s="37">
        <f>SUM(J445:J477)</f>
        <v>8458346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59571039</v>
      </c>
      <c r="G22" s="37">
        <f>SUM(G478:G493)</f>
        <v>1719432</v>
      </c>
      <c r="H22" s="37">
        <f>SUM(H478:H493)</f>
        <v>10459602</v>
      </c>
      <c r="I22" s="37">
        <f>SUM(I478:I493)</f>
        <v>26651374</v>
      </c>
      <c r="J22" s="37">
        <f>SUM(J478:J493)</f>
        <v>20740631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6906805</v>
      </c>
      <c r="G23" s="37">
        <f>SUM(G494:G508)</f>
        <v>941524</v>
      </c>
      <c r="H23" s="37">
        <f>SUM(H494:H508)</f>
        <v>868243</v>
      </c>
      <c r="I23" s="37">
        <f>SUM(I494:I508)</f>
        <v>1212282</v>
      </c>
      <c r="J23" s="37">
        <f>SUM(J494:J508)</f>
        <v>3884756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47005328</v>
      </c>
      <c r="G24" s="37">
        <f>SUM(G509:G529)</f>
        <v>6348084</v>
      </c>
      <c r="H24" s="37">
        <f>SUM(H509:H529)</f>
        <v>20058360</v>
      </c>
      <c r="I24" s="37">
        <f>SUM(I509:I529)</f>
        <v>2811382</v>
      </c>
      <c r="J24" s="37">
        <f>SUM(J509:J529)</f>
        <v>17787502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10876497</v>
      </c>
      <c r="G25" s="37">
        <f>SUM(G530:G553)</f>
        <v>1535163</v>
      </c>
      <c r="H25" s="37">
        <f>SUM(H530:H553)</f>
        <v>5431398</v>
      </c>
      <c r="I25" s="37">
        <f>SUM(I530:I553)</f>
        <v>984434</v>
      </c>
      <c r="J25" s="37">
        <f>SUM(J530:J553)</f>
        <v>2925502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68614874</v>
      </c>
      <c r="G26" s="37">
        <f>SUM(G554:G574)</f>
        <v>9318912</v>
      </c>
      <c r="H26" s="37">
        <f>SUM(H554:H574)</f>
        <v>21538773</v>
      </c>
      <c r="I26" s="37">
        <f>SUM(I554:I574)</f>
        <v>18629389</v>
      </c>
      <c r="J26" s="37">
        <f>SUM(J554:J574)</f>
        <v>19127800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7410473</v>
      </c>
      <c r="G27" s="37">
        <f>SUM(G575:G597)</f>
        <v>200300</v>
      </c>
      <c r="H27" s="37">
        <f>SUM(H575:H597)</f>
        <v>2278796</v>
      </c>
      <c r="I27" s="37">
        <f>SUM(I575:I597)</f>
        <v>1131287</v>
      </c>
      <c r="J27" s="37">
        <f>SUM(J575:J597)</f>
        <v>3800090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462451</v>
      </c>
      <c r="G28" s="37">
        <f>G598</f>
        <v>0</v>
      </c>
      <c r="H28" s="37">
        <f>H598</f>
        <v>0</v>
      </c>
      <c r="I28" s="37">
        <f>I598</f>
        <v>10001</v>
      </c>
      <c r="J28" s="37">
        <f>J598</f>
        <v>452450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1410686694</v>
      </c>
      <c r="G29" s="39">
        <f>SUM(G7:G28)</f>
        <v>408143763</v>
      </c>
      <c r="H29" s="39">
        <f>SUM(H7:H28)</f>
        <v>359424853</v>
      </c>
      <c r="I29" s="39">
        <f>SUM(I7:I28)</f>
        <v>251290831</v>
      </c>
      <c r="J29" s="39">
        <f>SUM(J7:J28)</f>
        <v>391827247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433253</v>
      </c>
      <c r="G31" s="106">
        <v>117000</v>
      </c>
      <c r="H31" s="106">
        <v>216403</v>
      </c>
      <c r="I31" s="106">
        <v>13000</v>
      </c>
      <c r="J31" s="106">
        <v>86850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3124999</v>
      </c>
      <c r="G32" s="108">
        <v>1091701</v>
      </c>
      <c r="H32" s="108">
        <v>1504569</v>
      </c>
      <c r="I32" s="108">
        <v>8700</v>
      </c>
      <c r="J32" s="108">
        <v>520029</v>
      </c>
      <c r="K32" s="36"/>
      <c r="L32" s="217" t="s">
        <v>2343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2337277</v>
      </c>
      <c r="G33" s="108">
        <v>1164000</v>
      </c>
      <c r="H33" s="108">
        <v>1054347</v>
      </c>
      <c r="I33" s="108">
        <v>0</v>
      </c>
      <c r="J33" s="108">
        <v>118930</v>
      </c>
      <c r="K33" s="36"/>
      <c r="L33" s="217" t="s">
        <v>2343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217390</v>
      </c>
      <c r="G34" s="108">
        <v>0</v>
      </c>
      <c r="H34" s="108">
        <v>197390</v>
      </c>
      <c r="I34" s="108">
        <v>0</v>
      </c>
      <c r="J34" s="108">
        <v>20000</v>
      </c>
      <c r="K34" s="36"/>
      <c r="L34" s="217" t="s">
        <v>2343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521385</v>
      </c>
      <c r="G35" s="108">
        <v>0</v>
      </c>
      <c r="H35" s="108">
        <v>343884</v>
      </c>
      <c r="I35" s="108">
        <v>86951</v>
      </c>
      <c r="J35" s="108">
        <v>90550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72304</v>
      </c>
      <c r="G36" s="108">
        <v>0</v>
      </c>
      <c r="H36" s="108">
        <v>64604</v>
      </c>
      <c r="I36" s="108">
        <v>0</v>
      </c>
      <c r="J36" s="108">
        <v>7700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119696</v>
      </c>
      <c r="G37" s="108">
        <v>0</v>
      </c>
      <c r="H37" s="108">
        <v>98696</v>
      </c>
      <c r="I37" s="108">
        <v>0</v>
      </c>
      <c r="J37" s="108">
        <v>21000</v>
      </c>
      <c r="K37" s="36"/>
      <c r="L37" s="217" t="s">
        <v>2343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6339176</v>
      </c>
      <c r="G38" s="108">
        <v>124501</v>
      </c>
      <c r="H38" s="108">
        <v>1646122</v>
      </c>
      <c r="I38" s="108">
        <v>4131500</v>
      </c>
      <c r="J38" s="108">
        <v>437053</v>
      </c>
      <c r="K38" s="36"/>
      <c r="L38" s="217" t="s">
        <v>2343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122250</v>
      </c>
      <c r="G39" s="108">
        <v>91300</v>
      </c>
      <c r="H39" s="108">
        <v>16000</v>
      </c>
      <c r="I39" s="108">
        <v>2000</v>
      </c>
      <c r="J39" s="108">
        <v>12950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94543</v>
      </c>
      <c r="G40" s="108">
        <v>0</v>
      </c>
      <c r="H40" s="108">
        <v>62013</v>
      </c>
      <c r="I40" s="108">
        <v>0</v>
      </c>
      <c r="J40" s="108">
        <v>32530</v>
      </c>
      <c r="K40" s="36"/>
      <c r="L40" s="217" t="s">
        <v>2343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19747821</v>
      </c>
      <c r="G41" s="108">
        <v>420150</v>
      </c>
      <c r="H41" s="108">
        <v>1587092</v>
      </c>
      <c r="I41" s="108">
        <v>15907554</v>
      </c>
      <c r="J41" s="108">
        <v>1833025</v>
      </c>
      <c r="K41" s="36"/>
      <c r="L41" s="217" t="s">
        <v>2343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1597650</v>
      </c>
      <c r="G42" s="108">
        <v>136150</v>
      </c>
      <c r="H42" s="108">
        <v>483534</v>
      </c>
      <c r="I42" s="108">
        <v>316520</v>
      </c>
      <c r="J42" s="108">
        <v>661446</v>
      </c>
      <c r="K42" s="36"/>
      <c r="L42" s="217" t="s">
        <v>2343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729117</v>
      </c>
      <c r="G43" s="108">
        <v>120000</v>
      </c>
      <c r="H43" s="108">
        <v>409300</v>
      </c>
      <c r="I43" s="108">
        <v>14127</v>
      </c>
      <c r="J43" s="108">
        <v>185690</v>
      </c>
      <c r="K43" s="36"/>
      <c r="L43" s="217" t="s">
        <v>2343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224024</v>
      </c>
      <c r="G44" s="108">
        <v>0</v>
      </c>
      <c r="H44" s="108">
        <v>210718</v>
      </c>
      <c r="I44" s="108">
        <v>0</v>
      </c>
      <c r="J44" s="108">
        <v>13306</v>
      </c>
      <c r="K44" s="36"/>
      <c r="L44" s="217" t="s">
        <v>2343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218529</v>
      </c>
      <c r="G45" s="108">
        <v>0</v>
      </c>
      <c r="H45" s="108">
        <v>218529</v>
      </c>
      <c r="I45" s="108">
        <v>0</v>
      </c>
      <c r="J45" s="108">
        <v>0</v>
      </c>
      <c r="K45" s="36"/>
      <c r="L45" s="217" t="s">
        <v>2343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1671609</v>
      </c>
      <c r="G46" s="108">
        <v>919905</v>
      </c>
      <c r="H46" s="108">
        <v>750954</v>
      </c>
      <c r="I46" s="108">
        <v>0</v>
      </c>
      <c r="J46" s="108">
        <v>750</v>
      </c>
      <c r="K46" s="36"/>
      <c r="L46" s="217" t="s">
        <v>2343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225215</v>
      </c>
      <c r="G47" s="108">
        <v>0</v>
      </c>
      <c r="H47" s="108">
        <v>123425</v>
      </c>
      <c r="I47" s="108">
        <v>0</v>
      </c>
      <c r="J47" s="108">
        <v>101790</v>
      </c>
      <c r="K47" s="36"/>
      <c r="L47" s="217" t="s">
        <v>2347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489279</v>
      </c>
      <c r="G48" s="108">
        <v>0</v>
      </c>
      <c r="H48" s="108">
        <v>347640</v>
      </c>
      <c r="I48" s="108">
        <v>0</v>
      </c>
      <c r="J48" s="108">
        <v>141639</v>
      </c>
      <c r="K48" s="36"/>
      <c r="L48" s="217" t="s">
        <v>2343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631421</v>
      </c>
      <c r="G49" s="108">
        <v>19173</v>
      </c>
      <c r="H49" s="108">
        <v>480699</v>
      </c>
      <c r="I49" s="108">
        <v>0</v>
      </c>
      <c r="J49" s="108">
        <v>131549</v>
      </c>
      <c r="K49" s="36"/>
      <c r="L49" s="217" t="s">
        <v>2347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37490</v>
      </c>
      <c r="G50" s="108">
        <v>18700</v>
      </c>
      <c r="H50" s="108">
        <v>18290</v>
      </c>
      <c r="I50" s="108">
        <v>0</v>
      </c>
      <c r="J50" s="108">
        <v>500</v>
      </c>
      <c r="K50" s="36"/>
      <c r="L50" s="217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446928</v>
      </c>
      <c r="G51" s="108">
        <v>62800</v>
      </c>
      <c r="H51" s="108">
        <v>225379</v>
      </c>
      <c r="I51" s="108">
        <v>15500</v>
      </c>
      <c r="J51" s="108">
        <v>143249</v>
      </c>
      <c r="K51" s="36"/>
      <c r="L51" s="217" t="s">
        <v>2343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817633</v>
      </c>
      <c r="G52" s="108">
        <v>0</v>
      </c>
      <c r="H52" s="108">
        <v>805183</v>
      </c>
      <c r="I52" s="108">
        <v>0</v>
      </c>
      <c r="J52" s="108">
        <v>12450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89621</v>
      </c>
      <c r="G53" s="108">
        <v>0</v>
      </c>
      <c r="H53" s="108">
        <v>40621</v>
      </c>
      <c r="I53" s="108">
        <v>18200</v>
      </c>
      <c r="J53" s="108">
        <v>30800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481190</v>
      </c>
      <c r="G54" s="108">
        <v>0</v>
      </c>
      <c r="H54" s="108">
        <v>394542</v>
      </c>
      <c r="I54" s="108">
        <v>0</v>
      </c>
      <c r="J54" s="108">
        <v>86648</v>
      </c>
      <c r="K54" s="36"/>
      <c r="L54" s="217" t="s">
        <v>2343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7116055</v>
      </c>
      <c r="G55" s="108">
        <v>6053940</v>
      </c>
      <c r="H55" s="108">
        <v>782715</v>
      </c>
      <c r="I55" s="108">
        <v>0</v>
      </c>
      <c r="J55" s="108">
        <v>279400</v>
      </c>
      <c r="K55" s="36"/>
      <c r="L55" s="217" t="s">
        <v>2343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921261</v>
      </c>
      <c r="G56" s="108">
        <v>5000</v>
      </c>
      <c r="H56" s="108">
        <v>906573</v>
      </c>
      <c r="I56" s="108">
        <v>1200</v>
      </c>
      <c r="J56" s="108">
        <v>8488</v>
      </c>
      <c r="K56" s="36"/>
      <c r="L56" s="217" t="s">
        <v>2343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867061</v>
      </c>
      <c r="G57" s="108">
        <v>288000</v>
      </c>
      <c r="H57" s="108">
        <v>244011</v>
      </c>
      <c r="I57" s="108">
        <v>0</v>
      </c>
      <c r="J57" s="108">
        <v>335050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212700</v>
      </c>
      <c r="G58" s="108">
        <v>0</v>
      </c>
      <c r="H58" s="108">
        <v>51000</v>
      </c>
      <c r="I58" s="108">
        <v>0</v>
      </c>
      <c r="J58" s="108">
        <v>161700</v>
      </c>
      <c r="K58" s="36"/>
      <c r="L58" s="217" t="s">
        <v>2344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3415163</v>
      </c>
      <c r="G59" s="108">
        <v>3078500</v>
      </c>
      <c r="H59" s="108">
        <v>266413</v>
      </c>
      <c r="I59" s="108">
        <v>0</v>
      </c>
      <c r="J59" s="108">
        <v>70250</v>
      </c>
      <c r="K59" s="36"/>
      <c r="L59" s="217" t="s">
        <v>2344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1458812</v>
      </c>
      <c r="G60" s="108">
        <v>12500</v>
      </c>
      <c r="H60" s="108">
        <v>363812</v>
      </c>
      <c r="I60" s="108">
        <v>0</v>
      </c>
      <c r="J60" s="108">
        <v>1082500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2189014</v>
      </c>
      <c r="G61" s="108">
        <v>813600</v>
      </c>
      <c r="H61" s="108">
        <v>1311454</v>
      </c>
      <c r="I61" s="108">
        <v>0</v>
      </c>
      <c r="J61" s="108">
        <v>63960</v>
      </c>
      <c r="K61" s="36"/>
      <c r="L61" s="217" t="s">
        <v>2343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872168</v>
      </c>
      <c r="G62" s="108">
        <v>489000</v>
      </c>
      <c r="H62" s="108">
        <v>383168</v>
      </c>
      <c r="I62" s="108">
        <v>0</v>
      </c>
      <c r="J62" s="108">
        <v>0</v>
      </c>
      <c r="K62" s="36"/>
      <c r="L62" s="217" t="s">
        <v>2343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587293</v>
      </c>
      <c r="G63" s="108">
        <v>0</v>
      </c>
      <c r="H63" s="108">
        <v>570778</v>
      </c>
      <c r="I63" s="108">
        <v>0</v>
      </c>
      <c r="J63" s="108">
        <v>16515</v>
      </c>
      <c r="K63" s="36"/>
      <c r="L63" s="217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961302</v>
      </c>
      <c r="G64" s="108">
        <v>352900</v>
      </c>
      <c r="H64" s="108">
        <v>566202</v>
      </c>
      <c r="I64" s="108">
        <v>0</v>
      </c>
      <c r="J64" s="108">
        <v>42200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4784283</v>
      </c>
      <c r="G65" s="108">
        <v>0</v>
      </c>
      <c r="H65" s="108">
        <v>121534</v>
      </c>
      <c r="I65" s="108">
        <v>0</v>
      </c>
      <c r="J65" s="108">
        <v>4662749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3257553</v>
      </c>
      <c r="G66" s="108">
        <v>946000</v>
      </c>
      <c r="H66" s="108">
        <v>373476</v>
      </c>
      <c r="I66" s="108">
        <v>0</v>
      </c>
      <c r="J66" s="108">
        <v>1938077</v>
      </c>
      <c r="K66" s="36"/>
      <c r="L66" s="217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577031</v>
      </c>
      <c r="G67" s="108">
        <v>133000</v>
      </c>
      <c r="H67" s="108">
        <v>230531</v>
      </c>
      <c r="I67" s="108">
        <v>0</v>
      </c>
      <c r="J67" s="108">
        <v>213500</v>
      </c>
      <c r="K67" s="36"/>
      <c r="L67" s="217" t="s">
        <v>2343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30893969</v>
      </c>
      <c r="G68" s="108">
        <v>28548156</v>
      </c>
      <c r="H68" s="108">
        <v>76217</v>
      </c>
      <c r="I68" s="108">
        <v>1625000</v>
      </c>
      <c r="J68" s="108">
        <v>644596</v>
      </c>
      <c r="K68" s="36"/>
      <c r="L68" s="217" t="s">
        <v>2343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1678163</v>
      </c>
      <c r="G69" s="108">
        <v>991500</v>
      </c>
      <c r="H69" s="108">
        <v>555883</v>
      </c>
      <c r="I69" s="108">
        <v>0</v>
      </c>
      <c r="J69" s="108">
        <v>130780</v>
      </c>
      <c r="K69" s="36"/>
      <c r="L69" s="217" t="s">
        <v>2343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1498120</v>
      </c>
      <c r="G70" s="108">
        <v>0</v>
      </c>
      <c r="H70" s="108">
        <v>1181773</v>
      </c>
      <c r="I70" s="108">
        <v>0</v>
      </c>
      <c r="J70" s="108">
        <v>316347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211535</v>
      </c>
      <c r="G71" s="108">
        <v>0</v>
      </c>
      <c r="H71" s="108">
        <v>190636</v>
      </c>
      <c r="I71" s="108">
        <v>0</v>
      </c>
      <c r="J71" s="108">
        <v>20899</v>
      </c>
      <c r="K71" s="36"/>
      <c r="L71" s="217" t="s">
        <v>2343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4049593</v>
      </c>
      <c r="G72" s="108">
        <v>4500</v>
      </c>
      <c r="H72" s="108">
        <v>1086121</v>
      </c>
      <c r="I72" s="108">
        <v>840000</v>
      </c>
      <c r="J72" s="108">
        <v>2118972</v>
      </c>
      <c r="K72" s="36"/>
      <c r="L72" s="217" t="s">
        <v>2343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2086497</v>
      </c>
      <c r="G73" s="108">
        <v>2500</v>
      </c>
      <c r="H73" s="108">
        <v>1093959</v>
      </c>
      <c r="I73" s="108">
        <v>0</v>
      </c>
      <c r="J73" s="108">
        <v>990038</v>
      </c>
      <c r="K73" s="36"/>
      <c r="L73" s="217" t="s">
        <v>2343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413238</v>
      </c>
      <c r="G74" s="108">
        <v>0</v>
      </c>
      <c r="H74" s="108">
        <v>268674</v>
      </c>
      <c r="I74" s="108">
        <v>10000</v>
      </c>
      <c r="J74" s="108">
        <v>134564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4906799</v>
      </c>
      <c r="G75" s="108">
        <v>857500</v>
      </c>
      <c r="H75" s="108">
        <v>1015175</v>
      </c>
      <c r="I75" s="108">
        <v>0</v>
      </c>
      <c r="J75" s="108">
        <v>3034124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12150620</v>
      </c>
      <c r="G76" s="108">
        <v>100</v>
      </c>
      <c r="H76" s="108">
        <v>1020842</v>
      </c>
      <c r="I76" s="108">
        <v>1500000</v>
      </c>
      <c r="J76" s="108">
        <v>9629678</v>
      </c>
      <c r="K76" s="36"/>
      <c r="L76" s="217" t="s">
        <v>2344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1095193</v>
      </c>
      <c r="G77" s="108">
        <v>0</v>
      </c>
      <c r="H77" s="108">
        <v>283893</v>
      </c>
      <c r="I77" s="108">
        <v>760000</v>
      </c>
      <c r="J77" s="108">
        <v>51300</v>
      </c>
      <c r="K77" s="36"/>
      <c r="L77" s="217" t="s">
        <v>2343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816209</v>
      </c>
      <c r="G78" s="108">
        <v>200</v>
      </c>
      <c r="H78" s="108">
        <v>771224</v>
      </c>
      <c r="I78" s="108">
        <v>0</v>
      </c>
      <c r="J78" s="108">
        <v>44785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71413</v>
      </c>
      <c r="G79" s="108">
        <v>0</v>
      </c>
      <c r="H79" s="108">
        <v>71413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1079960</v>
      </c>
      <c r="G80" s="108">
        <v>0</v>
      </c>
      <c r="H80" s="108">
        <v>530566</v>
      </c>
      <c r="I80" s="108">
        <v>29800</v>
      </c>
      <c r="J80" s="108">
        <v>519594</v>
      </c>
      <c r="K80" s="36"/>
      <c r="L80" s="217" t="s">
        <v>2343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574262</v>
      </c>
      <c r="G81" s="108">
        <v>18101</v>
      </c>
      <c r="H81" s="108">
        <v>554661</v>
      </c>
      <c r="I81" s="108">
        <v>0</v>
      </c>
      <c r="J81" s="108">
        <v>1500</v>
      </c>
      <c r="K81" s="36"/>
      <c r="L81" s="217" t="s">
        <v>2343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931291</v>
      </c>
      <c r="G82" s="108">
        <v>0</v>
      </c>
      <c r="H82" s="108">
        <v>901040</v>
      </c>
      <c r="I82" s="108">
        <v>0</v>
      </c>
      <c r="J82" s="108">
        <v>30251</v>
      </c>
      <c r="K82" s="36"/>
      <c r="L82" s="217" t="s">
        <v>2343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906488</v>
      </c>
      <c r="G83" s="108">
        <v>0</v>
      </c>
      <c r="H83" s="108">
        <v>493788</v>
      </c>
      <c r="I83" s="108">
        <v>0</v>
      </c>
      <c r="J83" s="108">
        <v>412700</v>
      </c>
      <c r="K83" s="36"/>
      <c r="L83" s="217" t="s">
        <v>2343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495628</v>
      </c>
      <c r="G84" s="108">
        <v>0</v>
      </c>
      <c r="H84" s="108">
        <v>352563</v>
      </c>
      <c r="I84" s="108">
        <v>2000</v>
      </c>
      <c r="J84" s="108">
        <v>141065</v>
      </c>
      <c r="K84" s="36"/>
      <c r="L84" s="217" t="s">
        <v>2343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28896292</v>
      </c>
      <c r="G85" s="108">
        <v>27954500</v>
      </c>
      <c r="H85" s="108">
        <v>493763</v>
      </c>
      <c r="I85" s="108">
        <v>0</v>
      </c>
      <c r="J85" s="108">
        <v>448029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4769798</v>
      </c>
      <c r="G86" s="108">
        <v>27501</v>
      </c>
      <c r="H86" s="108">
        <v>3245652</v>
      </c>
      <c r="I86" s="108">
        <v>1184357</v>
      </c>
      <c r="J86" s="108">
        <v>312288</v>
      </c>
      <c r="K86" s="36"/>
      <c r="L86" s="217" t="s">
        <v>2343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397236</v>
      </c>
      <c r="G87" s="108">
        <v>0</v>
      </c>
      <c r="H87" s="108">
        <v>345974</v>
      </c>
      <c r="I87" s="108">
        <v>0</v>
      </c>
      <c r="J87" s="108">
        <v>51262</v>
      </c>
      <c r="K87" s="36"/>
      <c r="L87" s="217" t="s">
        <v>2343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379136</v>
      </c>
      <c r="G88" s="108">
        <v>0</v>
      </c>
      <c r="H88" s="108">
        <v>199121</v>
      </c>
      <c r="I88" s="108">
        <v>0</v>
      </c>
      <c r="J88" s="108">
        <v>180015</v>
      </c>
      <c r="K88" s="36"/>
      <c r="L88" s="217" t="s">
        <v>2343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6382825</v>
      </c>
      <c r="G89" s="108">
        <v>0</v>
      </c>
      <c r="H89" s="108">
        <v>507845</v>
      </c>
      <c r="I89" s="108">
        <v>5310200</v>
      </c>
      <c r="J89" s="108">
        <v>564780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919646</v>
      </c>
      <c r="G90" s="108">
        <v>0</v>
      </c>
      <c r="H90" s="108">
        <v>211170</v>
      </c>
      <c r="I90" s="108">
        <v>0</v>
      </c>
      <c r="J90" s="108">
        <v>708476</v>
      </c>
      <c r="K90" s="36"/>
      <c r="L90" s="217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613552</v>
      </c>
      <c r="G91" s="108">
        <v>400</v>
      </c>
      <c r="H91" s="108">
        <v>571752</v>
      </c>
      <c r="I91" s="108">
        <v>0</v>
      </c>
      <c r="J91" s="108">
        <v>41400</v>
      </c>
      <c r="K91" s="36"/>
      <c r="L91" s="217" t="s">
        <v>2343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3487427</v>
      </c>
      <c r="G92" s="108">
        <v>0</v>
      </c>
      <c r="H92" s="108">
        <v>380792</v>
      </c>
      <c r="I92" s="108">
        <v>3000000</v>
      </c>
      <c r="J92" s="108">
        <v>106635</v>
      </c>
      <c r="K92" s="36"/>
      <c r="L92" s="217" t="s">
        <v>2343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1612438</v>
      </c>
      <c r="G93" s="108">
        <v>0</v>
      </c>
      <c r="H93" s="108">
        <v>88038</v>
      </c>
      <c r="I93" s="108">
        <v>0</v>
      </c>
      <c r="J93" s="108">
        <v>1524400</v>
      </c>
      <c r="K93" s="36"/>
      <c r="L93" s="217" t="s">
        <v>2343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646975</v>
      </c>
      <c r="G94" s="108">
        <v>307500</v>
      </c>
      <c r="H94" s="108">
        <v>339475</v>
      </c>
      <c r="I94" s="108">
        <v>0</v>
      </c>
      <c r="J94" s="108">
        <v>0</v>
      </c>
      <c r="K94" s="36"/>
      <c r="L94" s="217" t="s">
        <v>2347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1304133</v>
      </c>
      <c r="G95" s="108">
        <v>0</v>
      </c>
      <c r="H95" s="108">
        <v>444123</v>
      </c>
      <c r="I95" s="108">
        <v>0</v>
      </c>
      <c r="J95" s="108">
        <v>860010</v>
      </c>
      <c r="K95" s="36"/>
      <c r="L95" s="217" t="s">
        <v>2347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2297796</v>
      </c>
      <c r="G96" s="108">
        <v>1908200</v>
      </c>
      <c r="H96" s="108">
        <v>146696</v>
      </c>
      <c r="I96" s="108">
        <v>26100</v>
      </c>
      <c r="J96" s="108">
        <v>216800</v>
      </c>
      <c r="K96" s="36"/>
      <c r="L96" s="217" t="s">
        <v>2343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695681</v>
      </c>
      <c r="G97" s="108">
        <v>0</v>
      </c>
      <c r="H97" s="108">
        <v>688681</v>
      </c>
      <c r="I97" s="108">
        <v>0</v>
      </c>
      <c r="J97" s="108">
        <v>7000</v>
      </c>
      <c r="K97" s="36"/>
      <c r="L97" s="217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4548130</v>
      </c>
      <c r="G98" s="108">
        <v>3789500</v>
      </c>
      <c r="H98" s="108">
        <v>232930</v>
      </c>
      <c r="I98" s="108">
        <v>0</v>
      </c>
      <c r="J98" s="108">
        <v>525700</v>
      </c>
      <c r="K98" s="36"/>
      <c r="L98" s="217" t="s">
        <v>2343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6544450</v>
      </c>
      <c r="G99" s="108">
        <v>1504200</v>
      </c>
      <c r="H99" s="108">
        <v>687797</v>
      </c>
      <c r="I99" s="108">
        <v>0</v>
      </c>
      <c r="J99" s="108">
        <v>4352453</v>
      </c>
      <c r="K99" s="36"/>
      <c r="L99" s="217" t="s">
        <v>2343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2254856</v>
      </c>
      <c r="G100" s="108">
        <v>299500</v>
      </c>
      <c r="H100" s="108">
        <v>948856</v>
      </c>
      <c r="I100" s="108">
        <v>0</v>
      </c>
      <c r="J100" s="108">
        <v>1006500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4373713</v>
      </c>
      <c r="G101" s="108">
        <v>0</v>
      </c>
      <c r="H101" s="108">
        <v>1431291</v>
      </c>
      <c r="I101" s="108">
        <v>0</v>
      </c>
      <c r="J101" s="108">
        <v>2942422</v>
      </c>
      <c r="K101" s="36"/>
      <c r="L101" s="217" t="s">
        <v>2343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762446</v>
      </c>
      <c r="G102" s="108">
        <v>246800</v>
      </c>
      <c r="H102" s="108">
        <v>336396</v>
      </c>
      <c r="I102" s="108">
        <v>135000</v>
      </c>
      <c r="J102" s="108">
        <v>44250</v>
      </c>
      <c r="K102" s="36"/>
      <c r="L102" s="217" t="s">
        <v>2343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355687</v>
      </c>
      <c r="G103" s="108">
        <v>0</v>
      </c>
      <c r="H103" s="108">
        <v>302912</v>
      </c>
      <c r="I103" s="108">
        <v>0</v>
      </c>
      <c r="J103" s="108">
        <v>52775</v>
      </c>
      <c r="K103" s="36"/>
      <c r="L103" s="217" t="s">
        <v>2343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1883753</v>
      </c>
      <c r="G104" s="108">
        <v>0</v>
      </c>
      <c r="H104" s="108">
        <v>1531510</v>
      </c>
      <c r="I104" s="108">
        <v>10000</v>
      </c>
      <c r="J104" s="108">
        <v>342243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725801</v>
      </c>
      <c r="G105" s="108">
        <v>0</v>
      </c>
      <c r="H105" s="108">
        <v>600751</v>
      </c>
      <c r="I105" s="108">
        <v>0</v>
      </c>
      <c r="J105" s="108">
        <v>125050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1091220</v>
      </c>
      <c r="G106" s="108">
        <v>500600</v>
      </c>
      <c r="H106" s="108">
        <v>509620</v>
      </c>
      <c r="I106" s="108">
        <v>0</v>
      </c>
      <c r="J106" s="108">
        <v>81000</v>
      </c>
      <c r="K106" s="36"/>
      <c r="L106" s="217" t="s">
        <v>2343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122772</v>
      </c>
      <c r="G107" s="108">
        <v>0</v>
      </c>
      <c r="H107" s="108">
        <v>114272</v>
      </c>
      <c r="I107" s="108">
        <v>0</v>
      </c>
      <c r="J107" s="108">
        <v>8500</v>
      </c>
      <c r="K107" s="36"/>
      <c r="L107" s="217" t="s">
        <v>2343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156500</v>
      </c>
      <c r="G108" s="108">
        <v>0</v>
      </c>
      <c r="H108" s="108">
        <v>0</v>
      </c>
      <c r="I108" s="108">
        <v>0</v>
      </c>
      <c r="J108" s="108">
        <v>156500</v>
      </c>
      <c r="K108" s="36"/>
      <c r="L108" s="217" t="s">
        <v>2343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2247116</v>
      </c>
      <c r="G109" s="108">
        <v>657100</v>
      </c>
      <c r="H109" s="108">
        <v>1035077</v>
      </c>
      <c r="I109" s="108">
        <v>15500</v>
      </c>
      <c r="J109" s="108">
        <v>539439</v>
      </c>
      <c r="K109" s="36"/>
      <c r="L109" s="217" t="s">
        <v>2343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976710</v>
      </c>
      <c r="G110" s="108">
        <v>0</v>
      </c>
      <c r="H110" s="108">
        <v>733112</v>
      </c>
      <c r="I110" s="108">
        <v>0</v>
      </c>
      <c r="J110" s="108">
        <v>243598</v>
      </c>
      <c r="K110" s="36"/>
      <c r="L110" s="217" t="s">
        <v>2344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4224919</v>
      </c>
      <c r="G111" s="108">
        <v>3381950</v>
      </c>
      <c r="H111" s="108">
        <v>479884</v>
      </c>
      <c r="I111" s="108">
        <v>119900</v>
      </c>
      <c r="J111" s="108">
        <v>243185</v>
      </c>
      <c r="K111" s="36"/>
      <c r="L111" s="217" t="s">
        <v>2343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109259</v>
      </c>
      <c r="G112" s="108">
        <v>0</v>
      </c>
      <c r="H112" s="108">
        <v>17806</v>
      </c>
      <c r="I112" s="108">
        <v>0</v>
      </c>
      <c r="J112" s="108">
        <v>91453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3167610</v>
      </c>
      <c r="G113" s="108">
        <v>0</v>
      </c>
      <c r="H113" s="108">
        <v>2405086</v>
      </c>
      <c r="I113" s="108">
        <v>239000</v>
      </c>
      <c r="J113" s="108">
        <v>523524</v>
      </c>
      <c r="K113" s="36"/>
      <c r="L113" s="217" t="s">
        <v>2343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2798938</v>
      </c>
      <c r="G114" s="108">
        <v>1602000</v>
      </c>
      <c r="H114" s="108">
        <v>993031</v>
      </c>
      <c r="I114" s="108">
        <v>0</v>
      </c>
      <c r="J114" s="108">
        <v>203907</v>
      </c>
      <c r="K114" s="36"/>
      <c r="L114" s="217" t="s">
        <v>2343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6024950</v>
      </c>
      <c r="G115" s="108">
        <v>0</v>
      </c>
      <c r="H115" s="108">
        <v>0</v>
      </c>
      <c r="I115" s="108">
        <v>5241300</v>
      </c>
      <c r="J115" s="108">
        <v>783650</v>
      </c>
      <c r="K115" s="36"/>
      <c r="L115" s="217" t="s">
        <v>2343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2792917</v>
      </c>
      <c r="G116" s="108">
        <v>1364500</v>
      </c>
      <c r="H116" s="108">
        <v>1307316</v>
      </c>
      <c r="I116" s="108">
        <v>0</v>
      </c>
      <c r="J116" s="108">
        <v>121101</v>
      </c>
      <c r="K116" s="36"/>
      <c r="L116" s="217" t="s">
        <v>2343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13801914</v>
      </c>
      <c r="G117" s="108">
        <v>13000000</v>
      </c>
      <c r="H117" s="108">
        <v>586634</v>
      </c>
      <c r="I117" s="108">
        <v>0</v>
      </c>
      <c r="J117" s="108">
        <v>215280</v>
      </c>
      <c r="K117" s="36"/>
      <c r="L117" s="217" t="s">
        <v>2343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312387</v>
      </c>
      <c r="G118" s="108">
        <v>0</v>
      </c>
      <c r="H118" s="108">
        <v>257587</v>
      </c>
      <c r="I118" s="108">
        <v>0</v>
      </c>
      <c r="J118" s="108">
        <v>54800</v>
      </c>
      <c r="K118" s="36"/>
      <c r="L118" s="217" t="s">
        <v>2343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1454072</v>
      </c>
      <c r="G119" s="108">
        <v>681500</v>
      </c>
      <c r="H119" s="108">
        <v>724550</v>
      </c>
      <c r="I119" s="108">
        <v>0</v>
      </c>
      <c r="J119" s="108">
        <v>48022</v>
      </c>
      <c r="K119" s="36"/>
      <c r="L119" s="217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6728362</v>
      </c>
      <c r="G120" s="108">
        <v>420327</v>
      </c>
      <c r="H120" s="108">
        <v>460269</v>
      </c>
      <c r="I120" s="108">
        <v>5740001</v>
      </c>
      <c r="J120" s="108">
        <v>107765</v>
      </c>
      <c r="K120" s="36"/>
      <c r="L120" s="217" t="s">
        <v>2343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352267</v>
      </c>
      <c r="G121" s="108">
        <v>0</v>
      </c>
      <c r="H121" s="108">
        <v>340088</v>
      </c>
      <c r="I121" s="108">
        <v>0</v>
      </c>
      <c r="J121" s="108">
        <v>12179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3941309</v>
      </c>
      <c r="G122" s="108">
        <v>3649212</v>
      </c>
      <c r="H122" s="108">
        <v>110090</v>
      </c>
      <c r="I122" s="108">
        <v>53300</v>
      </c>
      <c r="J122" s="108">
        <v>128707</v>
      </c>
      <c r="K122" s="36"/>
      <c r="L122" s="217" t="s">
        <v>2343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1406113</v>
      </c>
      <c r="G123" s="108">
        <v>16130</v>
      </c>
      <c r="H123" s="108">
        <v>1086008</v>
      </c>
      <c r="I123" s="108">
        <v>23800</v>
      </c>
      <c r="J123" s="108">
        <v>280175</v>
      </c>
      <c r="K123" s="36"/>
      <c r="L123" s="217" t="s">
        <v>2343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80285</v>
      </c>
      <c r="G124" s="108">
        <v>0</v>
      </c>
      <c r="H124" s="108">
        <v>74242</v>
      </c>
      <c r="I124" s="108">
        <v>0</v>
      </c>
      <c r="J124" s="108">
        <v>6043</v>
      </c>
      <c r="K124" s="36"/>
      <c r="L124" s="217" t="s">
        <v>2347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75742</v>
      </c>
      <c r="G125" s="108">
        <v>0</v>
      </c>
      <c r="H125" s="108">
        <v>74842</v>
      </c>
      <c r="I125" s="108">
        <v>0</v>
      </c>
      <c r="J125" s="108">
        <v>900</v>
      </c>
      <c r="K125" s="36"/>
      <c r="L125" s="217" t="s">
        <v>2343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213914</v>
      </c>
      <c r="G126" s="108">
        <v>0</v>
      </c>
      <c r="H126" s="108">
        <v>211914</v>
      </c>
      <c r="I126" s="108">
        <v>2000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5">G127+H127+I127+J127</f>
        <v>586222</v>
      </c>
      <c r="G127" s="108">
        <v>0</v>
      </c>
      <c r="H127" s="108">
        <v>323822</v>
      </c>
      <c r="I127" s="108">
        <v>3000</v>
      </c>
      <c r="J127" s="108">
        <v>259400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211257</v>
      </c>
      <c r="G128" s="108">
        <v>0</v>
      </c>
      <c r="H128" s="108">
        <v>160107</v>
      </c>
      <c r="I128" s="108">
        <v>0</v>
      </c>
      <c r="J128" s="108">
        <v>51150</v>
      </c>
      <c r="K128" s="36"/>
      <c r="L128" s="217" t="s">
        <v>2343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1631946</v>
      </c>
      <c r="G129" s="108">
        <v>0</v>
      </c>
      <c r="H129" s="108">
        <v>912003</v>
      </c>
      <c r="I129" s="108">
        <v>0</v>
      </c>
      <c r="J129" s="108">
        <v>719943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796681</v>
      </c>
      <c r="G130" s="108">
        <v>401775</v>
      </c>
      <c r="H130" s="108">
        <v>316081</v>
      </c>
      <c r="I130" s="108">
        <v>500</v>
      </c>
      <c r="J130" s="108">
        <v>78325</v>
      </c>
      <c r="K130" s="36"/>
      <c r="L130" s="217" t="s">
        <v>2343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949797</v>
      </c>
      <c r="G131" s="108">
        <v>0</v>
      </c>
      <c r="H131" s="108">
        <v>526890</v>
      </c>
      <c r="I131" s="108">
        <v>0</v>
      </c>
      <c r="J131" s="108">
        <v>422907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109842</v>
      </c>
      <c r="G132" s="108">
        <v>0</v>
      </c>
      <c r="H132" s="108">
        <v>108842</v>
      </c>
      <c r="I132" s="108">
        <v>0</v>
      </c>
      <c r="J132" s="108">
        <v>1000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448414</v>
      </c>
      <c r="G133" s="108">
        <v>0</v>
      </c>
      <c r="H133" s="108">
        <v>298395</v>
      </c>
      <c r="I133" s="108">
        <v>0</v>
      </c>
      <c r="J133" s="108">
        <v>150019</v>
      </c>
      <c r="K133" s="36"/>
      <c r="L133" s="217" t="s">
        <v>2343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174029</v>
      </c>
      <c r="G134" s="108">
        <v>0</v>
      </c>
      <c r="H134" s="108">
        <v>162029</v>
      </c>
      <c r="I134" s="108">
        <v>12000</v>
      </c>
      <c r="J134" s="108">
        <v>0</v>
      </c>
      <c r="K134" s="36"/>
      <c r="L134" s="217" t="s">
        <v>2343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1125950</v>
      </c>
      <c r="G135" s="108">
        <v>734235</v>
      </c>
      <c r="H135" s="108">
        <v>199705</v>
      </c>
      <c r="I135" s="108">
        <v>16000</v>
      </c>
      <c r="J135" s="108">
        <v>176010</v>
      </c>
      <c r="K135" s="36"/>
      <c r="L135" s="217" t="s">
        <v>2343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8134656</v>
      </c>
      <c r="G136" s="108">
        <v>4865152</v>
      </c>
      <c r="H136" s="108">
        <v>43701</v>
      </c>
      <c r="I136" s="108">
        <v>556673</v>
      </c>
      <c r="J136" s="108">
        <v>2669130</v>
      </c>
      <c r="K136" s="36"/>
      <c r="L136" s="217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17500</v>
      </c>
      <c r="G137" s="108">
        <v>0</v>
      </c>
      <c r="H137" s="108">
        <v>17500</v>
      </c>
      <c r="I137" s="108">
        <v>0</v>
      </c>
      <c r="J137" s="108">
        <v>0</v>
      </c>
      <c r="K137" s="36"/>
      <c r="L137" s="217" t="s">
        <v>2343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3703288</v>
      </c>
      <c r="G138" s="108">
        <v>0</v>
      </c>
      <c r="H138" s="108">
        <v>557540</v>
      </c>
      <c r="I138" s="108">
        <v>2923100</v>
      </c>
      <c r="J138" s="108">
        <v>222648</v>
      </c>
      <c r="K138" s="36"/>
      <c r="L138" s="217" t="s">
        <v>2343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1196660</v>
      </c>
      <c r="G139" s="108">
        <v>76051</v>
      </c>
      <c r="H139" s="108">
        <v>275167</v>
      </c>
      <c r="I139" s="108">
        <v>758500</v>
      </c>
      <c r="J139" s="108">
        <v>86942</v>
      </c>
      <c r="K139" s="36"/>
      <c r="L139" s="217" t="s">
        <v>2343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1162526</v>
      </c>
      <c r="G140" s="108">
        <v>0</v>
      </c>
      <c r="H140" s="108">
        <v>1037789</v>
      </c>
      <c r="I140" s="108">
        <v>0</v>
      </c>
      <c r="J140" s="108">
        <v>124737</v>
      </c>
      <c r="K140" s="36"/>
      <c r="L140" s="217" t="s">
        <v>2343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1093356</v>
      </c>
      <c r="G141" s="108">
        <v>176500</v>
      </c>
      <c r="H141" s="108">
        <v>482042</v>
      </c>
      <c r="I141" s="108">
        <v>52000</v>
      </c>
      <c r="J141" s="108">
        <v>382814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1280590</v>
      </c>
      <c r="G142" s="108">
        <v>252808</v>
      </c>
      <c r="H142" s="108">
        <v>457656</v>
      </c>
      <c r="I142" s="108">
        <v>59000</v>
      </c>
      <c r="J142" s="108">
        <v>511126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2872629</v>
      </c>
      <c r="G143" s="108">
        <v>1342568</v>
      </c>
      <c r="H143" s="108">
        <v>1175089</v>
      </c>
      <c r="I143" s="108">
        <v>20000</v>
      </c>
      <c r="J143" s="108">
        <v>334972</v>
      </c>
      <c r="K143" s="36"/>
      <c r="L143" s="217" t="s">
        <v>2343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109081</v>
      </c>
      <c r="G144" s="108">
        <v>0</v>
      </c>
      <c r="H144" s="108">
        <v>109081</v>
      </c>
      <c r="I144" s="108">
        <v>0</v>
      </c>
      <c r="J144" s="108">
        <v>0</v>
      </c>
      <c r="K144" s="36"/>
      <c r="L144" s="217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2586086</v>
      </c>
      <c r="G145" s="108">
        <v>15500</v>
      </c>
      <c r="H145" s="108">
        <v>1611478</v>
      </c>
      <c r="I145" s="108">
        <v>0</v>
      </c>
      <c r="J145" s="108">
        <v>959108</v>
      </c>
      <c r="K145" s="36"/>
      <c r="L145" s="217" t="s">
        <v>2344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 t="s">
        <v>9</v>
      </c>
      <c r="G146" s="107" t="s">
        <v>9</v>
      </c>
      <c r="H146" s="107" t="s">
        <v>9</v>
      </c>
      <c r="I146" s="107" t="s">
        <v>9</v>
      </c>
      <c r="J146" s="107" t="s">
        <v>9</v>
      </c>
      <c r="K146" s="36"/>
      <c r="L146" s="179" t="s">
        <v>9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aca="true" t="shared" si="4" ref="F147:F182">G147+H147+I147+J147</f>
        <v>4816354</v>
      </c>
      <c r="G147" s="108">
        <v>349297</v>
      </c>
      <c r="H147" s="108">
        <v>1620283</v>
      </c>
      <c r="I147" s="108">
        <v>438001</v>
      </c>
      <c r="J147" s="108">
        <v>2408773</v>
      </c>
      <c r="K147" s="36"/>
      <c r="L147" s="217" t="s">
        <v>2343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46762</v>
      </c>
      <c r="G148" s="108">
        <v>500</v>
      </c>
      <c r="H148" s="108">
        <v>38862</v>
      </c>
      <c r="I148" s="108">
        <v>7400</v>
      </c>
      <c r="J148" s="108">
        <v>0</v>
      </c>
      <c r="K148" s="36"/>
      <c r="L148" s="217" t="s">
        <v>2347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485766</v>
      </c>
      <c r="G149" s="108">
        <v>0</v>
      </c>
      <c r="H149" s="108">
        <v>184821</v>
      </c>
      <c r="I149" s="108">
        <v>220000</v>
      </c>
      <c r="J149" s="108">
        <v>80945</v>
      </c>
      <c r="K149" s="36"/>
      <c r="L149" s="217" t="s">
        <v>2344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244333</v>
      </c>
      <c r="G150" s="108">
        <v>0</v>
      </c>
      <c r="H150" s="108">
        <v>202233</v>
      </c>
      <c r="I150" s="108">
        <v>0</v>
      </c>
      <c r="J150" s="108">
        <v>42100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52487</v>
      </c>
      <c r="G151" s="108">
        <v>0</v>
      </c>
      <c r="H151" s="108">
        <v>52287</v>
      </c>
      <c r="I151" s="108">
        <v>0</v>
      </c>
      <c r="J151" s="108">
        <v>200</v>
      </c>
      <c r="K151" s="36"/>
      <c r="L151" s="217" t="s">
        <v>2343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692150</v>
      </c>
      <c r="G152" s="108">
        <v>0</v>
      </c>
      <c r="H152" s="108">
        <v>653600</v>
      </c>
      <c r="I152" s="108">
        <v>25000</v>
      </c>
      <c r="J152" s="108">
        <v>13550</v>
      </c>
      <c r="K152" s="63"/>
      <c r="L152" s="217" t="s">
        <v>2343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134154</v>
      </c>
      <c r="G153" s="108">
        <v>0</v>
      </c>
      <c r="H153" s="108">
        <v>116796</v>
      </c>
      <c r="I153" s="108">
        <v>6968</v>
      </c>
      <c r="J153" s="108">
        <v>10390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184690</v>
      </c>
      <c r="G154" s="108">
        <v>0</v>
      </c>
      <c r="H154" s="108">
        <v>164591</v>
      </c>
      <c r="I154" s="108">
        <v>0</v>
      </c>
      <c r="J154" s="108">
        <v>20099</v>
      </c>
      <c r="K154" s="36"/>
      <c r="L154" s="217" t="s">
        <v>2343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265623</v>
      </c>
      <c r="G155" s="108">
        <v>0</v>
      </c>
      <c r="H155" s="108">
        <v>259343</v>
      </c>
      <c r="I155" s="108">
        <v>0</v>
      </c>
      <c r="J155" s="108">
        <v>6280</v>
      </c>
      <c r="K155" s="36"/>
      <c r="L155" s="217" t="s">
        <v>2347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868957</v>
      </c>
      <c r="G156" s="108">
        <v>0</v>
      </c>
      <c r="H156" s="108">
        <v>561657</v>
      </c>
      <c r="I156" s="108">
        <v>0</v>
      </c>
      <c r="J156" s="108">
        <v>307300</v>
      </c>
      <c r="K156" s="36"/>
      <c r="L156" s="217" t="s">
        <v>2343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121696</v>
      </c>
      <c r="G157" s="108">
        <v>0</v>
      </c>
      <c r="H157" s="108">
        <v>80945</v>
      </c>
      <c r="I157" s="108">
        <v>8500</v>
      </c>
      <c r="J157" s="108">
        <v>32251</v>
      </c>
      <c r="K157" s="36"/>
      <c r="L157" s="217" t="s">
        <v>2343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227588</v>
      </c>
      <c r="G158" s="108">
        <v>0</v>
      </c>
      <c r="H158" s="108">
        <v>214588</v>
      </c>
      <c r="I158" s="108">
        <v>12500</v>
      </c>
      <c r="J158" s="108">
        <v>500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5850</v>
      </c>
      <c r="G159" s="108">
        <v>850</v>
      </c>
      <c r="H159" s="108">
        <v>0</v>
      </c>
      <c r="I159" s="108">
        <v>0</v>
      </c>
      <c r="J159" s="108">
        <v>5000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779184</v>
      </c>
      <c r="G160" s="108">
        <v>0</v>
      </c>
      <c r="H160" s="108">
        <v>432292</v>
      </c>
      <c r="I160" s="108">
        <v>0</v>
      </c>
      <c r="J160" s="108">
        <v>346892</v>
      </c>
      <c r="K160" s="36"/>
      <c r="L160" s="217" t="s">
        <v>2343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1610457</v>
      </c>
      <c r="G161" s="108">
        <v>120000</v>
      </c>
      <c r="H161" s="108">
        <v>1446294</v>
      </c>
      <c r="I161" s="108">
        <v>0</v>
      </c>
      <c r="J161" s="108">
        <v>44163</v>
      </c>
      <c r="K161" s="36"/>
      <c r="L161" s="217" t="s">
        <v>2343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111539</v>
      </c>
      <c r="G162" s="108">
        <v>0</v>
      </c>
      <c r="H162" s="108">
        <v>34091</v>
      </c>
      <c r="I162" s="108">
        <v>21225</v>
      </c>
      <c r="J162" s="108">
        <v>56223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7025</v>
      </c>
      <c r="G163" s="108">
        <v>0</v>
      </c>
      <c r="H163" s="108">
        <v>5625</v>
      </c>
      <c r="I163" s="108">
        <v>0</v>
      </c>
      <c r="J163" s="108">
        <v>1400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237315</v>
      </c>
      <c r="G164" s="108">
        <v>0</v>
      </c>
      <c r="H164" s="108">
        <v>195785</v>
      </c>
      <c r="I164" s="108">
        <v>0</v>
      </c>
      <c r="J164" s="108">
        <v>41530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29399</v>
      </c>
      <c r="G165" s="108">
        <v>0</v>
      </c>
      <c r="H165" s="108">
        <v>29399</v>
      </c>
      <c r="I165" s="108">
        <v>0</v>
      </c>
      <c r="J165" s="108">
        <v>0</v>
      </c>
      <c r="K165" s="36"/>
      <c r="L165" s="217" t="s">
        <v>2343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485821</v>
      </c>
      <c r="G166" s="108">
        <v>0</v>
      </c>
      <c r="H166" s="108">
        <v>352020</v>
      </c>
      <c r="I166" s="108">
        <v>0</v>
      </c>
      <c r="J166" s="108">
        <v>133801</v>
      </c>
      <c r="K166" s="36"/>
      <c r="L166" s="217" t="s">
        <v>2343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568541</v>
      </c>
      <c r="G167" s="108">
        <v>0</v>
      </c>
      <c r="H167" s="108">
        <v>397090</v>
      </c>
      <c r="I167" s="108">
        <v>0</v>
      </c>
      <c r="J167" s="108">
        <v>171451</v>
      </c>
      <c r="K167" s="36"/>
      <c r="L167" s="217" t="s">
        <v>2343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444632</v>
      </c>
      <c r="G168" s="108">
        <v>0</v>
      </c>
      <c r="H168" s="108">
        <v>182972</v>
      </c>
      <c r="I168" s="108">
        <v>0</v>
      </c>
      <c r="J168" s="108">
        <v>261660</v>
      </c>
      <c r="K168" s="36"/>
      <c r="L168" s="217" t="s">
        <v>2343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421713</v>
      </c>
      <c r="G169" s="108">
        <v>103600</v>
      </c>
      <c r="H169" s="108">
        <v>166630</v>
      </c>
      <c r="I169" s="108">
        <v>0</v>
      </c>
      <c r="J169" s="108">
        <v>151483</v>
      </c>
      <c r="K169" s="36"/>
      <c r="L169" s="217" t="s">
        <v>2347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64968</v>
      </c>
      <c r="G170" s="108">
        <v>0</v>
      </c>
      <c r="H170" s="108">
        <v>37743</v>
      </c>
      <c r="I170" s="108">
        <v>0</v>
      </c>
      <c r="J170" s="108">
        <v>27225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5382365</v>
      </c>
      <c r="G171" s="108">
        <v>6000</v>
      </c>
      <c r="H171" s="108">
        <v>367815</v>
      </c>
      <c r="I171" s="108">
        <v>3953000</v>
      </c>
      <c r="J171" s="108">
        <v>1055550</v>
      </c>
      <c r="K171" s="36"/>
      <c r="L171" s="217" t="s">
        <v>2343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1206316</v>
      </c>
      <c r="G172" s="108">
        <v>0</v>
      </c>
      <c r="H172" s="108">
        <v>680380</v>
      </c>
      <c r="I172" s="108">
        <v>0</v>
      </c>
      <c r="J172" s="108">
        <v>525936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170791</v>
      </c>
      <c r="G173" s="108">
        <v>0</v>
      </c>
      <c r="H173" s="108">
        <v>160591</v>
      </c>
      <c r="I173" s="108">
        <v>4400</v>
      </c>
      <c r="J173" s="108">
        <v>5800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160868</v>
      </c>
      <c r="G174" s="108">
        <v>15745</v>
      </c>
      <c r="H174" s="108">
        <v>136223</v>
      </c>
      <c r="I174" s="108">
        <v>0</v>
      </c>
      <c r="J174" s="108">
        <v>8900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341397</v>
      </c>
      <c r="G175" s="108">
        <v>0</v>
      </c>
      <c r="H175" s="108">
        <v>316997</v>
      </c>
      <c r="I175" s="108">
        <v>0</v>
      </c>
      <c r="J175" s="108">
        <v>24400</v>
      </c>
      <c r="K175" s="36"/>
      <c r="L175" s="217" t="s">
        <v>2343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71599</v>
      </c>
      <c r="G176" s="108">
        <v>0</v>
      </c>
      <c r="H176" s="108">
        <v>55749</v>
      </c>
      <c r="I176" s="108">
        <v>0</v>
      </c>
      <c r="J176" s="108">
        <v>15850</v>
      </c>
      <c r="K176" s="36"/>
      <c r="L176" s="217" t="s">
        <v>2343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507608</v>
      </c>
      <c r="G177" s="108">
        <v>109500</v>
      </c>
      <c r="H177" s="108">
        <v>382575</v>
      </c>
      <c r="I177" s="108">
        <v>0</v>
      </c>
      <c r="J177" s="108">
        <v>15533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7163815</v>
      </c>
      <c r="G178" s="108">
        <v>1264200</v>
      </c>
      <c r="H178" s="108">
        <v>2757610</v>
      </c>
      <c r="I178" s="108">
        <v>17920</v>
      </c>
      <c r="J178" s="108">
        <v>3124085</v>
      </c>
      <c r="K178" s="36"/>
      <c r="L178" s="217" t="s">
        <v>2343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2002096</v>
      </c>
      <c r="G179" s="108">
        <v>545600</v>
      </c>
      <c r="H179" s="108">
        <v>645966</v>
      </c>
      <c r="I179" s="108">
        <v>0</v>
      </c>
      <c r="J179" s="108">
        <v>810530</v>
      </c>
      <c r="K179" s="36"/>
      <c r="L179" s="217" t="s">
        <v>2343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2327063</v>
      </c>
      <c r="G180" s="108">
        <v>657601</v>
      </c>
      <c r="H180" s="108">
        <v>1521776</v>
      </c>
      <c r="I180" s="108">
        <v>72310</v>
      </c>
      <c r="J180" s="108">
        <v>75376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398546</v>
      </c>
      <c r="G181" s="108">
        <v>0</v>
      </c>
      <c r="H181" s="108">
        <v>382761</v>
      </c>
      <c r="I181" s="108">
        <v>0</v>
      </c>
      <c r="J181" s="108">
        <v>15785</v>
      </c>
      <c r="K181" s="36"/>
      <c r="L181" s="217" t="s">
        <v>2343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22050</v>
      </c>
      <c r="G182" s="108">
        <v>0</v>
      </c>
      <c r="H182" s="108">
        <v>15250</v>
      </c>
      <c r="I182" s="108">
        <v>1800</v>
      </c>
      <c r="J182" s="108">
        <v>5000</v>
      </c>
      <c r="K182" s="36"/>
      <c r="L182" s="217" t="s">
        <v>2343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 t="s">
        <v>9</v>
      </c>
      <c r="G183" s="107" t="s">
        <v>9</v>
      </c>
      <c r="H183" s="107" t="s">
        <v>9</v>
      </c>
      <c r="I183" s="107" t="s">
        <v>9</v>
      </c>
      <c r="J183" s="107" t="s">
        <v>9</v>
      </c>
      <c r="K183" s="36"/>
      <c r="L183" s="179" t="s">
        <v>9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aca="true" t="shared" si="5" ref="F184:F215">G184+H184+I184+J184</f>
        <v>368163</v>
      </c>
      <c r="G184" s="108">
        <v>0</v>
      </c>
      <c r="H184" s="108">
        <v>146663</v>
      </c>
      <c r="I184" s="108">
        <v>0</v>
      </c>
      <c r="J184" s="108">
        <v>221500</v>
      </c>
      <c r="K184" s="36"/>
      <c r="L184" s="217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1140932</v>
      </c>
      <c r="G185" s="108">
        <v>0</v>
      </c>
      <c r="H185" s="108">
        <v>376244</v>
      </c>
      <c r="I185" s="108">
        <v>0</v>
      </c>
      <c r="J185" s="108">
        <v>764688</v>
      </c>
      <c r="K185" s="36"/>
      <c r="L185" s="217" t="s">
        <v>2343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375807</v>
      </c>
      <c r="G186" s="108">
        <v>0</v>
      </c>
      <c r="H186" s="108">
        <v>108588</v>
      </c>
      <c r="I186" s="108">
        <v>0</v>
      </c>
      <c r="J186" s="108">
        <v>267219</v>
      </c>
      <c r="K186" s="36"/>
      <c r="L186" s="217" t="s">
        <v>2343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133224</v>
      </c>
      <c r="G187" s="108">
        <v>0</v>
      </c>
      <c r="H187" s="108">
        <v>133224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123133</v>
      </c>
      <c r="G188" s="108">
        <v>0</v>
      </c>
      <c r="H188" s="108">
        <v>98133</v>
      </c>
      <c r="I188" s="108">
        <v>0</v>
      </c>
      <c r="J188" s="108">
        <v>25000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161911</v>
      </c>
      <c r="G189" s="108">
        <v>0</v>
      </c>
      <c r="H189" s="108">
        <v>83911</v>
      </c>
      <c r="I189" s="108">
        <v>0</v>
      </c>
      <c r="J189" s="108">
        <v>78000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3027868</v>
      </c>
      <c r="G190" s="108">
        <v>106800</v>
      </c>
      <c r="H190" s="108">
        <v>1414884</v>
      </c>
      <c r="I190" s="108">
        <v>0</v>
      </c>
      <c r="J190" s="108">
        <v>1506184</v>
      </c>
      <c r="K190" s="36"/>
      <c r="L190" s="217" t="s">
        <v>2347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291415</v>
      </c>
      <c r="G191" s="108">
        <v>0</v>
      </c>
      <c r="H191" s="108">
        <v>281700</v>
      </c>
      <c r="I191" s="108">
        <v>0</v>
      </c>
      <c r="J191" s="108">
        <v>9715</v>
      </c>
      <c r="K191" s="36"/>
      <c r="L191" s="217" t="s">
        <v>2343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2343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388280</v>
      </c>
      <c r="G193" s="108">
        <v>0</v>
      </c>
      <c r="H193" s="108">
        <v>305505</v>
      </c>
      <c r="I193" s="108">
        <v>0</v>
      </c>
      <c r="J193" s="108">
        <v>82775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387097</v>
      </c>
      <c r="G194" s="108">
        <v>0</v>
      </c>
      <c r="H194" s="108">
        <v>280397</v>
      </c>
      <c r="I194" s="108">
        <v>51000</v>
      </c>
      <c r="J194" s="108">
        <v>55700</v>
      </c>
      <c r="K194" s="36"/>
      <c r="L194" s="217" t="s">
        <v>2343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212732</v>
      </c>
      <c r="G195" s="108">
        <v>0</v>
      </c>
      <c r="H195" s="108">
        <v>212732</v>
      </c>
      <c r="I195" s="108">
        <v>0</v>
      </c>
      <c r="J195" s="108">
        <v>0</v>
      </c>
      <c r="K195" s="36"/>
      <c r="L195" s="217" t="s">
        <v>2343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2592898</v>
      </c>
      <c r="G197" s="108">
        <v>350553</v>
      </c>
      <c r="H197" s="108">
        <v>1163065</v>
      </c>
      <c r="I197" s="108">
        <v>24000</v>
      </c>
      <c r="J197" s="108">
        <v>1055280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67500</v>
      </c>
      <c r="G198" s="108">
        <v>0</v>
      </c>
      <c r="H198" s="108">
        <v>500</v>
      </c>
      <c r="I198" s="108">
        <v>0</v>
      </c>
      <c r="J198" s="108">
        <v>67000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4558631</v>
      </c>
      <c r="G199" s="108">
        <v>1956519</v>
      </c>
      <c r="H199" s="108">
        <v>1775293</v>
      </c>
      <c r="I199" s="108">
        <v>5700</v>
      </c>
      <c r="J199" s="108">
        <v>821119</v>
      </c>
      <c r="K199" s="36"/>
      <c r="L199" s="217" t="s">
        <v>2343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58900</v>
      </c>
      <c r="G200" s="108">
        <v>0</v>
      </c>
      <c r="H200" s="108">
        <v>58900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5237602</v>
      </c>
      <c r="G201" s="108">
        <v>4859475</v>
      </c>
      <c r="H201" s="108">
        <v>264827</v>
      </c>
      <c r="I201" s="108">
        <v>0</v>
      </c>
      <c r="J201" s="108">
        <v>113300</v>
      </c>
      <c r="K201" s="36"/>
      <c r="L201" s="217" t="s">
        <v>2343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305464</v>
      </c>
      <c r="G202" s="108">
        <v>0</v>
      </c>
      <c r="H202" s="108">
        <v>188473</v>
      </c>
      <c r="I202" s="108">
        <v>0</v>
      </c>
      <c r="J202" s="108">
        <v>116991</v>
      </c>
      <c r="K202" s="36"/>
      <c r="L202" s="217" t="s">
        <v>2343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60604</v>
      </c>
      <c r="G203" s="108">
        <v>0</v>
      </c>
      <c r="H203" s="108">
        <v>60604</v>
      </c>
      <c r="I203" s="108">
        <v>0</v>
      </c>
      <c r="J203" s="108">
        <v>0</v>
      </c>
      <c r="K203" s="36"/>
      <c r="L203" s="217" t="s">
        <v>2343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436803</v>
      </c>
      <c r="G204" s="108">
        <v>0</v>
      </c>
      <c r="H204" s="108">
        <v>336803</v>
      </c>
      <c r="I204" s="108">
        <v>44400</v>
      </c>
      <c r="J204" s="108">
        <v>55600</v>
      </c>
      <c r="K204" s="36"/>
      <c r="L204" s="217" t="s">
        <v>2343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2403992</v>
      </c>
      <c r="G205" s="108">
        <v>558902</v>
      </c>
      <c r="H205" s="108">
        <v>1225690</v>
      </c>
      <c r="I205" s="108">
        <v>15700</v>
      </c>
      <c r="J205" s="108">
        <v>603700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47326562</v>
      </c>
      <c r="G206" s="108">
        <v>1900450</v>
      </c>
      <c r="H206" s="108">
        <v>894741</v>
      </c>
      <c r="I206" s="108">
        <v>43687200</v>
      </c>
      <c r="J206" s="108">
        <v>844171</v>
      </c>
      <c r="K206" s="36"/>
      <c r="L206" s="217" t="s">
        <v>2343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837931</v>
      </c>
      <c r="G207" s="108">
        <v>449100</v>
      </c>
      <c r="H207" s="108">
        <v>383131</v>
      </c>
      <c r="I207" s="108">
        <v>0</v>
      </c>
      <c r="J207" s="108">
        <v>5700</v>
      </c>
      <c r="K207" s="36"/>
      <c r="L207" s="217" t="s">
        <v>2343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5062905</v>
      </c>
      <c r="G208" s="108">
        <v>3824546</v>
      </c>
      <c r="H208" s="108">
        <v>589226</v>
      </c>
      <c r="I208" s="108">
        <v>55349</v>
      </c>
      <c r="J208" s="108">
        <v>593784</v>
      </c>
      <c r="K208" s="36"/>
      <c r="L208" s="217" t="s">
        <v>2343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592604</v>
      </c>
      <c r="G209" s="108">
        <v>167090</v>
      </c>
      <c r="H209" s="108">
        <v>215714</v>
      </c>
      <c r="I209" s="108">
        <v>82900</v>
      </c>
      <c r="J209" s="108">
        <v>126900</v>
      </c>
      <c r="K209" s="36"/>
      <c r="L209" s="217" t="s">
        <v>2343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3065507</v>
      </c>
      <c r="G210" s="108">
        <v>2594850</v>
      </c>
      <c r="H210" s="108">
        <v>412256</v>
      </c>
      <c r="I210" s="108">
        <v>0</v>
      </c>
      <c r="J210" s="108">
        <v>58401</v>
      </c>
      <c r="K210" s="36"/>
      <c r="L210" s="217" t="s">
        <v>2343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2379599</v>
      </c>
      <c r="G211" s="108">
        <v>558000</v>
      </c>
      <c r="H211" s="108">
        <v>559417</v>
      </c>
      <c r="I211" s="108">
        <v>849500</v>
      </c>
      <c r="J211" s="108">
        <v>412682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221651</v>
      </c>
      <c r="G212" s="108">
        <v>215600</v>
      </c>
      <c r="H212" s="108">
        <v>6051</v>
      </c>
      <c r="I212" s="108">
        <v>0</v>
      </c>
      <c r="J212" s="108">
        <v>0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273908</v>
      </c>
      <c r="G213" s="108">
        <v>176500</v>
      </c>
      <c r="H213" s="108">
        <v>97407</v>
      </c>
      <c r="I213" s="108">
        <v>0</v>
      </c>
      <c r="J213" s="108">
        <v>1</v>
      </c>
      <c r="K213" s="36"/>
      <c r="L213" s="217" t="s">
        <v>2343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604996</v>
      </c>
      <c r="G214" s="108">
        <v>32650</v>
      </c>
      <c r="H214" s="108">
        <v>187640</v>
      </c>
      <c r="I214" s="108">
        <v>0</v>
      </c>
      <c r="J214" s="108">
        <v>384706</v>
      </c>
      <c r="K214" s="36"/>
      <c r="L214" s="217" t="s">
        <v>2343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949961</v>
      </c>
      <c r="G215" s="108">
        <v>615300</v>
      </c>
      <c r="H215" s="108">
        <v>178136</v>
      </c>
      <c r="I215" s="108">
        <v>0</v>
      </c>
      <c r="J215" s="108">
        <v>156525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aca="true" t="shared" si="6" ref="F216:F247">G216+H216+I216+J216</f>
        <v>884551</v>
      </c>
      <c r="G216" s="108">
        <v>0</v>
      </c>
      <c r="H216" s="108">
        <v>13551</v>
      </c>
      <c r="I216" s="108">
        <v>855000</v>
      </c>
      <c r="J216" s="108">
        <v>16000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859781</v>
      </c>
      <c r="G217" s="108">
        <v>0</v>
      </c>
      <c r="H217" s="108">
        <v>507451</v>
      </c>
      <c r="I217" s="108">
        <v>0</v>
      </c>
      <c r="J217" s="108">
        <v>352330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123534</v>
      </c>
      <c r="G218" s="108">
        <v>3300</v>
      </c>
      <c r="H218" s="108">
        <v>119234</v>
      </c>
      <c r="I218" s="108">
        <v>0</v>
      </c>
      <c r="J218" s="108">
        <v>1000</v>
      </c>
      <c r="K218" s="36"/>
      <c r="L218" s="217" t="s">
        <v>2343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186870</v>
      </c>
      <c r="G219" s="108">
        <v>0</v>
      </c>
      <c r="H219" s="108">
        <v>176029</v>
      </c>
      <c r="I219" s="108">
        <v>9000</v>
      </c>
      <c r="J219" s="108">
        <v>1841</v>
      </c>
      <c r="K219" s="36"/>
      <c r="L219" s="217" t="s">
        <v>2347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12750</v>
      </c>
      <c r="G220" s="108">
        <v>0</v>
      </c>
      <c r="H220" s="108">
        <v>750</v>
      </c>
      <c r="I220" s="108">
        <v>12000</v>
      </c>
      <c r="J220" s="108">
        <v>0</v>
      </c>
      <c r="K220" s="36"/>
      <c r="L220" s="217" t="s">
        <v>2343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242182</v>
      </c>
      <c r="G221" s="108">
        <v>0</v>
      </c>
      <c r="H221" s="108">
        <v>239382</v>
      </c>
      <c r="I221" s="108">
        <v>0</v>
      </c>
      <c r="J221" s="108">
        <v>2800</v>
      </c>
      <c r="K221" s="36"/>
      <c r="L221" s="217" t="s">
        <v>2347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24591</v>
      </c>
      <c r="G222" s="108">
        <v>0</v>
      </c>
      <c r="H222" s="108">
        <v>24591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242419</v>
      </c>
      <c r="G223" s="108">
        <v>0</v>
      </c>
      <c r="H223" s="108">
        <v>194494</v>
      </c>
      <c r="I223" s="108">
        <v>3000</v>
      </c>
      <c r="J223" s="108">
        <v>44925</v>
      </c>
      <c r="K223" s="36"/>
      <c r="L223" s="217" t="s">
        <v>2343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67828</v>
      </c>
      <c r="G224" s="108">
        <v>0</v>
      </c>
      <c r="H224" s="108">
        <v>67828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1179202</v>
      </c>
      <c r="G225" s="108">
        <v>0</v>
      </c>
      <c r="H225" s="108">
        <v>74700</v>
      </c>
      <c r="I225" s="108">
        <v>15700</v>
      </c>
      <c r="J225" s="108">
        <v>1088802</v>
      </c>
      <c r="K225" s="36"/>
      <c r="L225" s="217" t="s">
        <v>2343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1576652</v>
      </c>
      <c r="G226" s="108">
        <v>114000</v>
      </c>
      <c r="H226" s="108">
        <v>385578</v>
      </c>
      <c r="I226" s="108">
        <v>794200</v>
      </c>
      <c r="J226" s="108">
        <v>282874</v>
      </c>
      <c r="K226" s="36"/>
      <c r="L226" s="217" t="s">
        <v>2347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35409</v>
      </c>
      <c r="G227" s="108">
        <v>0</v>
      </c>
      <c r="H227" s="108">
        <v>35409</v>
      </c>
      <c r="I227" s="108">
        <v>0</v>
      </c>
      <c r="J227" s="108">
        <v>0</v>
      </c>
      <c r="K227" s="36"/>
      <c r="L227" s="217" t="s">
        <v>2347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5275</v>
      </c>
      <c r="G228" s="108">
        <v>0</v>
      </c>
      <c r="H228" s="108">
        <v>5275</v>
      </c>
      <c r="I228" s="108">
        <v>0</v>
      </c>
      <c r="J228" s="108">
        <v>0</v>
      </c>
      <c r="K228" s="36"/>
      <c r="L228" s="217" t="s">
        <v>2347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331824</v>
      </c>
      <c r="G229" s="108">
        <v>0</v>
      </c>
      <c r="H229" s="108">
        <v>270794</v>
      </c>
      <c r="I229" s="108">
        <v>29000</v>
      </c>
      <c r="J229" s="108">
        <v>32030</v>
      </c>
      <c r="K229" s="36"/>
      <c r="L229" s="217" t="s">
        <v>2347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25568</v>
      </c>
      <c r="G230" s="108">
        <v>0</v>
      </c>
      <c r="H230" s="108">
        <v>0</v>
      </c>
      <c r="I230" s="108">
        <v>0</v>
      </c>
      <c r="J230" s="108">
        <v>25568</v>
      </c>
      <c r="K230" s="36"/>
      <c r="L230" s="217" t="s">
        <v>2343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884891</v>
      </c>
      <c r="G231" s="108">
        <v>0</v>
      </c>
      <c r="H231" s="108">
        <v>851241</v>
      </c>
      <c r="I231" s="108">
        <v>0</v>
      </c>
      <c r="J231" s="108">
        <v>33650</v>
      </c>
      <c r="K231" s="36"/>
      <c r="L231" s="217" t="s">
        <v>2343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2258231</v>
      </c>
      <c r="G232" s="108">
        <v>0</v>
      </c>
      <c r="H232" s="108">
        <v>1113181</v>
      </c>
      <c r="I232" s="108">
        <v>0</v>
      </c>
      <c r="J232" s="108">
        <v>1145050</v>
      </c>
      <c r="K232" s="36"/>
      <c r="L232" s="217" t="s">
        <v>2343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384574</v>
      </c>
      <c r="G233" s="108">
        <v>0</v>
      </c>
      <c r="H233" s="108">
        <v>382324</v>
      </c>
      <c r="I233" s="108">
        <v>0</v>
      </c>
      <c r="J233" s="108">
        <v>2250</v>
      </c>
      <c r="K233" s="36"/>
      <c r="L233" s="217" t="s">
        <v>2343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2980344</v>
      </c>
      <c r="G234" s="108">
        <v>2196447</v>
      </c>
      <c r="H234" s="108">
        <v>737797</v>
      </c>
      <c r="I234" s="108">
        <v>0</v>
      </c>
      <c r="J234" s="108">
        <v>46100</v>
      </c>
      <c r="K234" s="36"/>
      <c r="L234" s="217" t="s">
        <v>2343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4523481</v>
      </c>
      <c r="G235" s="108">
        <v>701500</v>
      </c>
      <c r="H235" s="108">
        <v>3775881</v>
      </c>
      <c r="I235" s="108">
        <v>0</v>
      </c>
      <c r="J235" s="108">
        <v>46100</v>
      </c>
      <c r="K235" s="36"/>
      <c r="L235" s="217" t="s">
        <v>2343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381600</v>
      </c>
      <c r="G236" s="108">
        <v>10000</v>
      </c>
      <c r="H236" s="108">
        <v>371600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1681470</v>
      </c>
      <c r="G237" s="108">
        <v>323500</v>
      </c>
      <c r="H237" s="108">
        <v>195506</v>
      </c>
      <c r="I237" s="108">
        <v>0</v>
      </c>
      <c r="J237" s="108">
        <v>1162464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991359</v>
      </c>
      <c r="G238" s="108">
        <v>0</v>
      </c>
      <c r="H238" s="108">
        <v>991359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4928145</v>
      </c>
      <c r="G239" s="108">
        <v>34700</v>
      </c>
      <c r="H239" s="108">
        <v>1538860</v>
      </c>
      <c r="I239" s="108">
        <v>0</v>
      </c>
      <c r="J239" s="108">
        <v>3354585</v>
      </c>
      <c r="K239" s="36"/>
      <c r="L239" s="217" t="s">
        <v>2343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10996167</v>
      </c>
      <c r="G240" s="108">
        <v>1623652</v>
      </c>
      <c r="H240" s="108">
        <v>2630692</v>
      </c>
      <c r="I240" s="108">
        <v>5309988</v>
      </c>
      <c r="J240" s="108">
        <v>1431835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6166742</v>
      </c>
      <c r="G241" s="108">
        <v>2805850</v>
      </c>
      <c r="H241" s="108">
        <v>2854192</v>
      </c>
      <c r="I241" s="108">
        <v>0</v>
      </c>
      <c r="J241" s="108">
        <v>506700</v>
      </c>
      <c r="K241" s="50"/>
      <c r="L241" s="217" t="s">
        <v>2343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2938584</v>
      </c>
      <c r="G242" s="108">
        <v>0</v>
      </c>
      <c r="H242" s="108">
        <v>2412796</v>
      </c>
      <c r="I242" s="108">
        <v>91000</v>
      </c>
      <c r="J242" s="108">
        <v>434788</v>
      </c>
      <c r="K242" s="36"/>
      <c r="L242" s="217" t="s">
        <v>2343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6149503</v>
      </c>
      <c r="G243" s="108">
        <v>373000</v>
      </c>
      <c r="H243" s="108">
        <v>5122550</v>
      </c>
      <c r="I243" s="108">
        <v>46800</v>
      </c>
      <c r="J243" s="108">
        <v>607153</v>
      </c>
      <c r="K243" s="36"/>
      <c r="L243" s="217" t="s">
        <v>2347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20924022</v>
      </c>
      <c r="G244" s="108">
        <v>1145003</v>
      </c>
      <c r="H244" s="108">
        <v>3105530</v>
      </c>
      <c r="I244" s="108">
        <v>752002</v>
      </c>
      <c r="J244" s="108">
        <v>15921487</v>
      </c>
      <c r="K244" s="36"/>
      <c r="L244" s="217" t="s">
        <v>2347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648382</v>
      </c>
      <c r="G245" s="108">
        <v>0</v>
      </c>
      <c r="H245" s="108">
        <v>648382</v>
      </c>
      <c r="I245" s="108">
        <v>0</v>
      </c>
      <c r="J245" s="108">
        <v>0</v>
      </c>
      <c r="K245" s="36"/>
      <c r="L245" s="217" t="s">
        <v>2343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966587</v>
      </c>
      <c r="G246" s="108">
        <v>0</v>
      </c>
      <c r="H246" s="108">
        <v>879647</v>
      </c>
      <c r="I246" s="108">
        <v>5000</v>
      </c>
      <c r="J246" s="108">
        <v>81940</v>
      </c>
      <c r="K246" s="36"/>
      <c r="L246" s="217" t="s">
        <v>2343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894615</v>
      </c>
      <c r="G247" s="108">
        <v>0</v>
      </c>
      <c r="H247" s="108">
        <v>646341</v>
      </c>
      <c r="I247" s="108">
        <v>0</v>
      </c>
      <c r="J247" s="108">
        <v>248274</v>
      </c>
      <c r="K247" s="36"/>
      <c r="L247" s="217" t="s">
        <v>2343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aca="true" t="shared" si="7" ref="F248:F260">G248+H248+I248+J248</f>
        <v>1128920</v>
      </c>
      <c r="G248" s="108">
        <v>0</v>
      </c>
      <c r="H248" s="108">
        <v>245441</v>
      </c>
      <c r="I248" s="108">
        <v>0</v>
      </c>
      <c r="J248" s="108">
        <v>883479</v>
      </c>
      <c r="K248" s="36"/>
      <c r="L248" s="217" t="s">
        <v>2343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1959926</v>
      </c>
      <c r="G249" s="108">
        <v>35000</v>
      </c>
      <c r="H249" s="108">
        <v>1345125</v>
      </c>
      <c r="I249" s="108">
        <v>0</v>
      </c>
      <c r="J249" s="108">
        <v>579801</v>
      </c>
      <c r="K249" s="36"/>
      <c r="L249" s="217" t="s">
        <v>2343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3139645</v>
      </c>
      <c r="G250" s="108">
        <v>367750</v>
      </c>
      <c r="H250" s="108">
        <v>746695</v>
      </c>
      <c r="I250" s="108">
        <v>5000</v>
      </c>
      <c r="J250" s="108">
        <v>2020200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1448797</v>
      </c>
      <c r="G251" s="108">
        <v>0</v>
      </c>
      <c r="H251" s="108">
        <v>605416</v>
      </c>
      <c r="I251" s="108">
        <v>0</v>
      </c>
      <c r="J251" s="108">
        <v>843381</v>
      </c>
      <c r="K251" s="36"/>
      <c r="L251" s="217" t="s">
        <v>2343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2298618</v>
      </c>
      <c r="G252" s="108">
        <v>31651</v>
      </c>
      <c r="H252" s="108">
        <v>1330359</v>
      </c>
      <c r="I252" s="108">
        <v>0</v>
      </c>
      <c r="J252" s="108">
        <v>936608</v>
      </c>
      <c r="K252" s="36"/>
      <c r="L252" s="217" t="s">
        <v>2343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395813</v>
      </c>
      <c r="G253" s="108">
        <v>0</v>
      </c>
      <c r="H253" s="108">
        <v>364313</v>
      </c>
      <c r="I253" s="108">
        <v>0</v>
      </c>
      <c r="J253" s="108">
        <v>31500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2932819</v>
      </c>
      <c r="G254" s="108">
        <v>317280</v>
      </c>
      <c r="H254" s="108">
        <v>1215200</v>
      </c>
      <c r="I254" s="108">
        <v>0</v>
      </c>
      <c r="J254" s="108">
        <v>1400339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1881968</v>
      </c>
      <c r="G255" s="108">
        <v>1084192</v>
      </c>
      <c r="H255" s="108">
        <v>735736</v>
      </c>
      <c r="I255" s="108">
        <v>22700</v>
      </c>
      <c r="J255" s="108">
        <v>39340</v>
      </c>
      <c r="K255" s="36"/>
      <c r="L255" s="217" t="s">
        <v>2343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772171</v>
      </c>
      <c r="G256" s="108">
        <v>459600</v>
      </c>
      <c r="H256" s="108">
        <v>8060</v>
      </c>
      <c r="I256" s="108">
        <v>12500</v>
      </c>
      <c r="J256" s="108">
        <v>292011</v>
      </c>
      <c r="K256" s="36"/>
      <c r="L256" s="217" t="s">
        <v>2343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802596</v>
      </c>
      <c r="G257" s="108">
        <v>277800</v>
      </c>
      <c r="H257" s="108">
        <v>473296</v>
      </c>
      <c r="I257" s="108">
        <v>0</v>
      </c>
      <c r="J257" s="108">
        <v>51500</v>
      </c>
      <c r="K257" s="36"/>
      <c r="L257" s="217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1454606</v>
      </c>
      <c r="G258" s="108">
        <v>444400</v>
      </c>
      <c r="H258" s="108">
        <v>652783</v>
      </c>
      <c r="I258" s="108">
        <v>191000</v>
      </c>
      <c r="J258" s="108">
        <v>166423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724757</v>
      </c>
      <c r="G259" s="108">
        <v>0</v>
      </c>
      <c r="H259" s="108">
        <v>264957</v>
      </c>
      <c r="I259" s="108">
        <v>0</v>
      </c>
      <c r="J259" s="108">
        <v>459800</v>
      </c>
      <c r="K259" s="36"/>
      <c r="L259" s="217" t="s">
        <v>2347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2760272</v>
      </c>
      <c r="G260" s="108">
        <v>632400</v>
      </c>
      <c r="H260" s="108">
        <v>642502</v>
      </c>
      <c r="I260" s="108">
        <v>725800</v>
      </c>
      <c r="J260" s="108">
        <v>759570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aca="true" t="shared" si="8" ref="F262:F293">G262+H262+I262+J262</f>
        <v>2339927</v>
      </c>
      <c r="G262" s="108">
        <v>673799</v>
      </c>
      <c r="H262" s="108">
        <v>971404</v>
      </c>
      <c r="I262" s="108">
        <v>590339</v>
      </c>
      <c r="J262" s="108">
        <v>104385</v>
      </c>
      <c r="K262" s="36"/>
      <c r="L262" s="217" t="s">
        <v>2343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3073227</v>
      </c>
      <c r="G263" s="108">
        <v>457560</v>
      </c>
      <c r="H263" s="108">
        <v>1938542</v>
      </c>
      <c r="I263" s="108">
        <v>0</v>
      </c>
      <c r="J263" s="108">
        <v>677125</v>
      </c>
      <c r="K263" s="36"/>
      <c r="L263" s="217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81464</v>
      </c>
      <c r="G264" s="108">
        <v>0</v>
      </c>
      <c r="H264" s="108">
        <v>78764</v>
      </c>
      <c r="I264" s="108">
        <v>0</v>
      </c>
      <c r="J264" s="108">
        <v>2700</v>
      </c>
      <c r="K264" s="36"/>
      <c r="L264" s="217" t="s">
        <v>2343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80610</v>
      </c>
      <c r="G265" s="108">
        <v>0</v>
      </c>
      <c r="H265" s="108">
        <v>78110</v>
      </c>
      <c r="I265" s="108">
        <v>0</v>
      </c>
      <c r="J265" s="108">
        <v>2500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220814</v>
      </c>
      <c r="G266" s="108">
        <v>0</v>
      </c>
      <c r="H266" s="108">
        <v>208014</v>
      </c>
      <c r="I266" s="108">
        <v>0</v>
      </c>
      <c r="J266" s="108">
        <v>12800</v>
      </c>
      <c r="K266" s="36"/>
      <c r="L266" s="217" t="s">
        <v>2343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340703</v>
      </c>
      <c r="G267" s="108">
        <v>0</v>
      </c>
      <c r="H267" s="108">
        <v>309308</v>
      </c>
      <c r="I267" s="108">
        <v>0</v>
      </c>
      <c r="J267" s="108">
        <v>31395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240348</v>
      </c>
      <c r="G268" s="108">
        <v>0</v>
      </c>
      <c r="H268" s="108">
        <v>236448</v>
      </c>
      <c r="I268" s="108">
        <v>0</v>
      </c>
      <c r="J268" s="108">
        <v>3900</v>
      </c>
      <c r="K268" s="36"/>
      <c r="L268" s="217" t="s">
        <v>2343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178932</v>
      </c>
      <c r="G269" s="108">
        <v>112000</v>
      </c>
      <c r="H269" s="108">
        <v>0</v>
      </c>
      <c r="I269" s="108">
        <v>0</v>
      </c>
      <c r="J269" s="108">
        <v>66932</v>
      </c>
      <c r="K269" s="36"/>
      <c r="L269" s="217" t="s">
        <v>2343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6446735</v>
      </c>
      <c r="G270" s="108">
        <v>678000</v>
      </c>
      <c r="H270" s="108">
        <v>5090750</v>
      </c>
      <c r="I270" s="108">
        <v>0</v>
      </c>
      <c r="J270" s="108">
        <v>677985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81064</v>
      </c>
      <c r="G271" s="108">
        <v>0</v>
      </c>
      <c r="H271" s="108">
        <v>81064</v>
      </c>
      <c r="I271" s="108">
        <v>0</v>
      </c>
      <c r="J271" s="108">
        <v>0</v>
      </c>
      <c r="K271" s="36"/>
      <c r="L271" s="217" t="s">
        <v>2343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4870043</v>
      </c>
      <c r="G272" s="108">
        <v>0</v>
      </c>
      <c r="H272" s="108">
        <v>664439</v>
      </c>
      <c r="I272" s="108">
        <v>0</v>
      </c>
      <c r="J272" s="108">
        <v>4205604</v>
      </c>
      <c r="K272" s="36"/>
      <c r="L272" s="217" t="s">
        <v>2343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176928</v>
      </c>
      <c r="G273" s="108">
        <v>0</v>
      </c>
      <c r="H273" s="108">
        <v>131428</v>
      </c>
      <c r="I273" s="108">
        <v>0</v>
      </c>
      <c r="J273" s="108">
        <v>45500</v>
      </c>
      <c r="K273" s="36"/>
      <c r="L273" s="217" t="s">
        <v>2343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273057</v>
      </c>
      <c r="G274" s="108">
        <v>10000</v>
      </c>
      <c r="H274" s="108">
        <v>219957</v>
      </c>
      <c r="I274" s="108">
        <v>0</v>
      </c>
      <c r="J274" s="108">
        <v>43100</v>
      </c>
      <c r="K274" s="36"/>
      <c r="L274" s="217" t="s">
        <v>2343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50459</v>
      </c>
      <c r="G275" s="108">
        <v>0</v>
      </c>
      <c r="H275" s="108">
        <v>50459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1948047</v>
      </c>
      <c r="G276" s="108">
        <v>367500</v>
      </c>
      <c r="H276" s="108">
        <v>131000</v>
      </c>
      <c r="I276" s="108">
        <v>0</v>
      </c>
      <c r="J276" s="108">
        <v>1449547</v>
      </c>
      <c r="K276" s="36"/>
      <c r="L276" s="217" t="s">
        <v>2343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6152287</v>
      </c>
      <c r="G277" s="108">
        <v>428000</v>
      </c>
      <c r="H277" s="108">
        <v>1040464</v>
      </c>
      <c r="I277" s="108">
        <v>4598150</v>
      </c>
      <c r="J277" s="108">
        <v>85673</v>
      </c>
      <c r="K277" s="36"/>
      <c r="L277" s="217" t="s">
        <v>2347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20270</v>
      </c>
      <c r="G278" s="108">
        <v>0</v>
      </c>
      <c r="H278" s="108">
        <v>20270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291883</v>
      </c>
      <c r="G279" s="108">
        <v>0</v>
      </c>
      <c r="H279" s="108">
        <v>182225</v>
      </c>
      <c r="I279" s="108">
        <v>0</v>
      </c>
      <c r="J279" s="108">
        <v>109658</v>
      </c>
      <c r="K279" s="36"/>
      <c r="L279" s="217" t="s">
        <v>2343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4706478</v>
      </c>
      <c r="G280" s="108">
        <v>4624203</v>
      </c>
      <c r="H280" s="108">
        <v>61775</v>
      </c>
      <c r="I280" s="108">
        <v>0</v>
      </c>
      <c r="J280" s="108">
        <v>20500</v>
      </c>
      <c r="K280" s="36"/>
      <c r="L280" s="217" t="s">
        <v>2343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3431256</v>
      </c>
      <c r="G281" s="108">
        <v>1101550</v>
      </c>
      <c r="H281" s="108">
        <v>1717147</v>
      </c>
      <c r="I281" s="108">
        <v>0</v>
      </c>
      <c r="J281" s="108">
        <v>612559</v>
      </c>
      <c r="K281" s="36"/>
      <c r="L281" s="217" t="s">
        <v>2343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20436951</v>
      </c>
      <c r="G282" s="108">
        <v>4242301</v>
      </c>
      <c r="H282" s="108">
        <v>3595676</v>
      </c>
      <c r="I282" s="108">
        <v>1785700</v>
      </c>
      <c r="J282" s="108">
        <v>10813274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1098158</v>
      </c>
      <c r="G283" s="108">
        <v>0</v>
      </c>
      <c r="H283" s="108">
        <v>585380</v>
      </c>
      <c r="I283" s="108">
        <v>3800</v>
      </c>
      <c r="J283" s="108">
        <v>508978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4013485</v>
      </c>
      <c r="G284" s="108">
        <v>1458467</v>
      </c>
      <c r="H284" s="108">
        <v>943354</v>
      </c>
      <c r="I284" s="108">
        <v>0</v>
      </c>
      <c r="J284" s="108">
        <v>1611664</v>
      </c>
      <c r="K284" s="36"/>
      <c r="L284" s="217" t="s">
        <v>2343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53670465</v>
      </c>
      <c r="G285" s="108">
        <v>48592100</v>
      </c>
      <c r="H285" s="108">
        <v>363510</v>
      </c>
      <c r="I285" s="108">
        <v>251004</v>
      </c>
      <c r="J285" s="108">
        <v>4463851</v>
      </c>
      <c r="K285" s="36"/>
      <c r="L285" s="217" t="s">
        <v>2347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1194825</v>
      </c>
      <c r="G286" s="108">
        <v>1</v>
      </c>
      <c r="H286" s="108">
        <v>602639</v>
      </c>
      <c r="I286" s="108">
        <v>0</v>
      </c>
      <c r="J286" s="108">
        <v>592185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73371596</v>
      </c>
      <c r="G287" s="108">
        <v>72914000</v>
      </c>
      <c r="H287" s="108">
        <v>416996</v>
      </c>
      <c r="I287" s="108">
        <v>0</v>
      </c>
      <c r="J287" s="108">
        <v>40600</v>
      </c>
      <c r="K287" s="36"/>
      <c r="L287" s="217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870737</v>
      </c>
      <c r="G288" s="108">
        <v>0</v>
      </c>
      <c r="H288" s="108">
        <v>313545</v>
      </c>
      <c r="I288" s="108">
        <v>0</v>
      </c>
      <c r="J288" s="108">
        <v>557192</v>
      </c>
      <c r="K288" s="36"/>
      <c r="L288" s="217" t="s">
        <v>2343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304796</v>
      </c>
      <c r="G289" s="108">
        <v>6500</v>
      </c>
      <c r="H289" s="108">
        <v>261459</v>
      </c>
      <c r="I289" s="108">
        <v>28800</v>
      </c>
      <c r="J289" s="108">
        <v>8037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423308</v>
      </c>
      <c r="G290" s="108">
        <v>0</v>
      </c>
      <c r="H290" s="108">
        <v>174196</v>
      </c>
      <c r="I290" s="108">
        <v>200</v>
      </c>
      <c r="J290" s="108">
        <v>248912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63005</v>
      </c>
      <c r="G291" s="108">
        <v>0</v>
      </c>
      <c r="H291" s="108">
        <v>0</v>
      </c>
      <c r="I291" s="108">
        <v>0</v>
      </c>
      <c r="J291" s="108">
        <v>63005</v>
      </c>
      <c r="K291" s="36"/>
      <c r="L291" s="217" t="s">
        <v>2343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14566</v>
      </c>
      <c r="G292" s="108">
        <v>0</v>
      </c>
      <c r="H292" s="108">
        <v>14566</v>
      </c>
      <c r="I292" s="108">
        <v>0</v>
      </c>
      <c r="J292" s="108">
        <v>0</v>
      </c>
      <c r="K292" s="36"/>
      <c r="L292" s="217" t="s">
        <v>2343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180533</v>
      </c>
      <c r="G293" s="108">
        <v>0</v>
      </c>
      <c r="H293" s="108">
        <v>146436</v>
      </c>
      <c r="I293" s="108">
        <v>26500</v>
      </c>
      <c r="J293" s="108">
        <v>7597</v>
      </c>
      <c r="K293" s="36"/>
      <c r="L293" s="217" t="s">
        <v>2343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aca="true" t="shared" si="9" ref="F294:F322">G294+H294+I294+J294</f>
        <v>1624448</v>
      </c>
      <c r="G294" s="108">
        <v>0</v>
      </c>
      <c r="H294" s="108">
        <v>658531</v>
      </c>
      <c r="I294" s="108">
        <v>0</v>
      </c>
      <c r="J294" s="108">
        <v>965917</v>
      </c>
      <c r="K294" s="36"/>
      <c r="L294" s="217" t="s">
        <v>2343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344001</v>
      </c>
      <c r="G295" s="108">
        <v>50</v>
      </c>
      <c r="H295" s="108">
        <v>194634</v>
      </c>
      <c r="I295" s="108">
        <v>39000</v>
      </c>
      <c r="J295" s="108">
        <v>110317</v>
      </c>
      <c r="K295" s="36"/>
      <c r="L295" s="217" t="s">
        <v>2343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655146</v>
      </c>
      <c r="G296" s="108">
        <v>517000</v>
      </c>
      <c r="H296" s="108">
        <v>68046</v>
      </c>
      <c r="I296" s="108">
        <v>54000</v>
      </c>
      <c r="J296" s="108">
        <v>16100</v>
      </c>
      <c r="K296" s="36"/>
      <c r="L296" s="217" t="s">
        <v>2343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268085</v>
      </c>
      <c r="G297" s="108">
        <v>0</v>
      </c>
      <c r="H297" s="108">
        <v>175575</v>
      </c>
      <c r="I297" s="108">
        <v>0</v>
      </c>
      <c r="J297" s="108">
        <v>92510</v>
      </c>
      <c r="K297" s="36"/>
      <c r="L297" s="217" t="s">
        <v>2343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1154865</v>
      </c>
      <c r="G298" s="108">
        <v>775000</v>
      </c>
      <c r="H298" s="108">
        <v>294814</v>
      </c>
      <c r="I298" s="108">
        <v>0</v>
      </c>
      <c r="J298" s="108">
        <v>85051</v>
      </c>
      <c r="K298" s="36"/>
      <c r="L298" s="217" t="s">
        <v>2343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46118</v>
      </c>
      <c r="G299" s="108">
        <v>0</v>
      </c>
      <c r="H299" s="108">
        <v>45618</v>
      </c>
      <c r="I299" s="108">
        <v>0</v>
      </c>
      <c r="J299" s="108">
        <v>500</v>
      </c>
      <c r="K299" s="36"/>
      <c r="L299" s="217" t="s">
        <v>2343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49186</v>
      </c>
      <c r="G300" s="108">
        <v>0</v>
      </c>
      <c r="H300" s="108">
        <v>18045</v>
      </c>
      <c r="I300" s="108">
        <v>0</v>
      </c>
      <c r="J300" s="108">
        <v>31141</v>
      </c>
      <c r="K300" s="36"/>
      <c r="L300" s="217" t="s">
        <v>2343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47149</v>
      </c>
      <c r="G301" s="108">
        <v>0</v>
      </c>
      <c r="H301" s="108">
        <v>34050</v>
      </c>
      <c r="I301" s="108">
        <v>0</v>
      </c>
      <c r="J301" s="108">
        <v>13099</v>
      </c>
      <c r="K301" s="36"/>
      <c r="L301" s="217" t="s">
        <v>2343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67942</v>
      </c>
      <c r="G302" s="108">
        <v>0</v>
      </c>
      <c r="H302" s="108">
        <v>67942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7409032</v>
      </c>
      <c r="G303" s="108">
        <v>0</v>
      </c>
      <c r="H303" s="108">
        <v>44490</v>
      </c>
      <c r="I303" s="108">
        <v>10000</v>
      </c>
      <c r="J303" s="108">
        <v>7354542</v>
      </c>
      <c r="K303" s="36"/>
      <c r="L303" s="217" t="s">
        <v>2343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360997</v>
      </c>
      <c r="G304" s="108">
        <v>130000</v>
      </c>
      <c r="H304" s="108">
        <v>119773</v>
      </c>
      <c r="I304" s="108">
        <v>35100</v>
      </c>
      <c r="J304" s="108">
        <v>76124</v>
      </c>
      <c r="K304" s="36"/>
      <c r="L304" s="217" t="s">
        <v>2343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170899</v>
      </c>
      <c r="G305" s="108">
        <v>5900</v>
      </c>
      <c r="H305" s="108">
        <v>138799</v>
      </c>
      <c r="I305" s="108">
        <v>0</v>
      </c>
      <c r="J305" s="108">
        <v>26200</v>
      </c>
      <c r="K305" s="36"/>
      <c r="L305" s="217" t="s">
        <v>2343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17155</v>
      </c>
      <c r="G306" s="108">
        <v>0</v>
      </c>
      <c r="H306" s="108">
        <v>0</v>
      </c>
      <c r="I306" s="108">
        <v>0</v>
      </c>
      <c r="J306" s="108">
        <v>17155</v>
      </c>
      <c r="K306" s="36"/>
      <c r="L306" s="217" t="s">
        <v>2343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244470</v>
      </c>
      <c r="G307" s="108">
        <v>0</v>
      </c>
      <c r="H307" s="108">
        <v>229045</v>
      </c>
      <c r="I307" s="108">
        <v>0</v>
      </c>
      <c r="J307" s="108">
        <v>15425</v>
      </c>
      <c r="K307" s="36"/>
      <c r="L307" s="217" t="s">
        <v>2343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34737</v>
      </c>
      <c r="G308" s="108">
        <v>0</v>
      </c>
      <c r="H308" s="108">
        <v>27787</v>
      </c>
      <c r="I308" s="108">
        <v>0</v>
      </c>
      <c r="J308" s="108">
        <v>6950</v>
      </c>
      <c r="K308" s="36"/>
      <c r="L308" s="217" t="s">
        <v>2343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5290597</v>
      </c>
      <c r="G309" s="108">
        <v>2301657</v>
      </c>
      <c r="H309" s="108">
        <v>924540</v>
      </c>
      <c r="I309" s="108">
        <v>833474</v>
      </c>
      <c r="J309" s="108">
        <v>1230926</v>
      </c>
      <c r="K309" s="36"/>
      <c r="L309" s="217" t="s">
        <v>2343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2064881</v>
      </c>
      <c r="G310" s="108">
        <v>130000</v>
      </c>
      <c r="H310" s="108">
        <v>1158003</v>
      </c>
      <c r="I310" s="108">
        <v>74648</v>
      </c>
      <c r="J310" s="108">
        <v>702230</v>
      </c>
      <c r="K310" s="36"/>
      <c r="L310" s="217" t="s">
        <v>2343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41200</v>
      </c>
      <c r="G311" s="108">
        <v>0</v>
      </c>
      <c r="H311" s="108">
        <v>14400</v>
      </c>
      <c r="I311" s="108">
        <v>0</v>
      </c>
      <c r="J311" s="108">
        <v>26800</v>
      </c>
      <c r="K311" s="36"/>
      <c r="L311" s="217" t="s">
        <v>2343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740198</v>
      </c>
      <c r="G312" s="108">
        <v>0</v>
      </c>
      <c r="H312" s="108">
        <v>204083</v>
      </c>
      <c r="I312" s="108">
        <v>317400</v>
      </c>
      <c r="J312" s="108">
        <v>218715</v>
      </c>
      <c r="K312" s="36"/>
      <c r="L312" s="217" t="s">
        <v>2343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201217</v>
      </c>
      <c r="G313" s="108">
        <v>0</v>
      </c>
      <c r="H313" s="108">
        <v>77381</v>
      </c>
      <c r="I313" s="108">
        <v>800</v>
      </c>
      <c r="J313" s="108">
        <v>123036</v>
      </c>
      <c r="K313" s="36"/>
      <c r="L313" s="217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150026</v>
      </c>
      <c r="G314" s="108">
        <v>11000</v>
      </c>
      <c r="H314" s="108">
        <v>60626</v>
      </c>
      <c r="I314" s="108">
        <v>22250</v>
      </c>
      <c r="J314" s="108">
        <v>56150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21644122</v>
      </c>
      <c r="G315" s="108">
        <v>509996</v>
      </c>
      <c r="H315" s="108">
        <v>497581</v>
      </c>
      <c r="I315" s="108">
        <v>20553044</v>
      </c>
      <c r="J315" s="108">
        <v>83501</v>
      </c>
      <c r="K315" s="36"/>
      <c r="L315" s="217" t="s">
        <v>2343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1961583</v>
      </c>
      <c r="G316" s="108">
        <v>3400</v>
      </c>
      <c r="H316" s="108">
        <v>1550159</v>
      </c>
      <c r="I316" s="108">
        <v>0</v>
      </c>
      <c r="J316" s="108">
        <v>408024</v>
      </c>
      <c r="K316" s="36"/>
      <c r="L316" s="217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7568470</v>
      </c>
      <c r="G317" s="108">
        <v>0</v>
      </c>
      <c r="H317" s="108">
        <v>6008220</v>
      </c>
      <c r="I317" s="108">
        <v>387000</v>
      </c>
      <c r="J317" s="108">
        <v>1173250</v>
      </c>
      <c r="K317" s="36"/>
      <c r="L317" s="217" t="s">
        <v>2343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653024</v>
      </c>
      <c r="G318" s="108">
        <v>328500</v>
      </c>
      <c r="H318" s="108">
        <v>284244</v>
      </c>
      <c r="I318" s="108">
        <v>0</v>
      </c>
      <c r="J318" s="108">
        <v>40280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562891</v>
      </c>
      <c r="G319" s="108">
        <v>220092</v>
      </c>
      <c r="H319" s="108">
        <v>341799</v>
      </c>
      <c r="I319" s="108">
        <v>0</v>
      </c>
      <c r="J319" s="108">
        <v>1000</v>
      </c>
      <c r="K319" s="36"/>
      <c r="L319" s="217" t="s">
        <v>2344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8710842</v>
      </c>
      <c r="G320" s="108">
        <v>450925</v>
      </c>
      <c r="H320" s="108">
        <v>1333953</v>
      </c>
      <c r="I320" s="108">
        <v>115500</v>
      </c>
      <c r="J320" s="108">
        <v>6810464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5240611</v>
      </c>
      <c r="G321" s="108">
        <v>100000</v>
      </c>
      <c r="H321" s="108">
        <v>1585130</v>
      </c>
      <c r="I321" s="108">
        <v>195651</v>
      </c>
      <c r="J321" s="108">
        <v>3359830</v>
      </c>
      <c r="K321" s="36"/>
      <c r="L321" s="217" t="s">
        <v>2343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686509</v>
      </c>
      <c r="G322" s="108">
        <v>0</v>
      </c>
      <c r="H322" s="108">
        <v>675209</v>
      </c>
      <c r="I322" s="108">
        <v>11300</v>
      </c>
      <c r="J322" s="108">
        <v>0</v>
      </c>
      <c r="K322" s="36"/>
      <c r="L322" s="217" t="s">
        <v>2343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0" ref="F324:F355">G324+H324+I324+J324</f>
        <v>11661981</v>
      </c>
      <c r="G324" s="108">
        <v>1284520</v>
      </c>
      <c r="H324" s="108">
        <v>2562826</v>
      </c>
      <c r="I324" s="108">
        <v>63493</v>
      </c>
      <c r="J324" s="108">
        <v>7751142</v>
      </c>
      <c r="K324" s="36"/>
      <c r="L324" s="217" t="s">
        <v>2343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10366755</v>
      </c>
      <c r="G325" s="108">
        <v>0</v>
      </c>
      <c r="H325" s="108">
        <v>1236377</v>
      </c>
      <c r="I325" s="108">
        <v>0</v>
      </c>
      <c r="J325" s="108">
        <v>9130378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3383233</v>
      </c>
      <c r="G326" s="108">
        <v>1671651</v>
      </c>
      <c r="H326" s="108">
        <v>667888</v>
      </c>
      <c r="I326" s="108">
        <v>104500</v>
      </c>
      <c r="J326" s="108">
        <v>939194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2604336</v>
      </c>
      <c r="G327" s="108">
        <v>0</v>
      </c>
      <c r="H327" s="108">
        <v>1660901</v>
      </c>
      <c r="I327" s="108">
        <v>145000</v>
      </c>
      <c r="J327" s="108">
        <v>798435</v>
      </c>
      <c r="K327" s="36"/>
      <c r="L327" s="217" t="s">
        <v>2347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1742484</v>
      </c>
      <c r="G328" s="108">
        <v>0</v>
      </c>
      <c r="H328" s="108">
        <v>190114</v>
      </c>
      <c r="I328" s="108">
        <v>0</v>
      </c>
      <c r="J328" s="108">
        <v>1552370</v>
      </c>
      <c r="K328" s="36"/>
      <c r="L328" s="217" t="s">
        <v>2343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24312614</v>
      </c>
      <c r="G329" s="108">
        <v>0</v>
      </c>
      <c r="H329" s="108">
        <v>212438</v>
      </c>
      <c r="I329" s="108">
        <v>22510000</v>
      </c>
      <c r="J329" s="108">
        <v>1590176</v>
      </c>
      <c r="K329" s="36"/>
      <c r="L329" s="217" t="s">
        <v>2343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100611</v>
      </c>
      <c r="G330" s="108">
        <v>0</v>
      </c>
      <c r="H330" s="108">
        <v>100611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5399455</v>
      </c>
      <c r="G331" s="108">
        <v>36900</v>
      </c>
      <c r="H331" s="108">
        <v>1808209</v>
      </c>
      <c r="I331" s="108">
        <v>812497</v>
      </c>
      <c r="J331" s="108">
        <v>2741849</v>
      </c>
      <c r="K331" s="36"/>
      <c r="L331" s="217" t="s">
        <v>2343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10379448</v>
      </c>
      <c r="G332" s="108">
        <v>290903</v>
      </c>
      <c r="H332" s="108">
        <v>2733426</v>
      </c>
      <c r="I332" s="108">
        <v>893070</v>
      </c>
      <c r="J332" s="108">
        <v>6462049</v>
      </c>
      <c r="K332" s="36"/>
      <c r="L332" s="217" t="s">
        <v>2343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121270</v>
      </c>
      <c r="G333" s="108">
        <v>0</v>
      </c>
      <c r="H333" s="108">
        <v>121270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1562268</v>
      </c>
      <c r="G334" s="108">
        <v>0</v>
      </c>
      <c r="H334" s="108">
        <v>1562268</v>
      </c>
      <c r="I334" s="108">
        <v>0</v>
      </c>
      <c r="J334" s="108">
        <v>0</v>
      </c>
      <c r="K334" s="36"/>
      <c r="L334" s="217" t="s">
        <v>2347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140379</v>
      </c>
      <c r="G335" s="108">
        <v>0</v>
      </c>
      <c r="H335" s="108">
        <v>102029</v>
      </c>
      <c r="I335" s="108">
        <v>32150</v>
      </c>
      <c r="J335" s="108">
        <v>6200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2478674</v>
      </c>
      <c r="G336" s="108">
        <v>16523</v>
      </c>
      <c r="H336" s="108">
        <v>2309893</v>
      </c>
      <c r="I336" s="108">
        <v>0</v>
      </c>
      <c r="J336" s="108">
        <v>152258</v>
      </c>
      <c r="K336" s="36"/>
      <c r="L336" s="217" t="s">
        <v>2343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837827</v>
      </c>
      <c r="G337" s="108">
        <v>0</v>
      </c>
      <c r="H337" s="108">
        <v>515282</v>
      </c>
      <c r="I337" s="108">
        <v>4500</v>
      </c>
      <c r="J337" s="108">
        <v>318045</v>
      </c>
      <c r="K337" s="36"/>
      <c r="L337" s="217" t="s">
        <v>2343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837787</v>
      </c>
      <c r="G338" s="108">
        <v>0</v>
      </c>
      <c r="H338" s="108">
        <v>335451</v>
      </c>
      <c r="I338" s="108">
        <v>0</v>
      </c>
      <c r="J338" s="108">
        <v>502336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261300</v>
      </c>
      <c r="G339" s="108">
        <v>4760</v>
      </c>
      <c r="H339" s="108">
        <v>250652</v>
      </c>
      <c r="I339" s="108">
        <v>0</v>
      </c>
      <c r="J339" s="108">
        <v>5888</v>
      </c>
      <c r="K339" s="36"/>
      <c r="L339" s="217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6481720</v>
      </c>
      <c r="G340" s="108">
        <v>3568675</v>
      </c>
      <c r="H340" s="108">
        <v>1553314</v>
      </c>
      <c r="I340" s="108">
        <v>948025</v>
      </c>
      <c r="J340" s="108">
        <v>411706</v>
      </c>
      <c r="K340" s="36"/>
      <c r="L340" s="217" t="s">
        <v>2343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3197372</v>
      </c>
      <c r="G341" s="108">
        <v>0</v>
      </c>
      <c r="H341" s="108">
        <v>502554</v>
      </c>
      <c r="I341" s="108">
        <v>0</v>
      </c>
      <c r="J341" s="108">
        <v>2694818</v>
      </c>
      <c r="K341" s="36"/>
      <c r="L341" s="217" t="s">
        <v>2347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18408026</v>
      </c>
      <c r="G342" s="108">
        <v>5085531</v>
      </c>
      <c r="H342" s="108">
        <v>12759995</v>
      </c>
      <c r="I342" s="108">
        <v>520000</v>
      </c>
      <c r="J342" s="108">
        <v>42500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2959815</v>
      </c>
      <c r="G343" s="108">
        <v>0</v>
      </c>
      <c r="H343" s="108">
        <v>2923564</v>
      </c>
      <c r="I343" s="108">
        <v>0</v>
      </c>
      <c r="J343" s="108">
        <v>36251</v>
      </c>
      <c r="K343" s="36"/>
      <c r="L343" s="217" t="s">
        <v>2347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4888798</v>
      </c>
      <c r="G344" s="108">
        <v>734130</v>
      </c>
      <c r="H344" s="108">
        <v>1539433</v>
      </c>
      <c r="I344" s="108">
        <v>0</v>
      </c>
      <c r="J344" s="108">
        <v>2615235</v>
      </c>
      <c r="K344" s="36"/>
      <c r="L344" s="217" t="s">
        <v>2343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2962836</v>
      </c>
      <c r="G345" s="108">
        <v>2</v>
      </c>
      <c r="H345" s="108">
        <v>1050403</v>
      </c>
      <c r="I345" s="108">
        <v>7500</v>
      </c>
      <c r="J345" s="108">
        <v>1904931</v>
      </c>
      <c r="K345" s="36"/>
      <c r="L345" s="217" t="s">
        <v>2343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2331740</v>
      </c>
      <c r="G346" s="108">
        <v>0</v>
      </c>
      <c r="H346" s="108">
        <v>1370139</v>
      </c>
      <c r="I346" s="108">
        <v>825000</v>
      </c>
      <c r="J346" s="108">
        <v>136601</v>
      </c>
      <c r="K346" s="36"/>
      <c r="L346" s="217" t="s">
        <v>2343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320964</v>
      </c>
      <c r="G347" s="108">
        <v>119751</v>
      </c>
      <c r="H347" s="108">
        <v>161712</v>
      </c>
      <c r="I347" s="108">
        <v>0</v>
      </c>
      <c r="J347" s="108">
        <v>39501</v>
      </c>
      <c r="K347" s="36"/>
      <c r="L347" s="217" t="s">
        <v>2343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5295187</v>
      </c>
      <c r="G348" s="108">
        <v>413575</v>
      </c>
      <c r="H348" s="108">
        <v>1522037</v>
      </c>
      <c r="I348" s="108">
        <v>33001</v>
      </c>
      <c r="J348" s="108">
        <v>3326574</v>
      </c>
      <c r="K348" s="36"/>
      <c r="L348" s="217" t="s">
        <v>2343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5983257</v>
      </c>
      <c r="G349" s="108">
        <v>795500</v>
      </c>
      <c r="H349" s="108">
        <v>52794</v>
      </c>
      <c r="I349" s="108">
        <v>3821098</v>
      </c>
      <c r="J349" s="108">
        <v>1313865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469111</v>
      </c>
      <c r="G350" s="108">
        <v>500</v>
      </c>
      <c r="H350" s="108">
        <v>409161</v>
      </c>
      <c r="I350" s="108">
        <v>0</v>
      </c>
      <c r="J350" s="108">
        <v>59450</v>
      </c>
      <c r="K350" s="36"/>
      <c r="L350" s="217" t="s">
        <v>2343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427382</v>
      </c>
      <c r="G351" s="108">
        <v>52601</v>
      </c>
      <c r="H351" s="108">
        <v>180142</v>
      </c>
      <c r="I351" s="108">
        <v>0</v>
      </c>
      <c r="J351" s="108">
        <v>194639</v>
      </c>
      <c r="K351" s="36"/>
      <c r="L351" s="217" t="s">
        <v>2343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24266499</v>
      </c>
      <c r="G352" s="108">
        <v>8246504</v>
      </c>
      <c r="H352" s="108">
        <v>2167621</v>
      </c>
      <c r="I352" s="108">
        <v>3202</v>
      </c>
      <c r="J352" s="108">
        <v>13849172</v>
      </c>
      <c r="K352" s="36"/>
      <c r="L352" s="217" t="s">
        <v>2343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2700</v>
      </c>
      <c r="G353" s="108">
        <v>1200</v>
      </c>
      <c r="H353" s="108">
        <v>0</v>
      </c>
      <c r="I353" s="108">
        <v>1500</v>
      </c>
      <c r="J353" s="108">
        <v>0</v>
      </c>
      <c r="K353" s="36"/>
      <c r="L353" s="217" t="s">
        <v>2343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71031</v>
      </c>
      <c r="G354" s="108">
        <v>24500</v>
      </c>
      <c r="H354" s="108">
        <v>34031</v>
      </c>
      <c r="I354" s="108">
        <v>0</v>
      </c>
      <c r="J354" s="108">
        <v>12500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2281491</v>
      </c>
      <c r="G355" s="108">
        <v>45000</v>
      </c>
      <c r="H355" s="108">
        <v>505857</v>
      </c>
      <c r="I355" s="108">
        <v>0</v>
      </c>
      <c r="J355" s="108">
        <v>1730634</v>
      </c>
      <c r="K355" s="36"/>
      <c r="L355" s="217" t="s">
        <v>2343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1" ref="F356:F387">G356+H356+I356+J356</f>
        <v>570147</v>
      </c>
      <c r="G356" s="108">
        <v>0</v>
      </c>
      <c r="H356" s="108">
        <v>551187</v>
      </c>
      <c r="I356" s="108">
        <v>0</v>
      </c>
      <c r="J356" s="108">
        <v>18960</v>
      </c>
      <c r="K356" s="36"/>
      <c r="L356" s="217" t="s">
        <v>2343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267288</v>
      </c>
      <c r="G357" s="108">
        <v>0</v>
      </c>
      <c r="H357" s="108">
        <v>125595</v>
      </c>
      <c r="I357" s="108">
        <v>1200</v>
      </c>
      <c r="J357" s="108">
        <v>140493</v>
      </c>
      <c r="K357" s="36"/>
      <c r="L357" s="217" t="s">
        <v>2343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478316</v>
      </c>
      <c r="G358" s="108">
        <v>330650</v>
      </c>
      <c r="H358" s="108">
        <v>135766</v>
      </c>
      <c r="I358" s="108">
        <v>4900</v>
      </c>
      <c r="J358" s="108">
        <v>7000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568631</v>
      </c>
      <c r="G359" s="108">
        <v>223500</v>
      </c>
      <c r="H359" s="108">
        <v>314131</v>
      </c>
      <c r="I359" s="108">
        <v>0</v>
      </c>
      <c r="J359" s="108">
        <v>31000</v>
      </c>
      <c r="K359" s="36"/>
      <c r="L359" s="217" t="s">
        <v>2343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652579</v>
      </c>
      <c r="G360" s="108">
        <v>290300</v>
      </c>
      <c r="H360" s="108">
        <v>222779</v>
      </c>
      <c r="I360" s="108">
        <v>98000</v>
      </c>
      <c r="J360" s="108">
        <v>41500</v>
      </c>
      <c r="K360" s="36"/>
      <c r="L360" s="217" t="s">
        <v>2343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1149222</v>
      </c>
      <c r="G361" s="108">
        <v>235001</v>
      </c>
      <c r="H361" s="108">
        <v>851820</v>
      </c>
      <c r="I361" s="108">
        <v>51500</v>
      </c>
      <c r="J361" s="108">
        <v>10901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74068</v>
      </c>
      <c r="G362" s="108">
        <v>0</v>
      </c>
      <c r="H362" s="108">
        <v>74068</v>
      </c>
      <c r="I362" s="108">
        <v>0</v>
      </c>
      <c r="J362" s="108">
        <v>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560463</v>
      </c>
      <c r="G363" s="108">
        <v>0</v>
      </c>
      <c r="H363" s="108">
        <v>224136</v>
      </c>
      <c r="I363" s="108">
        <v>0</v>
      </c>
      <c r="J363" s="108">
        <v>336327</v>
      </c>
      <c r="K363" s="36"/>
      <c r="L363" s="217" t="s">
        <v>2343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137185</v>
      </c>
      <c r="G364" s="108">
        <v>0</v>
      </c>
      <c r="H364" s="108">
        <v>134885</v>
      </c>
      <c r="I364" s="108">
        <v>0</v>
      </c>
      <c r="J364" s="108">
        <v>2300</v>
      </c>
      <c r="K364" s="63"/>
      <c r="L364" s="217" t="s">
        <v>2344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2978030</v>
      </c>
      <c r="G365" s="108">
        <v>1519750</v>
      </c>
      <c r="H365" s="108">
        <v>1058280</v>
      </c>
      <c r="I365" s="108">
        <v>0</v>
      </c>
      <c r="J365" s="108">
        <v>400000</v>
      </c>
      <c r="K365" s="36"/>
      <c r="L365" s="217" t="s">
        <v>2343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862970</v>
      </c>
      <c r="G366" s="108">
        <v>725110</v>
      </c>
      <c r="H366" s="108">
        <v>117180</v>
      </c>
      <c r="I366" s="108">
        <v>0</v>
      </c>
      <c r="J366" s="108">
        <v>20680</v>
      </c>
      <c r="K366" s="36"/>
      <c r="L366" s="217" t="s">
        <v>2343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758118</v>
      </c>
      <c r="G367" s="108">
        <v>27400</v>
      </c>
      <c r="H367" s="108">
        <v>170042</v>
      </c>
      <c r="I367" s="108">
        <v>0</v>
      </c>
      <c r="J367" s="108">
        <v>560676</v>
      </c>
      <c r="K367" s="36"/>
      <c r="L367" s="217" t="s">
        <v>2343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3454366</v>
      </c>
      <c r="G368" s="108">
        <v>176000</v>
      </c>
      <c r="H368" s="108">
        <v>1273588</v>
      </c>
      <c r="I368" s="108">
        <v>4000</v>
      </c>
      <c r="J368" s="108">
        <v>2000778</v>
      </c>
      <c r="K368" s="36"/>
      <c r="L368" s="217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593778</v>
      </c>
      <c r="G369" s="108">
        <v>101088</v>
      </c>
      <c r="H369" s="108">
        <v>460790</v>
      </c>
      <c r="I369" s="108">
        <v>0</v>
      </c>
      <c r="J369" s="108">
        <v>31900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5645671</v>
      </c>
      <c r="G370" s="108">
        <v>2575802</v>
      </c>
      <c r="H370" s="108">
        <v>1496913</v>
      </c>
      <c r="I370" s="108">
        <v>4200</v>
      </c>
      <c r="J370" s="108">
        <v>1568756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9099963</v>
      </c>
      <c r="G371" s="108">
        <v>1979098</v>
      </c>
      <c r="H371" s="108">
        <v>1922772</v>
      </c>
      <c r="I371" s="108">
        <v>1885101</v>
      </c>
      <c r="J371" s="108">
        <v>3312992</v>
      </c>
      <c r="K371" s="36"/>
      <c r="L371" s="217" t="s">
        <v>2343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221925</v>
      </c>
      <c r="G372" s="108">
        <v>0</v>
      </c>
      <c r="H372" s="108">
        <v>221925</v>
      </c>
      <c r="I372" s="108">
        <v>0</v>
      </c>
      <c r="J372" s="108">
        <v>0</v>
      </c>
      <c r="K372" s="36"/>
      <c r="L372" s="217" t="s">
        <v>2343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1"/>
        <v>1013340</v>
      </c>
      <c r="G373" s="108">
        <v>500000</v>
      </c>
      <c r="H373" s="108">
        <v>493640</v>
      </c>
      <c r="I373" s="108">
        <v>0</v>
      </c>
      <c r="J373" s="108">
        <v>19700</v>
      </c>
      <c r="K373" s="36"/>
      <c r="L373" s="217" t="s">
        <v>2344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1"/>
        <v>667675</v>
      </c>
      <c r="G374" s="108">
        <v>15000</v>
      </c>
      <c r="H374" s="108">
        <v>417728</v>
      </c>
      <c r="I374" s="108">
        <v>0</v>
      </c>
      <c r="J374" s="108">
        <v>234947</v>
      </c>
      <c r="K374" s="36"/>
      <c r="L374" s="217" t="s">
        <v>2344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1"/>
        <v>659119</v>
      </c>
      <c r="G375" s="108">
        <v>0</v>
      </c>
      <c r="H375" s="108">
        <v>657844</v>
      </c>
      <c r="I375" s="108">
        <v>0</v>
      </c>
      <c r="J375" s="108">
        <v>1275</v>
      </c>
      <c r="K375" s="36"/>
      <c r="L375" s="217" t="s">
        <v>2343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1"/>
        <v>8600</v>
      </c>
      <c r="G376" s="108">
        <v>0</v>
      </c>
      <c r="H376" s="108">
        <v>8600</v>
      </c>
      <c r="I376" s="108">
        <v>0</v>
      </c>
      <c r="J376" s="108">
        <v>0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1"/>
        <v>2635479</v>
      </c>
      <c r="G377" s="108">
        <v>1249900</v>
      </c>
      <c r="H377" s="108">
        <v>791180</v>
      </c>
      <c r="I377" s="108">
        <v>323190</v>
      </c>
      <c r="J377" s="108">
        <v>271209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1"/>
        <v>2361576</v>
      </c>
      <c r="G378" s="108">
        <v>9400</v>
      </c>
      <c r="H378" s="108">
        <v>2103136</v>
      </c>
      <c r="I378" s="108">
        <v>0</v>
      </c>
      <c r="J378" s="108">
        <v>249040</v>
      </c>
      <c r="K378" s="36"/>
      <c r="L378" s="217" t="s">
        <v>2347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1"/>
        <v>993269</v>
      </c>
      <c r="G379" s="108">
        <v>379300</v>
      </c>
      <c r="H379" s="108">
        <v>613969</v>
      </c>
      <c r="I379" s="108">
        <v>0</v>
      </c>
      <c r="J379" s="108">
        <v>0</v>
      </c>
      <c r="K379" s="36"/>
      <c r="L379" s="217" t="s">
        <v>2347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1"/>
        <v>6468795</v>
      </c>
      <c r="G380" s="108">
        <v>184050</v>
      </c>
      <c r="H380" s="108">
        <v>2154320</v>
      </c>
      <c r="I380" s="108">
        <v>1350000</v>
      </c>
      <c r="J380" s="108">
        <v>2780425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1"/>
        <v>1492330</v>
      </c>
      <c r="G381" s="108">
        <v>0</v>
      </c>
      <c r="H381" s="108">
        <v>380730</v>
      </c>
      <c r="I381" s="108">
        <v>155500</v>
      </c>
      <c r="J381" s="108">
        <v>956100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1"/>
        <v>858366</v>
      </c>
      <c r="G382" s="108">
        <v>750</v>
      </c>
      <c r="H382" s="108">
        <v>816480</v>
      </c>
      <c r="I382" s="108">
        <v>0</v>
      </c>
      <c r="J382" s="108">
        <v>41136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1"/>
        <v>5436963</v>
      </c>
      <c r="G383" s="108">
        <v>349400</v>
      </c>
      <c r="H383" s="108">
        <v>4283865</v>
      </c>
      <c r="I383" s="108">
        <v>0</v>
      </c>
      <c r="J383" s="108">
        <v>803698</v>
      </c>
      <c r="K383" s="36"/>
      <c r="L383" s="217" t="s">
        <v>2343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1"/>
        <v>1325330</v>
      </c>
      <c r="G384" s="108">
        <v>167210</v>
      </c>
      <c r="H384" s="108">
        <v>810093</v>
      </c>
      <c r="I384" s="108">
        <v>24164</v>
      </c>
      <c r="J384" s="108">
        <v>323863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1"/>
        <v>1137874</v>
      </c>
      <c r="G385" s="108">
        <v>198812</v>
      </c>
      <c r="H385" s="108">
        <v>925387</v>
      </c>
      <c r="I385" s="108">
        <v>0</v>
      </c>
      <c r="J385" s="108">
        <v>13675</v>
      </c>
      <c r="K385" s="36"/>
      <c r="L385" s="217" t="s">
        <v>2344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1"/>
        <v>26564143</v>
      </c>
      <c r="G386" s="108">
        <v>140200</v>
      </c>
      <c r="H386" s="108">
        <v>785707</v>
      </c>
      <c r="I386" s="108">
        <v>0</v>
      </c>
      <c r="J386" s="108">
        <v>25638236</v>
      </c>
      <c r="K386" s="36"/>
      <c r="L386" s="217" t="s">
        <v>2343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121567</v>
      </c>
      <c r="G387" s="108">
        <v>12900</v>
      </c>
      <c r="H387" s="108">
        <v>103888</v>
      </c>
      <c r="I387" s="108">
        <v>1050</v>
      </c>
      <c r="J387" s="108">
        <v>3729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2" ref="F388:F419">G388+H388+I388+J388</f>
        <v>974720</v>
      </c>
      <c r="G388" s="108">
        <v>0</v>
      </c>
      <c r="H388" s="108">
        <v>579386</v>
      </c>
      <c r="I388" s="108">
        <v>0</v>
      </c>
      <c r="J388" s="108">
        <v>395334</v>
      </c>
      <c r="K388" s="36"/>
      <c r="L388" s="217" t="s">
        <v>2343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2374805</v>
      </c>
      <c r="G389" s="108">
        <v>341000</v>
      </c>
      <c r="H389" s="108">
        <v>1095705</v>
      </c>
      <c r="I389" s="108">
        <v>18625</v>
      </c>
      <c r="J389" s="108">
        <v>919475</v>
      </c>
      <c r="K389" s="36"/>
      <c r="L389" s="217" t="s">
        <v>2343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844440</v>
      </c>
      <c r="G390" s="108">
        <v>460500</v>
      </c>
      <c r="H390" s="108">
        <v>357465</v>
      </c>
      <c r="I390" s="108">
        <v>0</v>
      </c>
      <c r="J390" s="108">
        <v>26475</v>
      </c>
      <c r="K390" s="36"/>
      <c r="L390" s="217" t="s">
        <v>2347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697635</v>
      </c>
      <c r="G391" s="108">
        <v>9800</v>
      </c>
      <c r="H391" s="108">
        <v>533635</v>
      </c>
      <c r="I391" s="108">
        <v>0</v>
      </c>
      <c r="J391" s="108">
        <v>154200</v>
      </c>
      <c r="K391" s="36"/>
      <c r="L391" s="217" t="s">
        <v>2347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670296</v>
      </c>
      <c r="G392" s="108">
        <v>2750</v>
      </c>
      <c r="H392" s="108">
        <v>361152</v>
      </c>
      <c r="I392" s="108">
        <v>14375</v>
      </c>
      <c r="J392" s="108">
        <v>292019</v>
      </c>
      <c r="K392" s="63"/>
      <c r="L392" s="217" t="s">
        <v>2343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25855</v>
      </c>
      <c r="G393" s="108">
        <v>0</v>
      </c>
      <c r="H393" s="108">
        <v>24355</v>
      </c>
      <c r="I393" s="108">
        <v>0</v>
      </c>
      <c r="J393" s="108">
        <v>1500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7231505</v>
      </c>
      <c r="G394" s="108">
        <v>4481000</v>
      </c>
      <c r="H394" s="108">
        <v>2750505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142408</v>
      </c>
      <c r="G395" s="108">
        <v>0</v>
      </c>
      <c r="H395" s="108">
        <v>142108</v>
      </c>
      <c r="I395" s="108">
        <v>0</v>
      </c>
      <c r="J395" s="108">
        <v>300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1854992</v>
      </c>
      <c r="G396" s="108">
        <v>473925</v>
      </c>
      <c r="H396" s="108">
        <v>406316</v>
      </c>
      <c r="I396" s="108">
        <v>0</v>
      </c>
      <c r="J396" s="108">
        <v>974751</v>
      </c>
      <c r="K396" s="36"/>
      <c r="L396" s="217" t="s">
        <v>2343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1359369</v>
      </c>
      <c r="G397" s="108">
        <v>605100</v>
      </c>
      <c r="H397" s="108">
        <v>355769</v>
      </c>
      <c r="I397" s="108">
        <v>0</v>
      </c>
      <c r="J397" s="108">
        <v>398500</v>
      </c>
      <c r="K397" s="36"/>
      <c r="L397" s="217" t="s">
        <v>2343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11000</v>
      </c>
      <c r="G398" s="108">
        <v>0</v>
      </c>
      <c r="H398" s="108">
        <v>11000</v>
      </c>
      <c r="I398" s="108">
        <v>0</v>
      </c>
      <c r="J398" s="108">
        <v>0</v>
      </c>
      <c r="K398" s="36"/>
      <c r="L398" s="217" t="s">
        <v>2343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101320</v>
      </c>
      <c r="G399" s="108">
        <v>26000</v>
      </c>
      <c r="H399" s="108">
        <v>66320</v>
      </c>
      <c r="I399" s="108">
        <v>0</v>
      </c>
      <c r="J399" s="108">
        <v>9000</v>
      </c>
      <c r="K399" s="36"/>
      <c r="L399" s="217" t="s">
        <v>2344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2951703</v>
      </c>
      <c r="G400" s="108">
        <v>1289650</v>
      </c>
      <c r="H400" s="108">
        <v>638553</v>
      </c>
      <c r="I400" s="108">
        <v>990550</v>
      </c>
      <c r="J400" s="108">
        <v>32950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1264412</v>
      </c>
      <c r="G401" s="108">
        <v>935325</v>
      </c>
      <c r="H401" s="108">
        <v>165692</v>
      </c>
      <c r="I401" s="108">
        <v>45050</v>
      </c>
      <c r="J401" s="108">
        <v>118345</v>
      </c>
      <c r="K401" s="36"/>
      <c r="L401" s="217" t="s">
        <v>2343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2812947</v>
      </c>
      <c r="G402" s="108">
        <v>839100</v>
      </c>
      <c r="H402" s="108">
        <v>872247</v>
      </c>
      <c r="I402" s="108">
        <v>0</v>
      </c>
      <c r="J402" s="108">
        <v>1101600</v>
      </c>
      <c r="K402" s="36"/>
      <c r="L402" s="217" t="s">
        <v>2343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1790427</v>
      </c>
      <c r="G403" s="108">
        <v>1375663</v>
      </c>
      <c r="H403" s="108">
        <v>389414</v>
      </c>
      <c r="I403" s="108">
        <v>14550</v>
      </c>
      <c r="J403" s="108">
        <v>10800</v>
      </c>
      <c r="K403" s="36"/>
      <c r="L403" s="217" t="s">
        <v>2343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5492295</v>
      </c>
      <c r="G404" s="108">
        <v>710670</v>
      </c>
      <c r="H404" s="108">
        <v>1336572</v>
      </c>
      <c r="I404" s="108">
        <v>604085</v>
      </c>
      <c r="J404" s="108">
        <v>2840968</v>
      </c>
      <c r="K404" s="36"/>
      <c r="L404" s="217" t="s">
        <v>2343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7068009</v>
      </c>
      <c r="G405" s="108">
        <v>392350</v>
      </c>
      <c r="H405" s="108">
        <v>1199135</v>
      </c>
      <c r="I405" s="108">
        <v>2918301</v>
      </c>
      <c r="J405" s="108">
        <v>2558223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2"/>
        <v>615421</v>
      </c>
      <c r="G406" s="108">
        <v>120000</v>
      </c>
      <c r="H406" s="108">
        <v>414021</v>
      </c>
      <c r="I406" s="108">
        <v>5800</v>
      </c>
      <c r="J406" s="108">
        <v>75600</v>
      </c>
      <c r="K406" s="36"/>
      <c r="L406" s="217" t="s">
        <v>2344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2"/>
        <v>385609</v>
      </c>
      <c r="G407" s="108">
        <v>200600</v>
      </c>
      <c r="H407" s="108">
        <v>118418</v>
      </c>
      <c r="I407" s="108">
        <v>0</v>
      </c>
      <c r="J407" s="108">
        <v>66591</v>
      </c>
      <c r="K407" s="36"/>
      <c r="L407" s="217" t="s">
        <v>2343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2"/>
        <v>281866</v>
      </c>
      <c r="G408" s="108">
        <v>0</v>
      </c>
      <c r="H408" s="108">
        <v>240846</v>
      </c>
      <c r="I408" s="108">
        <v>0</v>
      </c>
      <c r="J408" s="108">
        <v>41020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2"/>
        <v>2683717</v>
      </c>
      <c r="G409" s="108">
        <v>0</v>
      </c>
      <c r="H409" s="108">
        <v>2341192</v>
      </c>
      <c r="I409" s="108">
        <v>0</v>
      </c>
      <c r="J409" s="108">
        <v>342525</v>
      </c>
      <c r="K409" s="36"/>
      <c r="L409" s="217" t="s">
        <v>2343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2"/>
        <v>4323011</v>
      </c>
      <c r="G410" s="108">
        <v>3222200</v>
      </c>
      <c r="H410" s="108">
        <v>668186</v>
      </c>
      <c r="I410" s="108">
        <v>0</v>
      </c>
      <c r="J410" s="108">
        <v>432625</v>
      </c>
      <c r="K410" s="36"/>
      <c r="L410" s="217" t="s">
        <v>2343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2"/>
        <v>108415</v>
      </c>
      <c r="G411" s="108">
        <v>0</v>
      </c>
      <c r="H411" s="108">
        <v>78415</v>
      </c>
      <c r="I411" s="108">
        <v>0</v>
      </c>
      <c r="J411" s="108">
        <v>30000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2"/>
        <v>638664</v>
      </c>
      <c r="G412" s="108">
        <v>0</v>
      </c>
      <c r="H412" s="108">
        <v>516659</v>
      </c>
      <c r="I412" s="108">
        <v>3000</v>
      </c>
      <c r="J412" s="108">
        <v>119005</v>
      </c>
      <c r="K412" s="36"/>
      <c r="L412" s="217" t="s">
        <v>2343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2"/>
        <v>2292478</v>
      </c>
      <c r="G413" s="108">
        <v>27000</v>
      </c>
      <c r="H413" s="108">
        <v>900923</v>
      </c>
      <c r="I413" s="108">
        <v>0</v>
      </c>
      <c r="J413" s="108">
        <v>1364555</v>
      </c>
      <c r="K413" s="36"/>
      <c r="L413" s="217" t="s">
        <v>2343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2"/>
        <v>731171</v>
      </c>
      <c r="G414" s="108">
        <v>8</v>
      </c>
      <c r="H414" s="108">
        <v>378095</v>
      </c>
      <c r="I414" s="108">
        <v>0</v>
      </c>
      <c r="J414" s="108">
        <v>353068</v>
      </c>
      <c r="K414" s="36"/>
      <c r="L414" s="217" t="s">
        <v>2343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2"/>
        <v>13924119</v>
      </c>
      <c r="G415" s="108">
        <v>99000</v>
      </c>
      <c r="H415" s="108">
        <v>697707</v>
      </c>
      <c r="I415" s="108">
        <v>0</v>
      </c>
      <c r="J415" s="108">
        <v>13127412</v>
      </c>
      <c r="K415" s="36"/>
      <c r="L415" s="217" t="s">
        <v>2343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2"/>
        <v>2167843</v>
      </c>
      <c r="G416" s="108">
        <v>585000</v>
      </c>
      <c r="H416" s="108">
        <v>626682</v>
      </c>
      <c r="I416" s="108">
        <v>0</v>
      </c>
      <c r="J416" s="108">
        <v>956161</v>
      </c>
      <c r="K416" s="36"/>
      <c r="L416" s="217" t="s">
        <v>2343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2"/>
        <v>4723159</v>
      </c>
      <c r="G417" s="108">
        <v>0</v>
      </c>
      <c r="H417" s="108">
        <v>542819</v>
      </c>
      <c r="I417" s="108">
        <v>1779550</v>
      </c>
      <c r="J417" s="108">
        <v>2400790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2"/>
        <v>2936456</v>
      </c>
      <c r="G418" s="108">
        <v>1950000</v>
      </c>
      <c r="H418" s="108">
        <v>959456</v>
      </c>
      <c r="I418" s="108">
        <v>27000</v>
      </c>
      <c r="J418" s="108">
        <v>0</v>
      </c>
      <c r="K418" s="36"/>
      <c r="L418" s="217" t="s">
        <v>2343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1035395</v>
      </c>
      <c r="G419" s="108">
        <v>11000</v>
      </c>
      <c r="H419" s="108">
        <v>656003</v>
      </c>
      <c r="I419" s="108">
        <v>7900</v>
      </c>
      <c r="J419" s="108">
        <v>360492</v>
      </c>
      <c r="K419" s="36"/>
      <c r="L419" s="217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aca="true" t="shared" si="13" ref="F420:F451">G420+H420+I420+J420</f>
        <v>475902</v>
      </c>
      <c r="G420" s="108">
        <v>0</v>
      </c>
      <c r="H420" s="108">
        <v>475902</v>
      </c>
      <c r="I420" s="108">
        <v>0</v>
      </c>
      <c r="J420" s="108">
        <v>0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549132</v>
      </c>
      <c r="G421" s="108">
        <v>0</v>
      </c>
      <c r="H421" s="108">
        <v>525999</v>
      </c>
      <c r="I421" s="108">
        <v>16000</v>
      </c>
      <c r="J421" s="108">
        <v>7133</v>
      </c>
      <c r="K421" s="36"/>
      <c r="L421" s="217" t="s">
        <v>2343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3192204</v>
      </c>
      <c r="G422" s="108">
        <v>968060</v>
      </c>
      <c r="H422" s="108">
        <v>1776898</v>
      </c>
      <c r="I422" s="108">
        <v>47000</v>
      </c>
      <c r="J422" s="108">
        <v>400246</v>
      </c>
      <c r="K422" s="36"/>
      <c r="L422" s="217" t="s">
        <v>2343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182876</v>
      </c>
      <c r="G423" s="108">
        <v>0</v>
      </c>
      <c r="H423" s="108">
        <v>176775</v>
      </c>
      <c r="I423" s="108">
        <v>1</v>
      </c>
      <c r="J423" s="108">
        <v>6100</v>
      </c>
      <c r="K423" s="36"/>
      <c r="L423" s="217" t="s">
        <v>2343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574689</v>
      </c>
      <c r="G424" s="108">
        <v>0</v>
      </c>
      <c r="H424" s="108">
        <v>562189</v>
      </c>
      <c r="I424" s="108">
        <v>0</v>
      </c>
      <c r="J424" s="108">
        <v>12500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176928</v>
      </c>
      <c r="G425" s="108">
        <v>0</v>
      </c>
      <c r="H425" s="108">
        <v>167428</v>
      </c>
      <c r="I425" s="108">
        <v>0</v>
      </c>
      <c r="J425" s="108">
        <v>9500</v>
      </c>
      <c r="K425" s="36"/>
      <c r="L425" s="217" t="s">
        <v>2343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2411330</v>
      </c>
      <c r="G426" s="108">
        <v>4650</v>
      </c>
      <c r="H426" s="108">
        <v>949452</v>
      </c>
      <c r="I426" s="108">
        <v>143900</v>
      </c>
      <c r="J426" s="108">
        <v>1313328</v>
      </c>
      <c r="K426" s="36"/>
      <c r="L426" s="217" t="s">
        <v>2343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2803724</v>
      </c>
      <c r="G427" s="108">
        <v>0</v>
      </c>
      <c r="H427" s="108">
        <v>2150399</v>
      </c>
      <c r="I427" s="108">
        <v>0</v>
      </c>
      <c r="J427" s="108">
        <v>653325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732555</v>
      </c>
      <c r="G428" s="108">
        <v>0</v>
      </c>
      <c r="H428" s="108">
        <v>445067</v>
      </c>
      <c r="I428" s="108">
        <v>0</v>
      </c>
      <c r="J428" s="108">
        <v>287488</v>
      </c>
      <c r="K428" s="36"/>
      <c r="L428" s="217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2215819</v>
      </c>
      <c r="G429" s="108">
        <v>509500</v>
      </c>
      <c r="H429" s="108">
        <v>424003</v>
      </c>
      <c r="I429" s="108">
        <v>0</v>
      </c>
      <c r="J429" s="108">
        <v>1282316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444071</v>
      </c>
      <c r="G430" s="108">
        <v>0</v>
      </c>
      <c r="H430" s="108">
        <v>434071</v>
      </c>
      <c r="I430" s="108">
        <v>0</v>
      </c>
      <c r="J430" s="108">
        <v>10000</v>
      </c>
      <c r="K430" s="36"/>
      <c r="L430" s="217" t="s">
        <v>2343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459219</v>
      </c>
      <c r="G431" s="108">
        <v>0</v>
      </c>
      <c r="H431" s="108">
        <v>246988</v>
      </c>
      <c r="I431" s="108">
        <v>2325</v>
      </c>
      <c r="J431" s="108">
        <v>209906</v>
      </c>
      <c r="K431" s="36"/>
      <c r="L431" s="217" t="s">
        <v>2343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3408950</v>
      </c>
      <c r="G432" s="108">
        <v>1779206</v>
      </c>
      <c r="H432" s="108">
        <v>889691</v>
      </c>
      <c r="I432" s="108">
        <v>0</v>
      </c>
      <c r="J432" s="108">
        <v>740053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347290</v>
      </c>
      <c r="G433" s="108">
        <v>0</v>
      </c>
      <c r="H433" s="108">
        <v>134890</v>
      </c>
      <c r="I433" s="108">
        <v>196500</v>
      </c>
      <c r="J433" s="108">
        <v>15900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17198389</v>
      </c>
      <c r="G434" s="108">
        <v>1048230</v>
      </c>
      <c r="H434" s="108">
        <v>1464562</v>
      </c>
      <c r="I434" s="108">
        <v>1000</v>
      </c>
      <c r="J434" s="108">
        <v>14684597</v>
      </c>
      <c r="K434" s="36"/>
      <c r="L434" s="217" t="s">
        <v>2343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624175</v>
      </c>
      <c r="G435" s="108">
        <v>1000</v>
      </c>
      <c r="H435" s="108">
        <v>602825</v>
      </c>
      <c r="I435" s="108">
        <v>0</v>
      </c>
      <c r="J435" s="108">
        <v>20350</v>
      </c>
      <c r="K435" s="36"/>
      <c r="L435" s="217" t="s">
        <v>2343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1887382</v>
      </c>
      <c r="G436" s="108">
        <v>0</v>
      </c>
      <c r="H436" s="108">
        <v>1491957</v>
      </c>
      <c r="I436" s="108">
        <v>45500</v>
      </c>
      <c r="J436" s="108">
        <v>349925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2208653</v>
      </c>
      <c r="G437" s="108">
        <v>728500</v>
      </c>
      <c r="H437" s="108">
        <v>1358920</v>
      </c>
      <c r="I437" s="108">
        <v>0</v>
      </c>
      <c r="J437" s="108">
        <v>121233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3"/>
        <v>751348</v>
      </c>
      <c r="G438" s="108">
        <v>14000</v>
      </c>
      <c r="H438" s="108">
        <v>179608</v>
      </c>
      <c r="I438" s="108">
        <v>10000</v>
      </c>
      <c r="J438" s="108">
        <v>547740</v>
      </c>
      <c r="K438" s="63"/>
      <c r="L438" s="217" t="s">
        <v>2343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3"/>
        <v>171190</v>
      </c>
      <c r="G439" s="108">
        <v>0</v>
      </c>
      <c r="H439" s="108">
        <v>103890</v>
      </c>
      <c r="I439" s="108">
        <v>0</v>
      </c>
      <c r="J439" s="108">
        <v>67300</v>
      </c>
      <c r="K439" s="36"/>
      <c r="L439" s="217" t="s">
        <v>2343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3"/>
        <v>4514800</v>
      </c>
      <c r="G440" s="108">
        <v>32600</v>
      </c>
      <c r="H440" s="108">
        <v>1542098</v>
      </c>
      <c r="I440" s="108">
        <v>32000</v>
      </c>
      <c r="J440" s="108">
        <v>2908102</v>
      </c>
      <c r="K440" s="36"/>
      <c r="L440" s="217" t="s">
        <v>2343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3"/>
        <v>1222337</v>
      </c>
      <c r="G441" s="108">
        <v>222000</v>
      </c>
      <c r="H441" s="108">
        <v>858833</v>
      </c>
      <c r="I441" s="108">
        <v>0</v>
      </c>
      <c r="J441" s="108">
        <v>141504</v>
      </c>
      <c r="K441" s="36"/>
      <c r="L441" s="217" t="s">
        <v>2343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3"/>
        <v>10046</v>
      </c>
      <c r="G442" s="108">
        <v>0</v>
      </c>
      <c r="H442" s="108">
        <v>10046</v>
      </c>
      <c r="I442" s="108">
        <v>0</v>
      </c>
      <c r="J442" s="108">
        <v>0</v>
      </c>
      <c r="K442" s="36"/>
      <c r="L442" s="217" t="s">
        <v>2343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3"/>
        <v>2513713</v>
      </c>
      <c r="G443" s="108">
        <v>1323180</v>
      </c>
      <c r="H443" s="108">
        <v>1185533</v>
      </c>
      <c r="I443" s="108">
        <v>0</v>
      </c>
      <c r="J443" s="108">
        <v>5000</v>
      </c>
      <c r="K443" s="36"/>
      <c r="L443" s="217" t="s">
        <v>2343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3"/>
        <v>393857</v>
      </c>
      <c r="G444" s="108">
        <v>0</v>
      </c>
      <c r="H444" s="108">
        <v>99468</v>
      </c>
      <c r="I444" s="108">
        <v>0</v>
      </c>
      <c r="J444" s="108">
        <v>294389</v>
      </c>
      <c r="K444" s="36"/>
      <c r="L444" s="217" t="s">
        <v>2343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3"/>
        <v>137449</v>
      </c>
      <c r="G445" s="108">
        <v>18000</v>
      </c>
      <c r="H445" s="108">
        <v>108949</v>
      </c>
      <c r="I445" s="108">
        <v>0</v>
      </c>
      <c r="J445" s="108">
        <v>10500</v>
      </c>
      <c r="K445" s="36"/>
      <c r="L445" s="217" t="s">
        <v>2343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3"/>
        <v>175705</v>
      </c>
      <c r="G446" s="108">
        <v>36000</v>
      </c>
      <c r="H446" s="108">
        <v>139705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3"/>
        <v>1056313</v>
      </c>
      <c r="G447" s="108">
        <v>796390</v>
      </c>
      <c r="H447" s="108">
        <v>70323</v>
      </c>
      <c r="I447" s="108">
        <v>0</v>
      </c>
      <c r="J447" s="108">
        <v>189600</v>
      </c>
      <c r="K447" s="36"/>
      <c r="L447" s="217" t="s">
        <v>2343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3"/>
        <v>386476</v>
      </c>
      <c r="G448" s="108">
        <v>135500</v>
      </c>
      <c r="H448" s="108">
        <v>248176</v>
      </c>
      <c r="I448" s="108">
        <v>500</v>
      </c>
      <c r="J448" s="108">
        <v>2300</v>
      </c>
      <c r="K448" s="36"/>
      <c r="L448" s="217" t="s">
        <v>2343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3"/>
        <v>4786263</v>
      </c>
      <c r="G449" s="108">
        <v>769200</v>
      </c>
      <c r="H449" s="108">
        <v>2781819</v>
      </c>
      <c r="I449" s="108">
        <v>1037500</v>
      </c>
      <c r="J449" s="108">
        <v>197744</v>
      </c>
      <c r="K449" s="36"/>
      <c r="L449" s="217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3"/>
        <v>7568092</v>
      </c>
      <c r="G450" s="108">
        <v>2822039</v>
      </c>
      <c r="H450" s="108">
        <v>2910688</v>
      </c>
      <c r="I450" s="108">
        <v>14000</v>
      </c>
      <c r="J450" s="108">
        <v>1821365</v>
      </c>
      <c r="K450" s="36"/>
      <c r="L450" s="217" t="s">
        <v>2343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17121380</v>
      </c>
      <c r="G451" s="108">
        <v>7898668</v>
      </c>
      <c r="H451" s="108">
        <v>5680424</v>
      </c>
      <c r="I451" s="108">
        <v>0</v>
      </c>
      <c r="J451" s="108">
        <v>3542288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4" ref="F452:F469">G452+H452+I452+J452</f>
        <v>280219</v>
      </c>
      <c r="G452" s="108">
        <v>184100</v>
      </c>
      <c r="H452" s="108">
        <v>71319</v>
      </c>
      <c r="I452" s="108">
        <v>0</v>
      </c>
      <c r="J452" s="108">
        <v>24800</v>
      </c>
      <c r="K452" s="36"/>
      <c r="L452" s="217" t="s">
        <v>2343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112774</v>
      </c>
      <c r="G453" s="108">
        <v>0</v>
      </c>
      <c r="H453" s="108">
        <v>112774</v>
      </c>
      <c r="I453" s="108">
        <v>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203495</v>
      </c>
      <c r="G454" s="108">
        <v>1</v>
      </c>
      <c r="H454" s="108">
        <v>49699</v>
      </c>
      <c r="I454" s="108">
        <v>0</v>
      </c>
      <c r="J454" s="108">
        <v>153795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3831984</v>
      </c>
      <c r="G455" s="108">
        <v>1479799</v>
      </c>
      <c r="H455" s="108">
        <v>1966118</v>
      </c>
      <c r="I455" s="108">
        <v>48038</v>
      </c>
      <c r="J455" s="108">
        <v>338029</v>
      </c>
      <c r="K455" s="36"/>
      <c r="L455" s="217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4"/>
        <v>2123159</v>
      </c>
      <c r="G456" s="108">
        <v>1292220</v>
      </c>
      <c r="H456" s="108">
        <v>766559</v>
      </c>
      <c r="I456" s="108">
        <v>0</v>
      </c>
      <c r="J456" s="108">
        <v>64380</v>
      </c>
      <c r="K456" s="36"/>
      <c r="L456" s="217" t="s">
        <v>2344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4"/>
        <v>74333</v>
      </c>
      <c r="G457" s="108">
        <v>0</v>
      </c>
      <c r="H457" s="108">
        <v>65333</v>
      </c>
      <c r="I457" s="108">
        <v>0</v>
      </c>
      <c r="J457" s="108">
        <v>9000</v>
      </c>
      <c r="K457" s="36"/>
      <c r="L457" s="217" t="s">
        <v>2343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4"/>
        <v>17885092</v>
      </c>
      <c r="G458" s="108">
        <v>8816825</v>
      </c>
      <c r="H458" s="108">
        <v>1065540</v>
      </c>
      <c r="I458" s="108">
        <v>7366212</v>
      </c>
      <c r="J458" s="108">
        <v>636515</v>
      </c>
      <c r="K458" s="36"/>
      <c r="L458" s="217" t="s">
        <v>2347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4"/>
        <v>473881</v>
      </c>
      <c r="G459" s="108">
        <v>357001</v>
      </c>
      <c r="H459" s="108">
        <v>100205</v>
      </c>
      <c r="I459" s="108">
        <v>0</v>
      </c>
      <c r="J459" s="108">
        <v>16675</v>
      </c>
      <c r="K459" s="36"/>
      <c r="L459" s="217" t="s">
        <v>2343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4"/>
        <v>2189533</v>
      </c>
      <c r="G460" s="108">
        <v>751150</v>
      </c>
      <c r="H460" s="108">
        <v>1304781</v>
      </c>
      <c r="I460" s="108">
        <v>0</v>
      </c>
      <c r="J460" s="108">
        <v>133602</v>
      </c>
      <c r="K460" s="36"/>
      <c r="L460" s="217" t="s">
        <v>2343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4"/>
        <v>3494998</v>
      </c>
      <c r="G461" s="108">
        <v>2562000</v>
      </c>
      <c r="H461" s="108">
        <v>932498</v>
      </c>
      <c r="I461" s="108">
        <v>0</v>
      </c>
      <c r="J461" s="108">
        <v>500</v>
      </c>
      <c r="K461" s="36"/>
      <c r="L461" s="217" t="s">
        <v>2343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4"/>
        <v>3251172</v>
      </c>
      <c r="G462" s="108">
        <v>1643237</v>
      </c>
      <c r="H462" s="108">
        <v>1591762</v>
      </c>
      <c r="I462" s="108">
        <v>0</v>
      </c>
      <c r="J462" s="108">
        <v>16173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4"/>
        <v>1081490</v>
      </c>
      <c r="G463" s="108">
        <v>940175</v>
      </c>
      <c r="H463" s="108">
        <v>127715</v>
      </c>
      <c r="I463" s="108">
        <v>0</v>
      </c>
      <c r="J463" s="108">
        <v>13600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4"/>
        <v>1272062</v>
      </c>
      <c r="G464" s="108">
        <v>527100</v>
      </c>
      <c r="H464" s="108">
        <v>704559</v>
      </c>
      <c r="I464" s="108">
        <v>8200</v>
      </c>
      <c r="J464" s="108">
        <v>32203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4"/>
        <v>152276</v>
      </c>
      <c r="G465" s="108">
        <v>0</v>
      </c>
      <c r="H465" s="108">
        <v>149776</v>
      </c>
      <c r="I465" s="108">
        <v>0</v>
      </c>
      <c r="J465" s="108">
        <v>2500</v>
      </c>
      <c r="K465" s="36"/>
      <c r="L465" s="217" t="s">
        <v>2343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4"/>
        <v>86400</v>
      </c>
      <c r="G466" s="108">
        <v>0</v>
      </c>
      <c r="H466" s="108">
        <v>86400</v>
      </c>
      <c r="I466" s="108">
        <v>0</v>
      </c>
      <c r="J466" s="108">
        <v>0</v>
      </c>
      <c r="K466" s="36"/>
      <c r="L466" s="217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4"/>
        <v>314304</v>
      </c>
      <c r="G467" s="108">
        <v>0</v>
      </c>
      <c r="H467" s="108">
        <v>202604</v>
      </c>
      <c r="I467" s="108">
        <v>74150</v>
      </c>
      <c r="J467" s="108">
        <v>37550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4"/>
        <v>3141606</v>
      </c>
      <c r="G468" s="108">
        <v>1725700</v>
      </c>
      <c r="H468" s="108">
        <v>1083721</v>
      </c>
      <c r="I468" s="108">
        <v>40640</v>
      </c>
      <c r="J468" s="108">
        <v>291545</v>
      </c>
      <c r="K468" s="36"/>
      <c r="L468" s="217" t="s">
        <v>2347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4"/>
        <v>905271</v>
      </c>
      <c r="G469" s="108">
        <v>30375</v>
      </c>
      <c r="H469" s="108">
        <v>698922</v>
      </c>
      <c r="I469" s="108">
        <v>0</v>
      </c>
      <c r="J469" s="108">
        <v>175974</v>
      </c>
      <c r="K469" s="36"/>
      <c r="L469" s="217" t="s">
        <v>2343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 t="s">
        <v>9</v>
      </c>
      <c r="G470" s="107" t="s">
        <v>9</v>
      </c>
      <c r="H470" s="107" t="s">
        <v>9</v>
      </c>
      <c r="I470" s="107" t="s">
        <v>9</v>
      </c>
      <c r="J470" s="107" t="s">
        <v>9</v>
      </c>
      <c r="K470" s="36"/>
      <c r="L470" s="179" t="s">
        <v>9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aca="true" t="shared" si="15" ref="F471:F502">G471+H471+I471+J471</f>
        <v>410539</v>
      </c>
      <c r="G471" s="108">
        <v>187300</v>
      </c>
      <c r="H471" s="108">
        <v>223239</v>
      </c>
      <c r="I471" s="108">
        <v>0</v>
      </c>
      <c r="J471" s="108">
        <v>0</v>
      </c>
      <c r="K471" s="36"/>
      <c r="L471" s="217" t="s">
        <v>2343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1147655</v>
      </c>
      <c r="G472" s="108">
        <v>936600</v>
      </c>
      <c r="H472" s="108">
        <v>207155</v>
      </c>
      <c r="I472" s="108">
        <v>0</v>
      </c>
      <c r="J472" s="108">
        <v>3900</v>
      </c>
      <c r="K472" s="36"/>
      <c r="L472" s="217" t="s">
        <v>2343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213710</v>
      </c>
      <c r="G473" s="108">
        <v>0</v>
      </c>
      <c r="H473" s="108">
        <v>212710</v>
      </c>
      <c r="I473" s="108">
        <v>1000</v>
      </c>
      <c r="J473" s="108">
        <v>0</v>
      </c>
      <c r="K473" s="36"/>
      <c r="L473" s="217" t="s">
        <v>2343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5471308</v>
      </c>
      <c r="G474" s="108">
        <v>1656570</v>
      </c>
      <c r="H474" s="108">
        <v>1503727</v>
      </c>
      <c r="I474" s="108">
        <v>1710682</v>
      </c>
      <c r="J474" s="108">
        <v>600329</v>
      </c>
      <c r="K474" s="36"/>
      <c r="L474" s="217" t="s">
        <v>2343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153272</v>
      </c>
      <c r="G475" s="108">
        <v>70050</v>
      </c>
      <c r="H475" s="108">
        <v>64072</v>
      </c>
      <c r="I475" s="108">
        <v>0</v>
      </c>
      <c r="J475" s="108">
        <v>19150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542569</v>
      </c>
      <c r="G476" s="108">
        <v>135000</v>
      </c>
      <c r="H476" s="108">
        <v>401319</v>
      </c>
      <c r="I476" s="108">
        <v>0</v>
      </c>
      <c r="J476" s="108">
        <v>6250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12297381</v>
      </c>
      <c r="G477" s="108">
        <v>2011294</v>
      </c>
      <c r="H477" s="108">
        <v>1360007</v>
      </c>
      <c r="I477" s="108">
        <v>8808001</v>
      </c>
      <c r="J477" s="108">
        <v>118079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574681</v>
      </c>
      <c r="G478" s="108">
        <v>373500</v>
      </c>
      <c r="H478" s="108">
        <v>200681</v>
      </c>
      <c r="I478" s="108">
        <v>0</v>
      </c>
      <c r="J478" s="108">
        <v>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5953219</v>
      </c>
      <c r="G479" s="108">
        <v>174100</v>
      </c>
      <c r="H479" s="108">
        <v>1913862</v>
      </c>
      <c r="I479" s="108">
        <v>0</v>
      </c>
      <c r="J479" s="108">
        <v>3865257</v>
      </c>
      <c r="K479" s="36"/>
      <c r="L479" s="217" t="s">
        <v>2343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126275</v>
      </c>
      <c r="G480" s="108">
        <v>0</v>
      </c>
      <c r="H480" s="108">
        <v>74875</v>
      </c>
      <c r="I480" s="108">
        <v>0</v>
      </c>
      <c r="J480" s="108">
        <v>51400</v>
      </c>
      <c r="K480" s="36"/>
      <c r="L480" s="217" t="s">
        <v>2343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1341510</v>
      </c>
      <c r="G481" s="108">
        <v>0</v>
      </c>
      <c r="H481" s="108">
        <v>971719</v>
      </c>
      <c r="I481" s="108">
        <v>0</v>
      </c>
      <c r="J481" s="108">
        <v>369791</v>
      </c>
      <c r="K481" s="36"/>
      <c r="L481" s="217" t="s">
        <v>2343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2651268</v>
      </c>
      <c r="G482" s="108">
        <v>276900</v>
      </c>
      <c r="H482" s="108">
        <v>218346</v>
      </c>
      <c r="I482" s="108">
        <v>0</v>
      </c>
      <c r="J482" s="108">
        <v>2156022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262328</v>
      </c>
      <c r="G483" s="108">
        <v>0</v>
      </c>
      <c r="H483" s="108">
        <v>225978</v>
      </c>
      <c r="I483" s="108">
        <v>0</v>
      </c>
      <c r="J483" s="108">
        <v>36350</v>
      </c>
      <c r="K483" s="36"/>
      <c r="L483" s="217" t="s">
        <v>2343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1745053</v>
      </c>
      <c r="G484" s="108">
        <v>0</v>
      </c>
      <c r="H484" s="108">
        <v>1161808</v>
      </c>
      <c r="I484" s="108">
        <v>0</v>
      </c>
      <c r="J484" s="108">
        <v>583245</v>
      </c>
      <c r="K484" s="63"/>
      <c r="L484" s="217" t="s">
        <v>2347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3457038</v>
      </c>
      <c r="G485" s="108">
        <v>683904</v>
      </c>
      <c r="H485" s="108">
        <v>841605</v>
      </c>
      <c r="I485" s="108">
        <v>0</v>
      </c>
      <c r="J485" s="108">
        <v>1931529</v>
      </c>
      <c r="K485" s="36"/>
      <c r="L485" s="217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49429</v>
      </c>
      <c r="G486" s="108">
        <v>0</v>
      </c>
      <c r="H486" s="108">
        <v>34729</v>
      </c>
      <c r="I486" s="108">
        <v>0</v>
      </c>
      <c r="J486" s="108">
        <v>14700</v>
      </c>
      <c r="K486" s="36"/>
      <c r="L486" s="217" t="s">
        <v>2343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97637</v>
      </c>
      <c r="G487" s="108">
        <v>0</v>
      </c>
      <c r="H487" s="108">
        <v>97137</v>
      </c>
      <c r="I487" s="108">
        <v>0</v>
      </c>
      <c r="J487" s="108">
        <v>500</v>
      </c>
      <c r="K487" s="36"/>
      <c r="L487" s="217" t="s">
        <v>2343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631660</v>
      </c>
      <c r="G488" s="108">
        <v>0</v>
      </c>
      <c r="H488" s="108">
        <v>421785</v>
      </c>
      <c r="I488" s="108">
        <v>0</v>
      </c>
      <c r="J488" s="108">
        <v>209875</v>
      </c>
      <c r="K488" s="36"/>
      <c r="L488" s="217" t="s">
        <v>2343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955707</v>
      </c>
      <c r="G489" s="108">
        <v>0</v>
      </c>
      <c r="H489" s="108">
        <v>276397</v>
      </c>
      <c r="I489" s="108">
        <v>0</v>
      </c>
      <c r="J489" s="108">
        <v>679310</v>
      </c>
      <c r="K489" s="36"/>
      <c r="L489" s="217" t="s">
        <v>2343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468478</v>
      </c>
      <c r="G490" s="108">
        <v>0</v>
      </c>
      <c r="H490" s="108">
        <v>277678</v>
      </c>
      <c r="I490" s="108">
        <v>100000</v>
      </c>
      <c r="J490" s="108">
        <v>90800</v>
      </c>
      <c r="K490" s="36"/>
      <c r="L490" s="217" t="s">
        <v>2347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32392373</v>
      </c>
      <c r="G491" s="108">
        <v>1</v>
      </c>
      <c r="H491" s="108">
        <v>2530305</v>
      </c>
      <c r="I491" s="108">
        <v>26471374</v>
      </c>
      <c r="J491" s="108">
        <v>3390693</v>
      </c>
      <c r="K491" s="36"/>
      <c r="L491" s="217" t="s">
        <v>2343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8312452</v>
      </c>
      <c r="G492" s="108">
        <v>121300</v>
      </c>
      <c r="H492" s="108">
        <v>1025862</v>
      </c>
      <c r="I492" s="108">
        <v>20000</v>
      </c>
      <c r="J492" s="108">
        <v>7145290</v>
      </c>
      <c r="K492" s="36"/>
      <c r="L492" s="217" t="s">
        <v>2347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551931</v>
      </c>
      <c r="G493" s="108">
        <v>89727</v>
      </c>
      <c r="H493" s="108">
        <v>186835</v>
      </c>
      <c r="I493" s="108">
        <v>60000</v>
      </c>
      <c r="J493" s="108">
        <v>215369</v>
      </c>
      <c r="K493" s="36"/>
      <c r="L493" s="217" t="s">
        <v>2343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536159</v>
      </c>
      <c r="G494" s="108">
        <v>0</v>
      </c>
      <c r="H494" s="108">
        <v>16598</v>
      </c>
      <c r="I494" s="108">
        <v>71400</v>
      </c>
      <c r="J494" s="108">
        <v>448161</v>
      </c>
      <c r="K494" s="36"/>
      <c r="L494" s="217" t="s">
        <v>2343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27945</v>
      </c>
      <c r="G495" s="108">
        <v>0</v>
      </c>
      <c r="H495" s="108">
        <v>0</v>
      </c>
      <c r="I495" s="108">
        <v>0</v>
      </c>
      <c r="J495" s="108">
        <v>27945</v>
      </c>
      <c r="K495" s="36"/>
      <c r="L495" s="217" t="s">
        <v>2344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5"/>
        <v>28200</v>
      </c>
      <c r="G496" s="108">
        <v>0</v>
      </c>
      <c r="H496" s="108">
        <v>8200</v>
      </c>
      <c r="I496" s="108">
        <v>20000</v>
      </c>
      <c r="J496" s="108">
        <v>0</v>
      </c>
      <c r="K496" s="36"/>
      <c r="L496" s="217" t="s">
        <v>2344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5"/>
        <v>370028</v>
      </c>
      <c r="G497" s="108">
        <v>193350</v>
      </c>
      <c r="H497" s="108">
        <v>26297</v>
      </c>
      <c r="I497" s="108">
        <v>150381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5"/>
        <v>1264415</v>
      </c>
      <c r="G498" s="108">
        <v>600</v>
      </c>
      <c r="H498" s="108">
        <v>8500</v>
      </c>
      <c r="I498" s="108">
        <v>911001</v>
      </c>
      <c r="J498" s="108">
        <v>344314</v>
      </c>
      <c r="K498" s="36"/>
      <c r="L498" s="217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5"/>
        <v>1457861</v>
      </c>
      <c r="G499" s="108">
        <v>0</v>
      </c>
      <c r="H499" s="108">
        <v>53256</v>
      </c>
      <c r="I499" s="108">
        <v>5000</v>
      </c>
      <c r="J499" s="108">
        <v>1399605</v>
      </c>
      <c r="K499" s="36"/>
      <c r="L499" s="217" t="s">
        <v>2343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5"/>
        <v>86610</v>
      </c>
      <c r="G500" s="108">
        <v>0</v>
      </c>
      <c r="H500" s="108">
        <v>49110</v>
      </c>
      <c r="I500" s="108">
        <v>0</v>
      </c>
      <c r="J500" s="108">
        <v>37500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5"/>
        <v>1260538</v>
      </c>
      <c r="G501" s="108">
        <v>0</v>
      </c>
      <c r="H501" s="108">
        <v>363572</v>
      </c>
      <c r="I501" s="108">
        <v>3500</v>
      </c>
      <c r="J501" s="108">
        <v>893466</v>
      </c>
      <c r="K501" s="36"/>
      <c r="L501" s="217" t="s">
        <v>2344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5"/>
        <v>713505</v>
      </c>
      <c r="G502" s="108">
        <v>548300</v>
      </c>
      <c r="H502" s="108">
        <v>28408</v>
      </c>
      <c r="I502" s="108">
        <v>10000</v>
      </c>
      <c r="J502" s="108">
        <v>126797</v>
      </c>
      <c r="K502" s="36"/>
      <c r="L502" s="217" t="s">
        <v>2344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aca="true" t="shared" si="16" ref="F503:F534">G503+H503+I503+J503</f>
        <v>489828</v>
      </c>
      <c r="G503" s="108">
        <v>151974</v>
      </c>
      <c r="H503" s="108">
        <v>61500</v>
      </c>
      <c r="I503" s="108">
        <v>0</v>
      </c>
      <c r="J503" s="108">
        <v>276354</v>
      </c>
      <c r="K503" s="36"/>
      <c r="L503" s="217" t="s">
        <v>2344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107795</v>
      </c>
      <c r="G504" s="108">
        <v>0</v>
      </c>
      <c r="H504" s="108">
        <v>91920</v>
      </c>
      <c r="I504" s="108">
        <v>0</v>
      </c>
      <c r="J504" s="108">
        <v>15875</v>
      </c>
      <c r="K504" s="36"/>
      <c r="L504" s="217" t="s">
        <v>2343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64951</v>
      </c>
      <c r="G505" s="108">
        <v>0</v>
      </c>
      <c r="H505" s="108">
        <v>59951</v>
      </c>
      <c r="I505" s="108">
        <v>0</v>
      </c>
      <c r="J505" s="108">
        <v>5000</v>
      </c>
      <c r="K505" s="36"/>
      <c r="L505" s="217" t="s">
        <v>2343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208000</v>
      </c>
      <c r="G506" s="108">
        <v>0</v>
      </c>
      <c r="H506" s="108">
        <v>0</v>
      </c>
      <c r="I506" s="108">
        <v>0</v>
      </c>
      <c r="J506" s="108">
        <v>208000</v>
      </c>
      <c r="K506" s="36"/>
      <c r="L506" s="217" t="s">
        <v>2343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155902</v>
      </c>
      <c r="G507" s="108">
        <v>0</v>
      </c>
      <c r="H507" s="108">
        <v>14983</v>
      </c>
      <c r="I507" s="108">
        <v>41000</v>
      </c>
      <c r="J507" s="108">
        <v>99919</v>
      </c>
      <c r="K507" s="36"/>
      <c r="L507" s="217" t="s">
        <v>2344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135068</v>
      </c>
      <c r="G508" s="108">
        <v>47300</v>
      </c>
      <c r="H508" s="108">
        <v>85948</v>
      </c>
      <c r="I508" s="108">
        <v>0</v>
      </c>
      <c r="J508" s="108">
        <v>1820</v>
      </c>
      <c r="K508" s="36"/>
      <c r="L508" s="217" t="s">
        <v>2343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1777424</v>
      </c>
      <c r="G509" s="108">
        <v>0</v>
      </c>
      <c r="H509" s="108">
        <v>313474</v>
      </c>
      <c r="I509" s="108">
        <v>0</v>
      </c>
      <c r="J509" s="108">
        <v>1463950</v>
      </c>
      <c r="K509" s="36"/>
      <c r="L509" s="217" t="s">
        <v>2343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2815380</v>
      </c>
      <c r="G510" s="108">
        <v>0</v>
      </c>
      <c r="H510" s="108">
        <v>2212767</v>
      </c>
      <c r="I510" s="108">
        <v>0</v>
      </c>
      <c r="J510" s="108">
        <v>602613</v>
      </c>
      <c r="K510" s="36"/>
      <c r="L510" s="217" t="s">
        <v>2347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3638881</v>
      </c>
      <c r="G511" s="108">
        <v>2586860</v>
      </c>
      <c r="H511" s="108">
        <v>733403</v>
      </c>
      <c r="I511" s="108">
        <v>1500</v>
      </c>
      <c r="J511" s="108">
        <v>317118</v>
      </c>
      <c r="K511" s="36"/>
      <c r="L511" s="217" t="s">
        <v>2343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597677</v>
      </c>
      <c r="G512" s="108">
        <v>0</v>
      </c>
      <c r="H512" s="108">
        <v>597677</v>
      </c>
      <c r="I512" s="108">
        <v>0</v>
      </c>
      <c r="J512" s="108">
        <v>0</v>
      </c>
      <c r="K512" s="36"/>
      <c r="L512" s="217" t="s">
        <v>2347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2236179</v>
      </c>
      <c r="G513" s="108">
        <v>272900</v>
      </c>
      <c r="H513" s="108">
        <v>836995</v>
      </c>
      <c r="I513" s="108">
        <v>84660</v>
      </c>
      <c r="J513" s="108">
        <v>1041624</v>
      </c>
      <c r="K513" s="36"/>
      <c r="L513" s="217" t="s">
        <v>2343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6093329</v>
      </c>
      <c r="G514" s="108">
        <v>607000</v>
      </c>
      <c r="H514" s="108">
        <v>2341832</v>
      </c>
      <c r="I514" s="108">
        <v>22560</v>
      </c>
      <c r="J514" s="108">
        <v>3121937</v>
      </c>
      <c r="K514" s="36"/>
      <c r="L514" s="217" t="s">
        <v>2343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39895</v>
      </c>
      <c r="G515" s="108">
        <v>0</v>
      </c>
      <c r="H515" s="108">
        <v>28245</v>
      </c>
      <c r="I515" s="108">
        <v>0</v>
      </c>
      <c r="J515" s="108">
        <v>11650</v>
      </c>
      <c r="K515" s="36"/>
      <c r="L515" s="217" t="s">
        <v>2344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15234532</v>
      </c>
      <c r="G516" s="108">
        <v>806595</v>
      </c>
      <c r="H516" s="108">
        <v>5231048</v>
      </c>
      <c r="I516" s="108">
        <v>19000</v>
      </c>
      <c r="J516" s="108">
        <v>9177889</v>
      </c>
      <c r="K516" s="36"/>
      <c r="L516" s="217" t="s">
        <v>2343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296881</v>
      </c>
      <c r="G517" s="108">
        <v>0</v>
      </c>
      <c r="H517" s="108">
        <v>277177</v>
      </c>
      <c r="I517" s="108">
        <v>0</v>
      </c>
      <c r="J517" s="108">
        <v>19704</v>
      </c>
      <c r="K517" s="36"/>
      <c r="L517" s="217" t="s">
        <v>2343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5041886</v>
      </c>
      <c r="G518" s="108">
        <v>159162</v>
      </c>
      <c r="H518" s="108">
        <v>1965322</v>
      </c>
      <c r="I518" s="108">
        <v>2415060</v>
      </c>
      <c r="J518" s="108">
        <v>502342</v>
      </c>
      <c r="K518" s="36"/>
      <c r="L518" s="217" t="s">
        <v>2343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447563</v>
      </c>
      <c r="G519" s="108">
        <v>0</v>
      </c>
      <c r="H519" s="108">
        <v>427163</v>
      </c>
      <c r="I519" s="108">
        <v>1000</v>
      </c>
      <c r="J519" s="108">
        <v>19400</v>
      </c>
      <c r="K519" s="36"/>
      <c r="L519" s="217" t="s">
        <v>2343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5206</v>
      </c>
      <c r="G520" s="108">
        <v>0</v>
      </c>
      <c r="H520" s="108">
        <v>5206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3424654</v>
      </c>
      <c r="G521" s="108">
        <v>942317</v>
      </c>
      <c r="H521" s="108">
        <v>2189293</v>
      </c>
      <c r="I521" s="108">
        <v>501</v>
      </c>
      <c r="J521" s="108">
        <v>292543</v>
      </c>
      <c r="K521" s="36"/>
      <c r="L521" s="217" t="s">
        <v>2343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744876</v>
      </c>
      <c r="G522" s="108">
        <v>0</v>
      </c>
      <c r="H522" s="108">
        <v>653100</v>
      </c>
      <c r="I522" s="108">
        <v>24501</v>
      </c>
      <c r="J522" s="108">
        <v>67275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565645</v>
      </c>
      <c r="G523" s="108">
        <v>318000</v>
      </c>
      <c r="H523" s="108">
        <v>177745</v>
      </c>
      <c r="I523" s="108">
        <v>0</v>
      </c>
      <c r="J523" s="108">
        <v>69900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429519</v>
      </c>
      <c r="G524" s="108">
        <v>0</v>
      </c>
      <c r="H524" s="108">
        <v>206296</v>
      </c>
      <c r="I524" s="108">
        <v>0</v>
      </c>
      <c r="J524" s="108">
        <v>223223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41239</v>
      </c>
      <c r="G525" s="108">
        <v>0</v>
      </c>
      <c r="H525" s="108">
        <v>15339</v>
      </c>
      <c r="I525" s="108">
        <v>0</v>
      </c>
      <c r="J525" s="108">
        <v>25900</v>
      </c>
      <c r="K525" s="36"/>
      <c r="L525" s="217" t="s">
        <v>2343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451753</v>
      </c>
      <c r="G526" s="108">
        <v>0</v>
      </c>
      <c r="H526" s="108">
        <v>263323</v>
      </c>
      <c r="I526" s="108">
        <v>0</v>
      </c>
      <c r="J526" s="108">
        <v>188430</v>
      </c>
      <c r="K526" s="36"/>
      <c r="L526" s="217" t="s">
        <v>2347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289582</v>
      </c>
      <c r="G527" s="108">
        <v>200</v>
      </c>
      <c r="H527" s="108">
        <v>39748</v>
      </c>
      <c r="I527" s="108">
        <v>0</v>
      </c>
      <c r="J527" s="108">
        <v>249634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1949245</v>
      </c>
      <c r="G528" s="108">
        <v>433650</v>
      </c>
      <c r="H528" s="108">
        <v>1144893</v>
      </c>
      <c r="I528" s="108">
        <v>96600</v>
      </c>
      <c r="J528" s="108">
        <v>274102</v>
      </c>
      <c r="K528" s="36"/>
      <c r="L528" s="217" t="s">
        <v>2343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883982</v>
      </c>
      <c r="G529" s="108">
        <v>221400</v>
      </c>
      <c r="H529" s="108">
        <v>398314</v>
      </c>
      <c r="I529" s="108">
        <v>146000</v>
      </c>
      <c r="J529" s="108">
        <v>118268</v>
      </c>
      <c r="K529" s="36"/>
      <c r="L529" s="217" t="s">
        <v>2343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6"/>
        <v>1350</v>
      </c>
      <c r="G530" s="108">
        <v>0</v>
      </c>
      <c r="H530" s="108">
        <v>1350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465032</v>
      </c>
      <c r="G531" s="108">
        <v>19000</v>
      </c>
      <c r="H531" s="108">
        <v>142677</v>
      </c>
      <c r="I531" s="108">
        <v>98060</v>
      </c>
      <c r="J531" s="108">
        <v>205295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50683</v>
      </c>
      <c r="G532" s="108">
        <v>0</v>
      </c>
      <c r="H532" s="108">
        <v>34607</v>
      </c>
      <c r="I532" s="108">
        <v>0</v>
      </c>
      <c r="J532" s="108">
        <v>16076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433465</v>
      </c>
      <c r="G533" s="108">
        <v>0</v>
      </c>
      <c r="H533" s="108">
        <v>383739</v>
      </c>
      <c r="I533" s="108">
        <v>0</v>
      </c>
      <c r="J533" s="108">
        <v>49726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2091476</v>
      </c>
      <c r="G534" s="108">
        <v>813363</v>
      </c>
      <c r="H534" s="108">
        <v>166288</v>
      </c>
      <c r="I534" s="108">
        <v>0</v>
      </c>
      <c r="J534" s="108">
        <v>1111825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7" ref="F535:F566">G535+H535+I535+J535</f>
        <v>579204</v>
      </c>
      <c r="G535" s="108">
        <v>0</v>
      </c>
      <c r="H535" s="108">
        <v>133175</v>
      </c>
      <c r="I535" s="108">
        <v>0</v>
      </c>
      <c r="J535" s="108">
        <v>446029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126535</v>
      </c>
      <c r="G536" s="108">
        <v>0</v>
      </c>
      <c r="H536" s="108">
        <v>123485</v>
      </c>
      <c r="I536" s="108">
        <v>0</v>
      </c>
      <c r="J536" s="108">
        <v>3050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297233</v>
      </c>
      <c r="G537" s="108">
        <v>38100</v>
      </c>
      <c r="H537" s="108">
        <v>200051</v>
      </c>
      <c r="I537" s="108">
        <v>49372</v>
      </c>
      <c r="J537" s="108">
        <v>9710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52001</v>
      </c>
      <c r="G538" s="108">
        <v>0</v>
      </c>
      <c r="H538" s="108">
        <v>50201</v>
      </c>
      <c r="I538" s="108">
        <v>0</v>
      </c>
      <c r="J538" s="108">
        <v>1800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810769</v>
      </c>
      <c r="G539" s="108">
        <v>0</v>
      </c>
      <c r="H539" s="108">
        <v>318369</v>
      </c>
      <c r="I539" s="108">
        <v>487400</v>
      </c>
      <c r="J539" s="108">
        <v>5000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927199</v>
      </c>
      <c r="G540" s="108">
        <v>645800</v>
      </c>
      <c r="H540" s="108">
        <v>223199</v>
      </c>
      <c r="I540" s="108">
        <v>17000</v>
      </c>
      <c r="J540" s="108">
        <v>41200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707056</v>
      </c>
      <c r="G541" s="108">
        <v>300</v>
      </c>
      <c r="H541" s="108">
        <v>599949</v>
      </c>
      <c r="I541" s="108">
        <v>0</v>
      </c>
      <c r="J541" s="108">
        <v>106807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104117</v>
      </c>
      <c r="G542" s="108">
        <v>0</v>
      </c>
      <c r="H542" s="108">
        <v>94526</v>
      </c>
      <c r="I542" s="108">
        <v>0</v>
      </c>
      <c r="J542" s="108">
        <v>9591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111039</v>
      </c>
      <c r="G543" s="108">
        <v>0</v>
      </c>
      <c r="H543" s="108">
        <v>110739</v>
      </c>
      <c r="I543" s="108">
        <v>0</v>
      </c>
      <c r="J543" s="108">
        <v>300</v>
      </c>
      <c r="K543" s="36"/>
      <c r="L543" s="217" t="s">
        <v>2347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473667</v>
      </c>
      <c r="G544" s="108">
        <v>0</v>
      </c>
      <c r="H544" s="108">
        <v>66416</v>
      </c>
      <c r="I544" s="108">
        <v>53000</v>
      </c>
      <c r="J544" s="108">
        <v>354251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79801</v>
      </c>
      <c r="G545" s="108">
        <v>0</v>
      </c>
      <c r="H545" s="108">
        <v>75501</v>
      </c>
      <c r="I545" s="108">
        <v>0</v>
      </c>
      <c r="J545" s="108">
        <v>4300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105418</v>
      </c>
      <c r="G546" s="108">
        <v>0</v>
      </c>
      <c r="H546" s="108">
        <v>45675</v>
      </c>
      <c r="I546" s="108">
        <v>0</v>
      </c>
      <c r="J546" s="108">
        <v>59743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1537207</v>
      </c>
      <c r="G547" s="108">
        <v>0</v>
      </c>
      <c r="H547" s="108">
        <v>1135247</v>
      </c>
      <c r="I547" s="108">
        <v>200000</v>
      </c>
      <c r="J547" s="108">
        <v>201960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165138</v>
      </c>
      <c r="G548" s="108">
        <v>0</v>
      </c>
      <c r="H548" s="108">
        <v>165138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259225</v>
      </c>
      <c r="G549" s="108">
        <v>18500</v>
      </c>
      <c r="H549" s="108">
        <v>115918</v>
      </c>
      <c r="I549" s="108">
        <v>45063</v>
      </c>
      <c r="J549" s="108">
        <v>79744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327352</v>
      </c>
      <c r="G550" s="108">
        <v>0</v>
      </c>
      <c r="H550" s="108">
        <v>270502</v>
      </c>
      <c r="I550" s="108">
        <v>0</v>
      </c>
      <c r="J550" s="108">
        <v>56850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890385</v>
      </c>
      <c r="G551" s="108">
        <v>0</v>
      </c>
      <c r="H551" s="108">
        <v>803446</v>
      </c>
      <c r="I551" s="108">
        <v>30189</v>
      </c>
      <c r="J551" s="108">
        <v>56750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281145</v>
      </c>
      <c r="G553" s="108">
        <v>100</v>
      </c>
      <c r="H553" s="108">
        <v>171200</v>
      </c>
      <c r="I553" s="108">
        <v>4350</v>
      </c>
      <c r="J553" s="108">
        <v>105495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1954002</v>
      </c>
      <c r="G554" s="108">
        <v>384800</v>
      </c>
      <c r="H554" s="108">
        <v>1038410</v>
      </c>
      <c r="I554" s="108">
        <v>0</v>
      </c>
      <c r="J554" s="108">
        <v>530792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1116241</v>
      </c>
      <c r="G555" s="108">
        <v>280000</v>
      </c>
      <c r="H555" s="108">
        <v>772337</v>
      </c>
      <c r="I555" s="108">
        <v>0</v>
      </c>
      <c r="J555" s="108">
        <v>63904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3250912</v>
      </c>
      <c r="G556" s="108">
        <v>612900</v>
      </c>
      <c r="H556" s="108">
        <v>2281789</v>
      </c>
      <c r="I556" s="108">
        <v>0</v>
      </c>
      <c r="J556" s="108">
        <v>356223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11641550</v>
      </c>
      <c r="G557" s="108">
        <v>743600</v>
      </c>
      <c r="H557" s="108">
        <v>823511</v>
      </c>
      <c r="I557" s="108">
        <v>7424286</v>
      </c>
      <c r="J557" s="108">
        <v>2650153</v>
      </c>
      <c r="K557" s="36"/>
      <c r="L557" s="217" t="s">
        <v>2343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622190</v>
      </c>
      <c r="G558" s="108">
        <v>193700</v>
      </c>
      <c r="H558" s="108">
        <v>398990</v>
      </c>
      <c r="I558" s="108">
        <v>0</v>
      </c>
      <c r="J558" s="108">
        <v>29500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334417</v>
      </c>
      <c r="G559" s="108">
        <v>175000</v>
      </c>
      <c r="H559" s="108">
        <v>103984</v>
      </c>
      <c r="I559" s="108">
        <v>0</v>
      </c>
      <c r="J559" s="108">
        <v>55433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1081256</v>
      </c>
      <c r="G560" s="108">
        <v>0</v>
      </c>
      <c r="H560" s="108">
        <v>1029958</v>
      </c>
      <c r="I560" s="108">
        <v>0</v>
      </c>
      <c r="J560" s="108">
        <v>51298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368814</v>
      </c>
      <c r="G561" s="108">
        <v>0</v>
      </c>
      <c r="H561" s="108">
        <v>176212</v>
      </c>
      <c r="I561" s="108">
        <v>0</v>
      </c>
      <c r="J561" s="108">
        <v>192602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13345536</v>
      </c>
      <c r="G562" s="108">
        <v>0</v>
      </c>
      <c r="H562" s="108">
        <v>1022024</v>
      </c>
      <c r="I562" s="108">
        <v>9375003</v>
      </c>
      <c r="J562" s="108">
        <v>2948509</v>
      </c>
      <c r="K562" s="36"/>
      <c r="L562" s="217" t="s">
        <v>2343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7"/>
        <v>707157</v>
      </c>
      <c r="G563" s="108">
        <v>0</v>
      </c>
      <c r="H563" s="108">
        <v>413307</v>
      </c>
      <c r="I563" s="108">
        <v>0</v>
      </c>
      <c r="J563" s="108">
        <v>293850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7"/>
        <v>993838</v>
      </c>
      <c r="G564" s="108">
        <v>0</v>
      </c>
      <c r="H564" s="108">
        <v>813344</v>
      </c>
      <c r="I564" s="108">
        <v>1000</v>
      </c>
      <c r="J564" s="108">
        <v>179494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7"/>
        <v>1221935</v>
      </c>
      <c r="G565" s="108">
        <v>0</v>
      </c>
      <c r="H565" s="108">
        <v>971394</v>
      </c>
      <c r="I565" s="108">
        <v>18000</v>
      </c>
      <c r="J565" s="108">
        <v>232541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7"/>
        <v>1259341</v>
      </c>
      <c r="G566" s="108">
        <v>0</v>
      </c>
      <c r="H566" s="108">
        <v>234700</v>
      </c>
      <c r="I566" s="108">
        <v>0</v>
      </c>
      <c r="J566" s="108">
        <v>1024641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8" ref="F567:F591">G567+H567+I567+J567</f>
        <v>378373</v>
      </c>
      <c r="G567" s="108">
        <v>0</v>
      </c>
      <c r="H567" s="108">
        <v>357267</v>
      </c>
      <c r="I567" s="108">
        <v>0</v>
      </c>
      <c r="J567" s="108">
        <v>21106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409541</v>
      </c>
      <c r="G568" s="108">
        <v>0</v>
      </c>
      <c r="H568" s="108">
        <v>390051</v>
      </c>
      <c r="I568" s="108">
        <v>1100</v>
      </c>
      <c r="J568" s="108">
        <v>18390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3056792</v>
      </c>
      <c r="G569" s="108">
        <v>131900</v>
      </c>
      <c r="H569" s="108">
        <v>2044296</v>
      </c>
      <c r="I569" s="108">
        <v>0</v>
      </c>
      <c r="J569" s="108">
        <v>880596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1014866</v>
      </c>
      <c r="G570" s="108">
        <v>0</v>
      </c>
      <c r="H570" s="108">
        <v>866327</v>
      </c>
      <c r="I570" s="108">
        <v>0</v>
      </c>
      <c r="J570" s="108">
        <v>148539</v>
      </c>
      <c r="K570" s="36"/>
      <c r="L570" s="217" t="s">
        <v>2343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12844204</v>
      </c>
      <c r="G571" s="108">
        <v>991362</v>
      </c>
      <c r="H571" s="108">
        <v>3680147</v>
      </c>
      <c r="I571" s="108">
        <v>0</v>
      </c>
      <c r="J571" s="108">
        <v>8172695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6074348</v>
      </c>
      <c r="G572" s="108">
        <v>1976450</v>
      </c>
      <c r="H572" s="108">
        <v>1511569</v>
      </c>
      <c r="I572" s="108">
        <v>1810000</v>
      </c>
      <c r="J572" s="108">
        <v>776329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6899361</v>
      </c>
      <c r="G573" s="108">
        <v>3829200</v>
      </c>
      <c r="H573" s="108">
        <v>2568956</v>
      </c>
      <c r="I573" s="108">
        <v>0</v>
      </c>
      <c r="J573" s="108">
        <v>501205</v>
      </c>
      <c r="K573" s="36"/>
      <c r="L573" s="217" t="s">
        <v>2347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40200</v>
      </c>
      <c r="G574" s="108">
        <v>0</v>
      </c>
      <c r="H574" s="108">
        <v>40200</v>
      </c>
      <c r="I574" s="108">
        <v>0</v>
      </c>
      <c r="J574" s="108">
        <v>0</v>
      </c>
      <c r="K574" s="36"/>
      <c r="L574" s="217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253626</v>
      </c>
      <c r="G575" s="108">
        <v>0</v>
      </c>
      <c r="H575" s="108">
        <v>243126</v>
      </c>
      <c r="I575" s="108">
        <v>1200</v>
      </c>
      <c r="J575" s="108">
        <v>9300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98239</v>
      </c>
      <c r="G576" s="108">
        <v>0</v>
      </c>
      <c r="H576" s="108">
        <v>49289</v>
      </c>
      <c r="I576" s="108">
        <v>38000</v>
      </c>
      <c r="J576" s="108">
        <v>10950</v>
      </c>
      <c r="K576" s="36"/>
      <c r="L576" s="217" t="s">
        <v>2344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93483</v>
      </c>
      <c r="G577" s="108">
        <v>0</v>
      </c>
      <c r="H577" s="108">
        <v>93483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201098</v>
      </c>
      <c r="G578" s="108">
        <v>0</v>
      </c>
      <c r="H578" s="108">
        <v>182873</v>
      </c>
      <c r="I578" s="108">
        <v>15450</v>
      </c>
      <c r="J578" s="108">
        <v>2775</v>
      </c>
      <c r="K578" s="36"/>
      <c r="L578" s="217" t="s">
        <v>2343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82497</v>
      </c>
      <c r="G579" s="108">
        <v>0</v>
      </c>
      <c r="H579" s="108">
        <v>30480</v>
      </c>
      <c r="I579" s="108">
        <v>0</v>
      </c>
      <c r="J579" s="108">
        <v>52017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77586</v>
      </c>
      <c r="G580" s="108">
        <v>0</v>
      </c>
      <c r="H580" s="108">
        <v>67336</v>
      </c>
      <c r="I580" s="108">
        <v>10250</v>
      </c>
      <c r="J580" s="108">
        <v>0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231059</v>
      </c>
      <c r="G581" s="108">
        <v>0</v>
      </c>
      <c r="H581" s="108">
        <v>31050</v>
      </c>
      <c r="I581" s="108">
        <v>20950</v>
      </c>
      <c r="J581" s="108">
        <v>179059</v>
      </c>
      <c r="K581" s="36"/>
      <c r="L581" s="217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1499813</v>
      </c>
      <c r="G582" s="108">
        <v>0</v>
      </c>
      <c r="H582" s="108">
        <v>25600</v>
      </c>
      <c r="I582" s="108">
        <v>923000</v>
      </c>
      <c r="J582" s="108">
        <v>551213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19475</v>
      </c>
      <c r="G583" s="108">
        <v>0</v>
      </c>
      <c r="H583" s="108">
        <v>16925</v>
      </c>
      <c r="I583" s="108">
        <v>400</v>
      </c>
      <c r="J583" s="108">
        <v>2150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300528</v>
      </c>
      <c r="G584" s="108">
        <v>0</v>
      </c>
      <c r="H584" s="108">
        <v>147609</v>
      </c>
      <c r="I584" s="108">
        <v>58000</v>
      </c>
      <c r="J584" s="108">
        <v>94919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18295</v>
      </c>
      <c r="G585" s="108">
        <v>0</v>
      </c>
      <c r="H585" s="108">
        <v>14425</v>
      </c>
      <c r="I585" s="108">
        <v>0</v>
      </c>
      <c r="J585" s="108">
        <v>3870</v>
      </c>
      <c r="K585" s="36"/>
      <c r="L585" s="217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142299</v>
      </c>
      <c r="G586" s="108">
        <v>0</v>
      </c>
      <c r="H586" s="108">
        <v>131820</v>
      </c>
      <c r="I586" s="108">
        <v>5479</v>
      </c>
      <c r="J586" s="108">
        <v>5000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213424</v>
      </c>
      <c r="G587" s="108">
        <v>0</v>
      </c>
      <c r="H587" s="108">
        <v>146424</v>
      </c>
      <c r="I587" s="108">
        <v>0</v>
      </c>
      <c r="J587" s="108">
        <v>67000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19815</v>
      </c>
      <c r="G588" s="108">
        <v>1500</v>
      </c>
      <c r="H588" s="108">
        <v>13820</v>
      </c>
      <c r="I588" s="108">
        <v>0</v>
      </c>
      <c r="J588" s="108">
        <v>4495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1092024</v>
      </c>
      <c r="G589" s="108">
        <v>0</v>
      </c>
      <c r="H589" s="108">
        <v>140322</v>
      </c>
      <c r="I589" s="108">
        <v>0</v>
      </c>
      <c r="J589" s="108">
        <v>951702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217654</v>
      </c>
      <c r="G590" s="108">
        <v>0</v>
      </c>
      <c r="H590" s="108">
        <v>204208</v>
      </c>
      <c r="I590" s="108">
        <v>0</v>
      </c>
      <c r="J590" s="108">
        <v>13446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135837</v>
      </c>
      <c r="G591" s="108">
        <v>0</v>
      </c>
      <c r="H591" s="108">
        <v>70901</v>
      </c>
      <c r="I591" s="108">
        <v>300</v>
      </c>
      <c r="J591" s="108">
        <v>64636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747829</v>
      </c>
      <c r="G593" s="108">
        <v>0</v>
      </c>
      <c r="H593" s="108">
        <v>322638</v>
      </c>
      <c r="I593" s="108">
        <v>0</v>
      </c>
      <c r="J593" s="108">
        <v>425191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778896</v>
      </c>
      <c r="G594" s="108">
        <v>0</v>
      </c>
      <c r="H594" s="108">
        <v>61073</v>
      </c>
      <c r="I594" s="108">
        <v>0</v>
      </c>
      <c r="J594" s="108">
        <v>717823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323521</v>
      </c>
      <c r="G595" s="108">
        <v>26200</v>
      </c>
      <c r="H595" s="108">
        <v>56230</v>
      </c>
      <c r="I595" s="108">
        <v>0</v>
      </c>
      <c r="J595" s="108">
        <v>241091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730920</v>
      </c>
      <c r="G596" s="108">
        <v>172600</v>
      </c>
      <c r="H596" s="108">
        <v>146054</v>
      </c>
      <c r="I596" s="108">
        <v>55058</v>
      </c>
      <c r="J596" s="108">
        <v>357208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132555</v>
      </c>
      <c r="G597" s="108">
        <v>0</v>
      </c>
      <c r="H597" s="108">
        <v>83110</v>
      </c>
      <c r="I597" s="108">
        <v>3200</v>
      </c>
      <c r="J597" s="108">
        <v>46245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462451</v>
      </c>
      <c r="G598" s="108">
        <v>0</v>
      </c>
      <c r="H598" s="108">
        <v>0</v>
      </c>
      <c r="I598" s="108">
        <v>10001</v>
      </c>
      <c r="J598" s="108">
        <v>452450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433">
      <selection activeCell="X454" sqref="X4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117000</v>
      </c>
      <c r="D6" s="46">
        <f>E6+F6</f>
        <v>216403</v>
      </c>
      <c r="E6" s="79"/>
      <c r="F6" s="100">
        <v>216403</v>
      </c>
      <c r="H6" s="218" t="s">
        <v>257</v>
      </c>
      <c r="I6" s="219" t="s">
        <v>1739</v>
      </c>
      <c r="J6" s="220">
        <v>13000</v>
      </c>
      <c r="K6" s="220">
        <f>L6+M6</f>
        <v>86850</v>
      </c>
      <c r="L6" s="220">
        <v>40300</v>
      </c>
      <c r="M6" s="220">
        <v>46550</v>
      </c>
      <c r="O6" s="98" t="s">
        <v>257</v>
      </c>
      <c r="P6" s="99" t="s">
        <v>1739</v>
      </c>
      <c r="Q6" s="100">
        <v>11769422</v>
      </c>
      <c r="R6" s="100">
        <f>S6+T6</f>
        <v>2299612</v>
      </c>
      <c r="S6" s="100">
        <v>442610</v>
      </c>
      <c r="T6" s="100">
        <v>1857002</v>
      </c>
      <c r="V6" s="98" t="s">
        <v>257</v>
      </c>
      <c r="W6" s="99" t="s">
        <v>1739</v>
      </c>
      <c r="X6" s="100">
        <v>376941</v>
      </c>
      <c r="Y6" s="100">
        <f>Z6+AA6</f>
        <v>210134</v>
      </c>
      <c r="Z6" s="100">
        <v>40300</v>
      </c>
      <c r="AA6" s="100">
        <v>169834</v>
      </c>
    </row>
    <row r="7" spans="1:27" ht="15">
      <c r="A7" s="98" t="s">
        <v>260</v>
      </c>
      <c r="B7" s="99" t="s">
        <v>2264</v>
      </c>
      <c r="C7" s="100">
        <v>1091701</v>
      </c>
      <c r="D7" s="46">
        <f aca="true" t="shared" si="0" ref="D7:D70">E7+F7</f>
        <v>1504569</v>
      </c>
      <c r="E7" s="79"/>
      <c r="F7" s="100">
        <v>1504569</v>
      </c>
      <c r="H7" s="218" t="s">
        <v>260</v>
      </c>
      <c r="I7" s="219" t="s">
        <v>2264</v>
      </c>
      <c r="J7" s="220">
        <v>8700</v>
      </c>
      <c r="K7" s="220">
        <f aca="true" t="shared" si="1" ref="K7:K70">L7+M7</f>
        <v>520029</v>
      </c>
      <c r="L7" s="221"/>
      <c r="M7" s="220">
        <v>520029</v>
      </c>
      <c r="O7" s="98" t="s">
        <v>260</v>
      </c>
      <c r="P7" s="99" t="s">
        <v>2264</v>
      </c>
      <c r="Q7" s="100">
        <v>12905854</v>
      </c>
      <c r="R7" s="100">
        <f aca="true" t="shared" si="2" ref="R7:R70">S7+T7</f>
        <v>14473089</v>
      </c>
      <c r="S7" s="100">
        <v>85800</v>
      </c>
      <c r="T7" s="100">
        <v>14387289</v>
      </c>
      <c r="V7" s="98" t="s">
        <v>260</v>
      </c>
      <c r="W7" s="99" t="s">
        <v>2264</v>
      </c>
      <c r="X7" s="100">
        <v>20112205</v>
      </c>
      <c r="Y7" s="100">
        <f aca="true" t="shared" si="3" ref="Y7:Y70">Z7+AA7</f>
        <v>31136871</v>
      </c>
      <c r="Z7" s="100">
        <v>235510</v>
      </c>
      <c r="AA7" s="100">
        <v>30901361</v>
      </c>
    </row>
    <row r="8" spans="1:27" ht="15">
      <c r="A8" s="98" t="s">
        <v>263</v>
      </c>
      <c r="B8" s="99" t="s">
        <v>1740</v>
      </c>
      <c r="C8" s="100">
        <v>1164000</v>
      </c>
      <c r="D8" s="46">
        <f t="shared" si="0"/>
        <v>1054347</v>
      </c>
      <c r="E8" s="100">
        <v>179500</v>
      </c>
      <c r="F8" s="100">
        <v>874847</v>
      </c>
      <c r="H8" s="218" t="s">
        <v>263</v>
      </c>
      <c r="I8" s="219" t="s">
        <v>1740</v>
      </c>
      <c r="J8" s="221"/>
      <c r="K8" s="220">
        <f t="shared" si="1"/>
        <v>118930</v>
      </c>
      <c r="L8" s="221"/>
      <c r="M8" s="220">
        <v>118930</v>
      </c>
      <c r="O8" s="98" t="s">
        <v>263</v>
      </c>
      <c r="P8" s="99" t="s">
        <v>1740</v>
      </c>
      <c r="Q8" s="100">
        <v>11305606</v>
      </c>
      <c r="R8" s="100">
        <f t="shared" si="2"/>
        <v>7957033</v>
      </c>
      <c r="S8" s="100">
        <v>2352949</v>
      </c>
      <c r="T8" s="100">
        <v>5604084</v>
      </c>
      <c r="V8" s="98" t="s">
        <v>263</v>
      </c>
      <c r="W8" s="99" t="s">
        <v>1740</v>
      </c>
      <c r="X8" s="79"/>
      <c r="Y8" s="100">
        <f t="shared" si="3"/>
        <v>2442646</v>
      </c>
      <c r="Z8" s="79"/>
      <c r="AA8" s="100">
        <v>2442646</v>
      </c>
    </row>
    <row r="9" spans="1:27" ht="15">
      <c r="A9" s="98" t="s">
        <v>266</v>
      </c>
      <c r="B9" s="99" t="s">
        <v>2334</v>
      </c>
      <c r="C9" s="79"/>
      <c r="D9" s="46">
        <f t="shared" si="0"/>
        <v>197390</v>
      </c>
      <c r="E9" s="79"/>
      <c r="F9" s="100">
        <v>197390</v>
      </c>
      <c r="H9" s="218" t="s">
        <v>266</v>
      </c>
      <c r="I9" s="219" t="s">
        <v>2334</v>
      </c>
      <c r="J9" s="221"/>
      <c r="K9" s="220">
        <f t="shared" si="1"/>
        <v>20000</v>
      </c>
      <c r="L9" s="221"/>
      <c r="M9" s="220">
        <v>20000</v>
      </c>
      <c r="O9" s="98" t="s">
        <v>266</v>
      </c>
      <c r="P9" s="99" t="s">
        <v>2334</v>
      </c>
      <c r="Q9" s="100">
        <v>413000</v>
      </c>
      <c r="R9" s="100">
        <f t="shared" si="2"/>
        <v>745599</v>
      </c>
      <c r="S9" s="100">
        <v>16300</v>
      </c>
      <c r="T9" s="100">
        <v>729299</v>
      </c>
      <c r="V9" s="98" t="s">
        <v>266</v>
      </c>
      <c r="W9" s="99" t="s">
        <v>2334</v>
      </c>
      <c r="X9" s="100">
        <v>24900</v>
      </c>
      <c r="Y9" s="100">
        <f t="shared" si="3"/>
        <v>59061</v>
      </c>
      <c r="Z9" s="79"/>
      <c r="AA9" s="100">
        <v>59061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343884</v>
      </c>
      <c r="E10" s="100">
        <v>99500</v>
      </c>
      <c r="F10" s="100">
        <v>244384</v>
      </c>
      <c r="H10" s="218" t="s">
        <v>269</v>
      </c>
      <c r="I10" s="219" t="s">
        <v>1741</v>
      </c>
      <c r="J10" s="220">
        <v>86951</v>
      </c>
      <c r="K10" s="220">
        <f t="shared" si="1"/>
        <v>90550</v>
      </c>
      <c r="L10" s="221"/>
      <c r="M10" s="220">
        <v>90550</v>
      </c>
      <c r="O10" s="98" t="s">
        <v>269</v>
      </c>
      <c r="P10" s="99" t="s">
        <v>1741</v>
      </c>
      <c r="Q10" s="100">
        <v>10000</v>
      </c>
      <c r="R10" s="100">
        <f t="shared" si="2"/>
        <v>1330229</v>
      </c>
      <c r="S10" s="100">
        <v>161875</v>
      </c>
      <c r="T10" s="100">
        <v>1168354</v>
      </c>
      <c r="V10" s="98" t="s">
        <v>269</v>
      </c>
      <c r="W10" s="99" t="s">
        <v>1741</v>
      </c>
      <c r="X10" s="100">
        <v>2361077</v>
      </c>
      <c r="Y10" s="100">
        <f t="shared" si="3"/>
        <v>5936555</v>
      </c>
      <c r="Z10" s="100">
        <v>12000</v>
      </c>
      <c r="AA10" s="100">
        <v>5924555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64604</v>
      </c>
      <c r="E11" s="79"/>
      <c r="F11" s="100">
        <v>64604</v>
      </c>
      <c r="H11" s="218" t="s">
        <v>272</v>
      </c>
      <c r="I11" s="219" t="s">
        <v>2229</v>
      </c>
      <c r="J11" s="221"/>
      <c r="K11" s="220">
        <f t="shared" si="1"/>
        <v>7700</v>
      </c>
      <c r="L11" s="221"/>
      <c r="M11" s="220">
        <v>7700</v>
      </c>
      <c r="O11" s="98" t="s">
        <v>272</v>
      </c>
      <c r="P11" s="99" t="s">
        <v>2229</v>
      </c>
      <c r="Q11" s="100">
        <v>33000</v>
      </c>
      <c r="R11" s="100">
        <f t="shared" si="2"/>
        <v>111454</v>
      </c>
      <c r="S11" s="100">
        <v>38000</v>
      </c>
      <c r="T11" s="100">
        <v>73454</v>
      </c>
      <c r="V11" s="98" t="s">
        <v>272</v>
      </c>
      <c r="W11" s="99" t="s">
        <v>2229</v>
      </c>
      <c r="X11" s="79"/>
      <c r="Y11" s="100">
        <f t="shared" si="3"/>
        <v>7700</v>
      </c>
      <c r="Z11" s="79"/>
      <c r="AA11" s="100">
        <v>7700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98696</v>
      </c>
      <c r="E12" s="79"/>
      <c r="F12" s="100">
        <v>98696</v>
      </c>
      <c r="H12" s="218" t="s">
        <v>275</v>
      </c>
      <c r="I12" s="219" t="s">
        <v>1742</v>
      </c>
      <c r="J12" s="221"/>
      <c r="K12" s="220">
        <f t="shared" si="1"/>
        <v>21000</v>
      </c>
      <c r="L12" s="221"/>
      <c r="M12" s="220">
        <v>21000</v>
      </c>
      <c r="O12" s="98" t="s">
        <v>275</v>
      </c>
      <c r="P12" s="99" t="s">
        <v>1742</v>
      </c>
      <c r="Q12" s="100">
        <v>80000</v>
      </c>
      <c r="R12" s="100">
        <f t="shared" si="2"/>
        <v>1021725</v>
      </c>
      <c r="S12" s="100">
        <v>26100</v>
      </c>
      <c r="T12" s="100">
        <v>995625</v>
      </c>
      <c r="V12" s="98" t="s">
        <v>275</v>
      </c>
      <c r="W12" s="99" t="s">
        <v>1742</v>
      </c>
      <c r="X12" s="79"/>
      <c r="Y12" s="100">
        <f t="shared" si="3"/>
        <v>536077</v>
      </c>
      <c r="Z12" s="79"/>
      <c r="AA12" s="100">
        <v>536077</v>
      </c>
    </row>
    <row r="13" spans="1:27" ht="15">
      <c r="A13" s="98" t="s">
        <v>278</v>
      </c>
      <c r="B13" s="99" t="s">
        <v>1743</v>
      </c>
      <c r="C13" s="100">
        <v>124501</v>
      </c>
      <c r="D13" s="46">
        <f t="shared" si="0"/>
        <v>1646122</v>
      </c>
      <c r="E13" s="100">
        <v>23100</v>
      </c>
      <c r="F13" s="100">
        <v>1623022</v>
      </c>
      <c r="H13" s="218" t="s">
        <v>278</v>
      </c>
      <c r="I13" s="219" t="s">
        <v>1743</v>
      </c>
      <c r="J13" s="220">
        <v>4131500</v>
      </c>
      <c r="K13" s="220">
        <f t="shared" si="1"/>
        <v>437053</v>
      </c>
      <c r="L13" s="221"/>
      <c r="M13" s="220">
        <v>437053</v>
      </c>
      <c r="O13" s="98" t="s">
        <v>278</v>
      </c>
      <c r="P13" s="99" t="s">
        <v>1743</v>
      </c>
      <c r="Q13" s="100">
        <v>18372327</v>
      </c>
      <c r="R13" s="100">
        <f t="shared" si="2"/>
        <v>14429076</v>
      </c>
      <c r="S13" s="100">
        <v>446610</v>
      </c>
      <c r="T13" s="100">
        <v>13982466</v>
      </c>
      <c r="V13" s="98" t="s">
        <v>278</v>
      </c>
      <c r="W13" s="99" t="s">
        <v>1743</v>
      </c>
      <c r="X13" s="100">
        <v>8290103</v>
      </c>
      <c r="Y13" s="100">
        <f t="shared" si="3"/>
        <v>10792880</v>
      </c>
      <c r="Z13" s="100">
        <v>200000</v>
      </c>
      <c r="AA13" s="100">
        <v>10592880</v>
      </c>
    </row>
    <row r="14" spans="1:27" ht="15">
      <c r="A14" s="98" t="s">
        <v>281</v>
      </c>
      <c r="B14" s="99" t="s">
        <v>1744</v>
      </c>
      <c r="C14" s="100">
        <v>91300</v>
      </c>
      <c r="D14" s="46">
        <f t="shared" si="0"/>
        <v>16000</v>
      </c>
      <c r="E14" s="100">
        <v>5000</v>
      </c>
      <c r="F14" s="100">
        <v>11000</v>
      </c>
      <c r="H14" s="218" t="s">
        <v>281</v>
      </c>
      <c r="I14" s="219" t="s">
        <v>1744</v>
      </c>
      <c r="J14" s="220">
        <v>2000</v>
      </c>
      <c r="K14" s="220">
        <f t="shared" si="1"/>
        <v>12950</v>
      </c>
      <c r="L14" s="221"/>
      <c r="M14" s="220">
        <v>12950</v>
      </c>
      <c r="O14" s="98" t="s">
        <v>281</v>
      </c>
      <c r="P14" s="99" t="s">
        <v>1744</v>
      </c>
      <c r="Q14" s="100">
        <v>249420</v>
      </c>
      <c r="R14" s="100">
        <f t="shared" si="2"/>
        <v>399571</v>
      </c>
      <c r="S14" s="100">
        <v>16700</v>
      </c>
      <c r="T14" s="100">
        <v>382871</v>
      </c>
      <c r="V14" s="98" t="s">
        <v>281</v>
      </c>
      <c r="W14" s="99" t="s">
        <v>1744</v>
      </c>
      <c r="X14" s="100">
        <v>52000</v>
      </c>
      <c r="Y14" s="100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62013</v>
      </c>
      <c r="E15" s="100">
        <v>10150</v>
      </c>
      <c r="F15" s="100">
        <v>51863</v>
      </c>
      <c r="H15" s="218" t="s">
        <v>284</v>
      </c>
      <c r="I15" s="219" t="s">
        <v>1745</v>
      </c>
      <c r="J15" s="221"/>
      <c r="K15" s="220">
        <f t="shared" si="1"/>
        <v>32530</v>
      </c>
      <c r="L15" s="221"/>
      <c r="M15" s="220">
        <v>32530</v>
      </c>
      <c r="O15" s="98" t="s">
        <v>284</v>
      </c>
      <c r="P15" s="99" t="s">
        <v>1745</v>
      </c>
      <c r="Q15" s="100">
        <v>192000</v>
      </c>
      <c r="R15" s="100">
        <f t="shared" si="2"/>
        <v>224268</v>
      </c>
      <c r="S15" s="100">
        <v>12150</v>
      </c>
      <c r="T15" s="100">
        <v>212118</v>
      </c>
      <c r="V15" s="98" t="s">
        <v>284</v>
      </c>
      <c r="W15" s="99" t="s">
        <v>1745</v>
      </c>
      <c r="X15" s="100">
        <v>34085</v>
      </c>
      <c r="Y15" s="100">
        <f t="shared" si="3"/>
        <v>352955</v>
      </c>
      <c r="Z15" s="100">
        <v>36300</v>
      </c>
      <c r="AA15" s="100">
        <v>316655</v>
      </c>
    </row>
    <row r="16" spans="1:27" ht="15">
      <c r="A16" s="98" t="s">
        <v>287</v>
      </c>
      <c r="B16" s="99" t="s">
        <v>1746</v>
      </c>
      <c r="C16" s="100">
        <v>420150</v>
      </c>
      <c r="D16" s="46">
        <f t="shared" si="0"/>
        <v>1587092</v>
      </c>
      <c r="E16" s="100">
        <v>110900</v>
      </c>
      <c r="F16" s="100">
        <v>1476192</v>
      </c>
      <c r="H16" s="218" t="s">
        <v>287</v>
      </c>
      <c r="I16" s="219" t="s">
        <v>1746</v>
      </c>
      <c r="J16" s="220">
        <v>15907554</v>
      </c>
      <c r="K16" s="220">
        <f t="shared" si="1"/>
        <v>1833025</v>
      </c>
      <c r="L16" s="221"/>
      <c r="M16" s="220">
        <v>1833025</v>
      </c>
      <c r="O16" s="98" t="s">
        <v>287</v>
      </c>
      <c r="P16" s="99" t="s">
        <v>1746</v>
      </c>
      <c r="Q16" s="100">
        <v>2367010</v>
      </c>
      <c r="R16" s="100">
        <f t="shared" si="2"/>
        <v>10314562</v>
      </c>
      <c r="S16" s="100">
        <v>404671</v>
      </c>
      <c r="T16" s="100">
        <v>9909891</v>
      </c>
      <c r="V16" s="98" t="s">
        <v>287</v>
      </c>
      <c r="W16" s="99" t="s">
        <v>1746</v>
      </c>
      <c r="X16" s="100">
        <v>16230397</v>
      </c>
      <c r="Y16" s="100">
        <f t="shared" si="3"/>
        <v>6756819</v>
      </c>
      <c r="Z16" s="100">
        <v>20389</v>
      </c>
      <c r="AA16" s="100">
        <v>6736430</v>
      </c>
    </row>
    <row r="17" spans="1:27" ht="15">
      <c r="A17" s="98" t="s">
        <v>290</v>
      </c>
      <c r="B17" s="99" t="s">
        <v>1747</v>
      </c>
      <c r="C17" s="100">
        <v>136150</v>
      </c>
      <c r="D17" s="46">
        <f t="shared" si="0"/>
        <v>483534</v>
      </c>
      <c r="E17" s="79"/>
      <c r="F17" s="100">
        <v>483534</v>
      </c>
      <c r="H17" s="218" t="s">
        <v>290</v>
      </c>
      <c r="I17" s="219" t="s">
        <v>1747</v>
      </c>
      <c r="J17" s="220">
        <v>316520</v>
      </c>
      <c r="K17" s="220">
        <f t="shared" si="1"/>
        <v>661446</v>
      </c>
      <c r="L17" s="220">
        <v>37630</v>
      </c>
      <c r="M17" s="220">
        <v>623816</v>
      </c>
      <c r="O17" s="98" t="s">
        <v>290</v>
      </c>
      <c r="P17" s="99" t="s">
        <v>1747</v>
      </c>
      <c r="Q17" s="100">
        <v>3558224</v>
      </c>
      <c r="R17" s="100">
        <f t="shared" si="2"/>
        <v>4750346</v>
      </c>
      <c r="S17" s="100">
        <v>207151</v>
      </c>
      <c r="T17" s="100">
        <v>4543195</v>
      </c>
      <c r="V17" s="98" t="s">
        <v>290</v>
      </c>
      <c r="W17" s="99" t="s">
        <v>1747</v>
      </c>
      <c r="X17" s="100">
        <v>729555</v>
      </c>
      <c r="Y17" s="100">
        <f t="shared" si="3"/>
        <v>19029330</v>
      </c>
      <c r="Z17" s="100">
        <v>37630</v>
      </c>
      <c r="AA17" s="100">
        <v>18991700</v>
      </c>
    </row>
    <row r="18" spans="1:27" ht="15">
      <c r="A18" s="98" t="s">
        <v>293</v>
      </c>
      <c r="B18" s="99" t="s">
        <v>1748</v>
      </c>
      <c r="C18" s="100">
        <v>120000</v>
      </c>
      <c r="D18" s="46">
        <f t="shared" si="0"/>
        <v>409300</v>
      </c>
      <c r="E18" s="100">
        <v>3600</v>
      </c>
      <c r="F18" s="100">
        <v>405700</v>
      </c>
      <c r="H18" s="218" t="s">
        <v>293</v>
      </c>
      <c r="I18" s="219" t="s">
        <v>1748</v>
      </c>
      <c r="J18" s="220">
        <v>14127</v>
      </c>
      <c r="K18" s="220">
        <f t="shared" si="1"/>
        <v>185690</v>
      </c>
      <c r="L18" s="221"/>
      <c r="M18" s="220">
        <v>185690</v>
      </c>
      <c r="O18" s="98" t="s">
        <v>293</v>
      </c>
      <c r="P18" s="99" t="s">
        <v>1748</v>
      </c>
      <c r="Q18" s="100">
        <v>851200</v>
      </c>
      <c r="R18" s="100">
        <f t="shared" si="2"/>
        <v>3674931</v>
      </c>
      <c r="S18" s="100">
        <v>800970</v>
      </c>
      <c r="T18" s="100">
        <v>2873961</v>
      </c>
      <c r="V18" s="98" t="s">
        <v>293</v>
      </c>
      <c r="W18" s="99" t="s">
        <v>1748</v>
      </c>
      <c r="X18" s="100">
        <v>99132</v>
      </c>
      <c r="Y18" s="100">
        <f t="shared" si="3"/>
        <v>3065515</v>
      </c>
      <c r="Z18" s="100">
        <v>20000</v>
      </c>
      <c r="AA18" s="100">
        <v>3045515</v>
      </c>
    </row>
    <row r="19" spans="1:27" ht="15">
      <c r="A19" s="98" t="s">
        <v>296</v>
      </c>
      <c r="B19" s="99" t="s">
        <v>2265</v>
      </c>
      <c r="C19" s="79"/>
      <c r="D19" s="46">
        <f t="shared" si="0"/>
        <v>210718</v>
      </c>
      <c r="E19" s="100">
        <v>1</v>
      </c>
      <c r="F19" s="100">
        <v>210717</v>
      </c>
      <c r="H19" s="218" t="s">
        <v>296</v>
      </c>
      <c r="I19" s="219" t="s">
        <v>2265</v>
      </c>
      <c r="J19" s="221"/>
      <c r="K19" s="220">
        <f t="shared" si="1"/>
        <v>13306</v>
      </c>
      <c r="L19" s="221"/>
      <c r="M19" s="220">
        <v>13306</v>
      </c>
      <c r="O19" s="98" t="s">
        <v>296</v>
      </c>
      <c r="P19" s="99" t="s">
        <v>2265</v>
      </c>
      <c r="Q19" s="100">
        <v>697650</v>
      </c>
      <c r="R19" s="100">
        <f t="shared" si="2"/>
        <v>2323958</v>
      </c>
      <c r="S19" s="100">
        <v>213551</v>
      </c>
      <c r="T19" s="100">
        <v>2110407</v>
      </c>
      <c r="V19" s="98" t="s">
        <v>296</v>
      </c>
      <c r="W19" s="99" t="s">
        <v>2265</v>
      </c>
      <c r="X19" s="100">
        <v>500000</v>
      </c>
      <c r="Y19" s="100">
        <f t="shared" si="3"/>
        <v>1377961</v>
      </c>
      <c r="Z19" s="79"/>
      <c r="AA19" s="100">
        <v>1377961</v>
      </c>
    </row>
    <row r="20" spans="1:27" ht="15">
      <c r="A20" s="98" t="s">
        <v>299</v>
      </c>
      <c r="B20" s="99" t="s">
        <v>1749</v>
      </c>
      <c r="C20" s="79"/>
      <c r="D20" s="46">
        <f t="shared" si="0"/>
        <v>218529</v>
      </c>
      <c r="E20" s="79"/>
      <c r="F20" s="100">
        <v>218529</v>
      </c>
      <c r="H20" s="218" t="s">
        <v>302</v>
      </c>
      <c r="I20" s="219" t="s">
        <v>1750</v>
      </c>
      <c r="J20" s="221"/>
      <c r="K20" s="220">
        <f t="shared" si="1"/>
        <v>750</v>
      </c>
      <c r="L20" s="221"/>
      <c r="M20" s="220">
        <v>750</v>
      </c>
      <c r="O20" s="98" t="s">
        <v>299</v>
      </c>
      <c r="P20" s="99" t="s">
        <v>1749</v>
      </c>
      <c r="Q20" s="100">
        <v>10496935</v>
      </c>
      <c r="R20" s="100">
        <f t="shared" si="2"/>
        <v>2466075</v>
      </c>
      <c r="S20" s="100">
        <v>135080</v>
      </c>
      <c r="T20" s="100">
        <v>2330995</v>
      </c>
      <c r="V20" s="98" t="s">
        <v>299</v>
      </c>
      <c r="W20" s="99" t="s">
        <v>1749</v>
      </c>
      <c r="X20" s="79"/>
      <c r="Y20" s="100">
        <f t="shared" si="3"/>
        <v>569452</v>
      </c>
      <c r="Z20" s="79"/>
      <c r="AA20" s="100">
        <v>569452</v>
      </c>
    </row>
    <row r="21" spans="1:27" ht="15">
      <c r="A21" s="98" t="s">
        <v>302</v>
      </c>
      <c r="B21" s="99" t="s">
        <v>1750</v>
      </c>
      <c r="C21" s="100">
        <v>919905</v>
      </c>
      <c r="D21" s="46">
        <f t="shared" si="0"/>
        <v>750954</v>
      </c>
      <c r="E21" s="100">
        <v>26100</v>
      </c>
      <c r="F21" s="100">
        <v>724854</v>
      </c>
      <c r="H21" s="218" t="s">
        <v>305</v>
      </c>
      <c r="I21" s="219" t="s">
        <v>1751</v>
      </c>
      <c r="J21" s="221"/>
      <c r="K21" s="220">
        <f t="shared" si="1"/>
        <v>101790</v>
      </c>
      <c r="L21" s="221"/>
      <c r="M21" s="220">
        <v>101790</v>
      </c>
      <c r="O21" s="98" t="s">
        <v>302</v>
      </c>
      <c r="P21" s="99" t="s">
        <v>1750</v>
      </c>
      <c r="Q21" s="100">
        <v>17604253</v>
      </c>
      <c r="R21" s="100">
        <f t="shared" si="2"/>
        <v>6125604</v>
      </c>
      <c r="S21" s="100">
        <v>449399</v>
      </c>
      <c r="T21" s="100">
        <v>5676205</v>
      </c>
      <c r="V21" s="98" t="s">
        <v>302</v>
      </c>
      <c r="W21" s="99" t="s">
        <v>1750</v>
      </c>
      <c r="X21" s="100">
        <v>186840</v>
      </c>
      <c r="Y21" s="100">
        <f t="shared" si="3"/>
        <v>527587</v>
      </c>
      <c r="Z21" s="79"/>
      <c r="AA21" s="100">
        <v>527587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123425</v>
      </c>
      <c r="E22" s="79"/>
      <c r="F22" s="100">
        <v>123425</v>
      </c>
      <c r="H22" s="218" t="s">
        <v>308</v>
      </c>
      <c r="I22" s="219" t="s">
        <v>1752</v>
      </c>
      <c r="J22" s="221"/>
      <c r="K22" s="220">
        <f t="shared" si="1"/>
        <v>141639</v>
      </c>
      <c r="L22" s="221"/>
      <c r="M22" s="220">
        <v>141639</v>
      </c>
      <c r="O22" s="98" t="s">
        <v>305</v>
      </c>
      <c r="P22" s="99" t="s">
        <v>1751</v>
      </c>
      <c r="Q22" s="100">
        <v>439450</v>
      </c>
      <c r="R22" s="100">
        <f t="shared" si="2"/>
        <v>1006424</v>
      </c>
      <c r="S22" s="100">
        <v>131000</v>
      </c>
      <c r="T22" s="100">
        <v>875424</v>
      </c>
      <c r="V22" s="98" t="s">
        <v>305</v>
      </c>
      <c r="W22" s="99" t="s">
        <v>1751</v>
      </c>
      <c r="X22" s="100">
        <v>81600</v>
      </c>
      <c r="Y22" s="100">
        <f t="shared" si="3"/>
        <v>444471</v>
      </c>
      <c r="Z22" s="79"/>
      <c r="AA22" s="100">
        <v>444471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347640</v>
      </c>
      <c r="E23" s="100">
        <v>20000</v>
      </c>
      <c r="F23" s="100">
        <v>327640</v>
      </c>
      <c r="H23" s="218" t="s">
        <v>311</v>
      </c>
      <c r="I23" s="219" t="s">
        <v>1753</v>
      </c>
      <c r="J23" s="221"/>
      <c r="K23" s="220">
        <f t="shared" si="1"/>
        <v>131549</v>
      </c>
      <c r="L23" s="221"/>
      <c r="M23" s="220">
        <v>131549</v>
      </c>
      <c r="O23" s="98" t="s">
        <v>308</v>
      </c>
      <c r="P23" s="99" t="s">
        <v>1752</v>
      </c>
      <c r="Q23" s="100">
        <v>392100</v>
      </c>
      <c r="R23" s="100">
        <f t="shared" si="2"/>
        <v>3163683</v>
      </c>
      <c r="S23" s="100">
        <v>54600</v>
      </c>
      <c r="T23" s="100">
        <v>3109083</v>
      </c>
      <c r="V23" s="98" t="s">
        <v>308</v>
      </c>
      <c r="W23" s="99" t="s">
        <v>1752</v>
      </c>
      <c r="X23" s="100">
        <v>24000</v>
      </c>
      <c r="Y23" s="100">
        <f t="shared" si="3"/>
        <v>1219201</v>
      </c>
      <c r="Z23" s="79"/>
      <c r="AA23" s="100">
        <v>1219201</v>
      </c>
    </row>
    <row r="24" spans="1:27" ht="15">
      <c r="A24" s="98" t="s">
        <v>311</v>
      </c>
      <c r="B24" s="99" t="s">
        <v>1753</v>
      </c>
      <c r="C24" s="100">
        <v>19173</v>
      </c>
      <c r="D24" s="46">
        <f t="shared" si="0"/>
        <v>480699</v>
      </c>
      <c r="E24" s="79"/>
      <c r="F24" s="100">
        <v>480699</v>
      </c>
      <c r="H24" s="218" t="s">
        <v>314</v>
      </c>
      <c r="I24" s="219" t="s">
        <v>2335</v>
      </c>
      <c r="J24" s="221"/>
      <c r="K24" s="220">
        <f t="shared" si="1"/>
        <v>500</v>
      </c>
      <c r="L24" s="221"/>
      <c r="M24" s="220">
        <v>500</v>
      </c>
      <c r="O24" s="98" t="s">
        <v>311</v>
      </c>
      <c r="P24" s="99" t="s">
        <v>1753</v>
      </c>
      <c r="Q24" s="100">
        <v>14837924</v>
      </c>
      <c r="R24" s="100">
        <f t="shared" si="2"/>
        <v>3719389</v>
      </c>
      <c r="S24" s="79"/>
      <c r="T24" s="100">
        <v>3719389</v>
      </c>
      <c r="V24" s="98" t="s">
        <v>311</v>
      </c>
      <c r="W24" s="99" t="s">
        <v>1753</v>
      </c>
      <c r="X24" s="100">
        <v>617000</v>
      </c>
      <c r="Y24" s="100">
        <f t="shared" si="3"/>
        <v>3053425</v>
      </c>
      <c r="Z24" s="79"/>
      <c r="AA24" s="100">
        <v>3053425</v>
      </c>
    </row>
    <row r="25" spans="1:27" ht="15">
      <c r="A25" s="98" t="s">
        <v>314</v>
      </c>
      <c r="B25" s="99" t="s">
        <v>2335</v>
      </c>
      <c r="C25" s="100">
        <v>18700</v>
      </c>
      <c r="D25" s="46">
        <f t="shared" si="0"/>
        <v>18290</v>
      </c>
      <c r="E25" s="79"/>
      <c r="F25" s="100">
        <v>18290</v>
      </c>
      <c r="H25" s="218" t="s">
        <v>317</v>
      </c>
      <c r="I25" s="219" t="s">
        <v>1754</v>
      </c>
      <c r="J25" s="220">
        <v>15500</v>
      </c>
      <c r="K25" s="220">
        <f t="shared" si="1"/>
        <v>143249</v>
      </c>
      <c r="L25" s="221"/>
      <c r="M25" s="220">
        <v>143249</v>
      </c>
      <c r="O25" s="98" t="s">
        <v>314</v>
      </c>
      <c r="P25" s="99" t="s">
        <v>2335</v>
      </c>
      <c r="Q25" s="100">
        <v>18700</v>
      </c>
      <c r="R25" s="100">
        <f t="shared" si="2"/>
        <v>404397</v>
      </c>
      <c r="S25" s="100">
        <v>25000</v>
      </c>
      <c r="T25" s="100">
        <v>379397</v>
      </c>
      <c r="V25" s="98" t="s">
        <v>314</v>
      </c>
      <c r="W25" s="99" t="s">
        <v>2335</v>
      </c>
      <c r="X25" s="79"/>
      <c r="Y25" s="100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62800</v>
      </c>
      <c r="D26" s="46">
        <f t="shared" si="0"/>
        <v>225379</v>
      </c>
      <c r="E26" s="79"/>
      <c r="F26" s="100">
        <v>225379</v>
      </c>
      <c r="H26" s="218" t="s">
        <v>320</v>
      </c>
      <c r="I26" s="219" t="s">
        <v>1755</v>
      </c>
      <c r="J26" s="221"/>
      <c r="K26" s="220">
        <f t="shared" si="1"/>
        <v>12450</v>
      </c>
      <c r="L26" s="221"/>
      <c r="M26" s="220">
        <v>12450</v>
      </c>
      <c r="O26" s="98" t="s">
        <v>317</v>
      </c>
      <c r="P26" s="99" t="s">
        <v>1754</v>
      </c>
      <c r="Q26" s="100">
        <v>3562300</v>
      </c>
      <c r="R26" s="100">
        <f t="shared" si="2"/>
        <v>3016471</v>
      </c>
      <c r="S26" s="100">
        <v>382250</v>
      </c>
      <c r="T26" s="100">
        <v>2634221</v>
      </c>
      <c r="V26" s="98" t="s">
        <v>317</v>
      </c>
      <c r="W26" s="99" t="s">
        <v>1754</v>
      </c>
      <c r="X26" s="100">
        <v>266626</v>
      </c>
      <c r="Y26" s="100">
        <f t="shared" si="3"/>
        <v>1580827</v>
      </c>
      <c r="Z26" s="100">
        <v>178500</v>
      </c>
      <c r="AA26" s="100">
        <v>1402327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805183</v>
      </c>
      <c r="E27" s="100">
        <v>113500</v>
      </c>
      <c r="F27" s="100">
        <v>691683</v>
      </c>
      <c r="H27" s="218" t="s">
        <v>323</v>
      </c>
      <c r="I27" s="219" t="s">
        <v>1756</v>
      </c>
      <c r="J27" s="220">
        <v>18200</v>
      </c>
      <c r="K27" s="220">
        <f t="shared" si="1"/>
        <v>30800</v>
      </c>
      <c r="L27" s="221"/>
      <c r="M27" s="220">
        <v>30800</v>
      </c>
      <c r="O27" s="98" t="s">
        <v>320</v>
      </c>
      <c r="P27" s="99" t="s">
        <v>1755</v>
      </c>
      <c r="Q27" s="100">
        <v>1129600</v>
      </c>
      <c r="R27" s="100">
        <f t="shared" si="2"/>
        <v>7005922</v>
      </c>
      <c r="S27" s="100">
        <v>197900</v>
      </c>
      <c r="T27" s="100">
        <v>6808022</v>
      </c>
      <c r="V27" s="98" t="s">
        <v>320</v>
      </c>
      <c r="W27" s="99" t="s">
        <v>1755</v>
      </c>
      <c r="X27" s="100">
        <v>2533650</v>
      </c>
      <c r="Y27" s="100">
        <f t="shared" si="3"/>
        <v>1424153</v>
      </c>
      <c r="Z27" s="100">
        <v>159800</v>
      </c>
      <c r="AA27" s="100">
        <v>1264353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40621</v>
      </c>
      <c r="E28" s="79"/>
      <c r="F28" s="100">
        <v>40621</v>
      </c>
      <c r="H28" s="218" t="s">
        <v>327</v>
      </c>
      <c r="I28" s="219" t="s">
        <v>1757</v>
      </c>
      <c r="J28" s="221"/>
      <c r="K28" s="220">
        <f t="shared" si="1"/>
        <v>86648</v>
      </c>
      <c r="L28" s="221"/>
      <c r="M28" s="220">
        <v>86648</v>
      </c>
      <c r="O28" s="98" t="s">
        <v>323</v>
      </c>
      <c r="P28" s="99" t="s">
        <v>1756</v>
      </c>
      <c r="Q28" s="100">
        <v>117906</v>
      </c>
      <c r="R28" s="100">
        <f t="shared" si="2"/>
        <v>405479</v>
      </c>
      <c r="S28" s="100">
        <v>9003</v>
      </c>
      <c r="T28" s="100">
        <v>396476</v>
      </c>
      <c r="V28" s="98" t="s">
        <v>323</v>
      </c>
      <c r="W28" s="99" t="s">
        <v>1756</v>
      </c>
      <c r="X28" s="100">
        <v>53600</v>
      </c>
      <c r="Y28" s="100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394542</v>
      </c>
      <c r="E29" s="100">
        <v>137900</v>
      </c>
      <c r="F29" s="100">
        <v>256642</v>
      </c>
      <c r="H29" s="218" t="s">
        <v>330</v>
      </c>
      <c r="I29" s="219" t="s">
        <v>1758</v>
      </c>
      <c r="J29" s="221"/>
      <c r="K29" s="220">
        <f t="shared" si="1"/>
        <v>279400</v>
      </c>
      <c r="L29" s="221"/>
      <c r="M29" s="220">
        <v>279400</v>
      </c>
      <c r="O29" s="98" t="s">
        <v>327</v>
      </c>
      <c r="P29" s="99" t="s">
        <v>1757</v>
      </c>
      <c r="Q29" s="100">
        <v>827453</v>
      </c>
      <c r="R29" s="100">
        <f t="shared" si="2"/>
        <v>5099913</v>
      </c>
      <c r="S29" s="100">
        <v>781202</v>
      </c>
      <c r="T29" s="100">
        <v>4318711</v>
      </c>
      <c r="V29" s="98" t="s">
        <v>327</v>
      </c>
      <c r="W29" s="99" t="s">
        <v>1757</v>
      </c>
      <c r="X29" s="79"/>
      <c r="Y29" s="100">
        <f t="shared" si="3"/>
        <v>2783449</v>
      </c>
      <c r="Z29" s="79"/>
      <c r="AA29" s="100">
        <v>2783449</v>
      </c>
    </row>
    <row r="30" spans="1:27" ht="15">
      <c r="A30" s="98" t="s">
        <v>330</v>
      </c>
      <c r="B30" s="99" t="s">
        <v>1758</v>
      </c>
      <c r="C30" s="100">
        <v>6053940</v>
      </c>
      <c r="D30" s="46">
        <f t="shared" si="0"/>
        <v>782715</v>
      </c>
      <c r="E30" s="100">
        <v>466800</v>
      </c>
      <c r="F30" s="100">
        <v>315915</v>
      </c>
      <c r="H30" s="218" t="s">
        <v>333</v>
      </c>
      <c r="I30" s="219" t="s">
        <v>1759</v>
      </c>
      <c r="J30" s="220">
        <v>1200</v>
      </c>
      <c r="K30" s="220">
        <f t="shared" si="1"/>
        <v>8488</v>
      </c>
      <c r="L30" s="221"/>
      <c r="M30" s="220">
        <v>8488</v>
      </c>
      <c r="O30" s="98" t="s">
        <v>330</v>
      </c>
      <c r="P30" s="99" t="s">
        <v>1758</v>
      </c>
      <c r="Q30" s="100">
        <v>6732835</v>
      </c>
      <c r="R30" s="100">
        <f t="shared" si="2"/>
        <v>2407166</v>
      </c>
      <c r="S30" s="100">
        <v>936050</v>
      </c>
      <c r="T30" s="100">
        <v>1471116</v>
      </c>
      <c r="V30" s="98" t="s">
        <v>330</v>
      </c>
      <c r="W30" s="99" t="s">
        <v>1758</v>
      </c>
      <c r="X30" s="79"/>
      <c r="Y30" s="100">
        <f t="shared" si="3"/>
        <v>1732290</v>
      </c>
      <c r="Z30" s="100">
        <v>179800</v>
      </c>
      <c r="AA30" s="100">
        <v>1552490</v>
      </c>
    </row>
    <row r="31" spans="1:27" ht="15">
      <c r="A31" s="98" t="s">
        <v>333</v>
      </c>
      <c r="B31" s="99" t="s">
        <v>1759</v>
      </c>
      <c r="C31" s="100">
        <v>5000</v>
      </c>
      <c r="D31" s="46">
        <f t="shared" si="0"/>
        <v>906573</v>
      </c>
      <c r="E31" s="100">
        <v>266000</v>
      </c>
      <c r="F31" s="100">
        <v>640573</v>
      </c>
      <c r="H31" s="218" t="s">
        <v>336</v>
      </c>
      <c r="I31" s="219" t="s">
        <v>1760</v>
      </c>
      <c r="J31" s="221"/>
      <c r="K31" s="220">
        <f t="shared" si="1"/>
        <v>335050</v>
      </c>
      <c r="L31" s="221"/>
      <c r="M31" s="220">
        <v>335050</v>
      </c>
      <c r="O31" s="98" t="s">
        <v>333</v>
      </c>
      <c r="P31" s="99" t="s">
        <v>1759</v>
      </c>
      <c r="Q31" s="100">
        <v>5036402</v>
      </c>
      <c r="R31" s="100">
        <f t="shared" si="2"/>
        <v>8410108</v>
      </c>
      <c r="S31" s="100">
        <v>2188075</v>
      </c>
      <c r="T31" s="100">
        <v>6222033</v>
      </c>
      <c r="V31" s="98" t="s">
        <v>333</v>
      </c>
      <c r="W31" s="99" t="s">
        <v>1759</v>
      </c>
      <c r="X31" s="100">
        <v>607830</v>
      </c>
      <c r="Y31" s="100">
        <f t="shared" si="3"/>
        <v>809596</v>
      </c>
      <c r="Z31" s="100">
        <v>20800</v>
      </c>
      <c r="AA31" s="100">
        <v>788796</v>
      </c>
    </row>
    <row r="32" spans="1:27" ht="15">
      <c r="A32" s="98" t="s">
        <v>336</v>
      </c>
      <c r="B32" s="99" t="s">
        <v>1760</v>
      </c>
      <c r="C32" s="100">
        <v>288000</v>
      </c>
      <c r="D32" s="46">
        <f t="shared" si="0"/>
        <v>244011</v>
      </c>
      <c r="E32" s="79"/>
      <c r="F32" s="100">
        <v>244011</v>
      </c>
      <c r="H32" s="218" t="s">
        <v>339</v>
      </c>
      <c r="I32" s="219" t="s">
        <v>1761</v>
      </c>
      <c r="J32" s="221"/>
      <c r="K32" s="220">
        <f t="shared" si="1"/>
        <v>161700</v>
      </c>
      <c r="L32" s="221"/>
      <c r="M32" s="220">
        <v>161700</v>
      </c>
      <c r="O32" s="98" t="s">
        <v>336</v>
      </c>
      <c r="P32" s="99" t="s">
        <v>1760</v>
      </c>
      <c r="Q32" s="100">
        <v>304100</v>
      </c>
      <c r="R32" s="100">
        <f t="shared" si="2"/>
        <v>1554222</v>
      </c>
      <c r="S32" s="100">
        <v>46401</v>
      </c>
      <c r="T32" s="100">
        <v>1507821</v>
      </c>
      <c r="V32" s="98" t="s">
        <v>336</v>
      </c>
      <c r="W32" s="99" t="s">
        <v>1760</v>
      </c>
      <c r="X32" s="79"/>
      <c r="Y32" s="100">
        <f t="shared" si="3"/>
        <v>848380</v>
      </c>
      <c r="Z32" s="79"/>
      <c r="AA32" s="100">
        <v>848380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51000</v>
      </c>
      <c r="E33" s="79"/>
      <c r="F33" s="100">
        <v>51000</v>
      </c>
      <c r="H33" s="218" t="s">
        <v>342</v>
      </c>
      <c r="I33" s="219" t="s">
        <v>1762</v>
      </c>
      <c r="J33" s="221"/>
      <c r="K33" s="220">
        <f t="shared" si="1"/>
        <v>70250</v>
      </c>
      <c r="L33" s="221"/>
      <c r="M33" s="220">
        <v>70250</v>
      </c>
      <c r="O33" s="98" t="s">
        <v>339</v>
      </c>
      <c r="P33" s="99" t="s">
        <v>1761</v>
      </c>
      <c r="Q33" s="100">
        <v>984100</v>
      </c>
      <c r="R33" s="100">
        <f t="shared" si="2"/>
        <v>1548648</v>
      </c>
      <c r="S33" s="100">
        <v>707100</v>
      </c>
      <c r="T33" s="100">
        <v>841548</v>
      </c>
      <c r="V33" s="98" t="s">
        <v>339</v>
      </c>
      <c r="W33" s="99" t="s">
        <v>1761</v>
      </c>
      <c r="X33" s="79"/>
      <c r="Y33" s="100">
        <f t="shared" si="3"/>
        <v>8434660</v>
      </c>
      <c r="Z33" s="100">
        <v>245000</v>
      </c>
      <c r="AA33" s="100">
        <v>8189660</v>
      </c>
    </row>
    <row r="34" spans="1:27" ht="15">
      <c r="A34" s="98" t="s">
        <v>342</v>
      </c>
      <c r="B34" s="99" t="s">
        <v>1762</v>
      </c>
      <c r="C34" s="100">
        <v>3078500</v>
      </c>
      <c r="D34" s="46">
        <f t="shared" si="0"/>
        <v>266413</v>
      </c>
      <c r="E34" s="79"/>
      <c r="F34" s="100">
        <v>266413</v>
      </c>
      <c r="H34" s="218" t="s">
        <v>345</v>
      </c>
      <c r="I34" s="219" t="s">
        <v>1763</v>
      </c>
      <c r="J34" s="221"/>
      <c r="K34" s="220">
        <f t="shared" si="1"/>
        <v>1082500</v>
      </c>
      <c r="L34" s="220">
        <v>6000</v>
      </c>
      <c r="M34" s="220">
        <v>1076500</v>
      </c>
      <c r="O34" s="98" t="s">
        <v>342</v>
      </c>
      <c r="P34" s="99" t="s">
        <v>1762</v>
      </c>
      <c r="Q34" s="100">
        <v>32644000</v>
      </c>
      <c r="R34" s="100">
        <f t="shared" si="2"/>
        <v>6228156</v>
      </c>
      <c r="S34" s="100">
        <v>58000</v>
      </c>
      <c r="T34" s="100">
        <v>6170156</v>
      </c>
      <c r="V34" s="98" t="s">
        <v>342</v>
      </c>
      <c r="W34" s="99" t="s">
        <v>1762</v>
      </c>
      <c r="X34" s="79"/>
      <c r="Y34" s="100">
        <f t="shared" si="3"/>
        <v>1280464</v>
      </c>
      <c r="Z34" s="79"/>
      <c r="AA34" s="100">
        <v>1280464</v>
      </c>
    </row>
    <row r="35" spans="1:27" ht="15">
      <c r="A35" s="98" t="s">
        <v>345</v>
      </c>
      <c r="B35" s="99" t="s">
        <v>1763</v>
      </c>
      <c r="C35" s="100">
        <v>12500</v>
      </c>
      <c r="D35" s="46">
        <f t="shared" si="0"/>
        <v>363812</v>
      </c>
      <c r="E35" s="100">
        <v>12000</v>
      </c>
      <c r="F35" s="100">
        <v>351812</v>
      </c>
      <c r="H35" s="218" t="s">
        <v>348</v>
      </c>
      <c r="I35" s="219" t="s">
        <v>2324</v>
      </c>
      <c r="J35" s="221"/>
      <c r="K35" s="220">
        <f t="shared" si="1"/>
        <v>63960</v>
      </c>
      <c r="L35" s="220">
        <v>3000</v>
      </c>
      <c r="M35" s="220">
        <v>60960</v>
      </c>
      <c r="O35" s="98" t="s">
        <v>345</v>
      </c>
      <c r="P35" s="99" t="s">
        <v>1763</v>
      </c>
      <c r="Q35" s="100">
        <v>742099</v>
      </c>
      <c r="R35" s="100">
        <f t="shared" si="2"/>
        <v>3028233</v>
      </c>
      <c r="S35" s="100">
        <v>1103500</v>
      </c>
      <c r="T35" s="100">
        <v>1924733</v>
      </c>
      <c r="V35" s="98" t="s">
        <v>345</v>
      </c>
      <c r="W35" s="99" t="s">
        <v>1763</v>
      </c>
      <c r="X35" s="100">
        <v>16000</v>
      </c>
      <c r="Y35" s="100">
        <f t="shared" si="3"/>
        <v>14870507</v>
      </c>
      <c r="Z35" s="100">
        <v>233000</v>
      </c>
      <c r="AA35" s="100">
        <v>14637507</v>
      </c>
    </row>
    <row r="36" spans="1:27" ht="15">
      <c r="A36" s="98" t="s">
        <v>348</v>
      </c>
      <c r="B36" s="99" t="s">
        <v>2324</v>
      </c>
      <c r="C36" s="100">
        <v>813600</v>
      </c>
      <c r="D36" s="46">
        <f t="shared" si="0"/>
        <v>1311454</v>
      </c>
      <c r="E36" s="100">
        <v>815210</v>
      </c>
      <c r="F36" s="100">
        <v>496244</v>
      </c>
      <c r="H36" s="218" t="s">
        <v>354</v>
      </c>
      <c r="I36" s="219" t="s">
        <v>1765</v>
      </c>
      <c r="J36" s="221"/>
      <c r="K36" s="220">
        <f t="shared" si="1"/>
        <v>16515</v>
      </c>
      <c r="L36" s="221"/>
      <c r="M36" s="220">
        <v>16515</v>
      </c>
      <c r="O36" s="98" t="s">
        <v>348</v>
      </c>
      <c r="P36" s="99" t="s">
        <v>2324</v>
      </c>
      <c r="Q36" s="100">
        <v>9289726</v>
      </c>
      <c r="R36" s="100">
        <f t="shared" si="2"/>
        <v>4803183</v>
      </c>
      <c r="S36" s="100">
        <v>1884440</v>
      </c>
      <c r="T36" s="100">
        <v>2918743</v>
      </c>
      <c r="V36" s="98" t="s">
        <v>348</v>
      </c>
      <c r="W36" s="99" t="s">
        <v>2324</v>
      </c>
      <c r="X36" s="79"/>
      <c r="Y36" s="100">
        <f t="shared" si="3"/>
        <v>677915</v>
      </c>
      <c r="Z36" s="100">
        <v>3000</v>
      </c>
      <c r="AA36" s="100">
        <v>674915</v>
      </c>
    </row>
    <row r="37" spans="1:27" ht="15">
      <c r="A37" s="98" t="s">
        <v>351</v>
      </c>
      <c r="B37" s="99" t="s">
        <v>1764</v>
      </c>
      <c r="C37" s="100">
        <v>489000</v>
      </c>
      <c r="D37" s="46">
        <f t="shared" si="0"/>
        <v>383168</v>
      </c>
      <c r="E37" s="100">
        <v>271500</v>
      </c>
      <c r="F37" s="100">
        <v>111668</v>
      </c>
      <c r="H37" s="218" t="s">
        <v>357</v>
      </c>
      <c r="I37" s="219" t="s">
        <v>1766</v>
      </c>
      <c r="J37" s="221"/>
      <c r="K37" s="220">
        <f t="shared" si="1"/>
        <v>42200</v>
      </c>
      <c r="L37" s="221"/>
      <c r="M37" s="220">
        <v>42200</v>
      </c>
      <c r="O37" s="98" t="s">
        <v>351</v>
      </c>
      <c r="P37" s="99" t="s">
        <v>1764</v>
      </c>
      <c r="Q37" s="100">
        <v>3026325</v>
      </c>
      <c r="R37" s="100">
        <f t="shared" si="2"/>
        <v>4301054</v>
      </c>
      <c r="S37" s="100">
        <v>2194900</v>
      </c>
      <c r="T37" s="100">
        <v>2106154</v>
      </c>
      <c r="V37" s="98" t="s">
        <v>351</v>
      </c>
      <c r="W37" s="99" t="s">
        <v>1764</v>
      </c>
      <c r="X37" s="79"/>
      <c r="Y37" s="100">
        <f t="shared" si="3"/>
        <v>1146700</v>
      </c>
      <c r="Z37" s="79"/>
      <c r="AA37" s="100">
        <v>1146700</v>
      </c>
    </row>
    <row r="38" spans="1:27" ht="15">
      <c r="A38" s="98" t="s">
        <v>354</v>
      </c>
      <c r="B38" s="99" t="s">
        <v>1765</v>
      </c>
      <c r="C38" s="79"/>
      <c r="D38" s="46">
        <f t="shared" si="0"/>
        <v>570778</v>
      </c>
      <c r="E38" s="100">
        <v>108200</v>
      </c>
      <c r="F38" s="100">
        <v>462578</v>
      </c>
      <c r="H38" s="218" t="s">
        <v>360</v>
      </c>
      <c r="I38" s="219" t="s">
        <v>1767</v>
      </c>
      <c r="J38" s="221"/>
      <c r="K38" s="220">
        <f t="shared" si="1"/>
        <v>4662749</v>
      </c>
      <c r="L38" s="221"/>
      <c r="M38" s="220">
        <v>4662749</v>
      </c>
      <c r="O38" s="98" t="s">
        <v>354</v>
      </c>
      <c r="P38" s="99" t="s">
        <v>1765</v>
      </c>
      <c r="Q38" s="100">
        <v>288000</v>
      </c>
      <c r="R38" s="100">
        <f t="shared" si="2"/>
        <v>3247729</v>
      </c>
      <c r="S38" s="100">
        <v>449150</v>
      </c>
      <c r="T38" s="100">
        <v>2798579</v>
      </c>
      <c r="V38" s="98" t="s">
        <v>354</v>
      </c>
      <c r="W38" s="99" t="s">
        <v>1765</v>
      </c>
      <c r="X38" s="100">
        <v>782500</v>
      </c>
      <c r="Y38" s="100">
        <f t="shared" si="3"/>
        <v>481218</v>
      </c>
      <c r="Z38" s="79"/>
      <c r="AA38" s="100">
        <v>481218</v>
      </c>
    </row>
    <row r="39" spans="1:27" ht="15">
      <c r="A39" s="98" t="s">
        <v>357</v>
      </c>
      <c r="B39" s="99" t="s">
        <v>1766</v>
      </c>
      <c r="C39" s="100">
        <v>352900</v>
      </c>
      <c r="D39" s="46">
        <f t="shared" si="0"/>
        <v>566202</v>
      </c>
      <c r="E39" s="100">
        <v>331100</v>
      </c>
      <c r="F39" s="100">
        <v>235102</v>
      </c>
      <c r="H39" s="218" t="s">
        <v>363</v>
      </c>
      <c r="I39" s="219" t="s">
        <v>1768</v>
      </c>
      <c r="J39" s="221"/>
      <c r="K39" s="220">
        <f t="shared" si="1"/>
        <v>1938077</v>
      </c>
      <c r="L39" s="221"/>
      <c r="M39" s="220">
        <v>1938077</v>
      </c>
      <c r="O39" s="98" t="s">
        <v>357</v>
      </c>
      <c r="P39" s="99" t="s">
        <v>1766</v>
      </c>
      <c r="Q39" s="100">
        <v>649400</v>
      </c>
      <c r="R39" s="100">
        <f t="shared" si="2"/>
        <v>3265081</v>
      </c>
      <c r="S39" s="100">
        <v>830850</v>
      </c>
      <c r="T39" s="100">
        <v>2434231</v>
      </c>
      <c r="V39" s="98" t="s">
        <v>357</v>
      </c>
      <c r="W39" s="99" t="s">
        <v>1766</v>
      </c>
      <c r="X39" s="79"/>
      <c r="Y39" s="100">
        <f t="shared" si="3"/>
        <v>1806224</v>
      </c>
      <c r="Z39" s="79"/>
      <c r="AA39" s="100">
        <v>1806224</v>
      </c>
    </row>
    <row r="40" spans="1:27" ht="15">
      <c r="A40" s="98" t="s">
        <v>360</v>
      </c>
      <c r="B40" s="99" t="s">
        <v>1767</v>
      </c>
      <c r="C40" s="79"/>
      <c r="D40" s="46">
        <f t="shared" si="0"/>
        <v>121534</v>
      </c>
      <c r="E40" s="79"/>
      <c r="F40" s="100">
        <v>121534</v>
      </c>
      <c r="H40" s="218" t="s">
        <v>366</v>
      </c>
      <c r="I40" s="219" t="s">
        <v>1769</v>
      </c>
      <c r="J40" s="221"/>
      <c r="K40" s="220">
        <f t="shared" si="1"/>
        <v>213500</v>
      </c>
      <c r="L40" s="221"/>
      <c r="M40" s="220">
        <v>213500</v>
      </c>
      <c r="O40" s="98" t="s">
        <v>360</v>
      </c>
      <c r="P40" s="99" t="s">
        <v>1767</v>
      </c>
      <c r="Q40" s="100">
        <v>624000</v>
      </c>
      <c r="R40" s="100">
        <f t="shared" si="2"/>
        <v>1279493</v>
      </c>
      <c r="S40" s="100">
        <v>315950</v>
      </c>
      <c r="T40" s="100">
        <v>963543</v>
      </c>
      <c r="V40" s="98" t="s">
        <v>360</v>
      </c>
      <c r="W40" s="99" t="s">
        <v>1767</v>
      </c>
      <c r="X40" s="100">
        <v>729000</v>
      </c>
      <c r="Y40" s="100">
        <f t="shared" si="3"/>
        <v>9248018</v>
      </c>
      <c r="Z40" s="100">
        <v>25000</v>
      </c>
      <c r="AA40" s="100">
        <v>9223018</v>
      </c>
    </row>
    <row r="41" spans="1:27" ht="15">
      <c r="A41" s="98" t="s">
        <v>363</v>
      </c>
      <c r="B41" s="99" t="s">
        <v>1768</v>
      </c>
      <c r="C41" s="100">
        <v>946000</v>
      </c>
      <c r="D41" s="46">
        <f t="shared" si="0"/>
        <v>373476</v>
      </c>
      <c r="E41" s="79"/>
      <c r="F41" s="100">
        <v>373476</v>
      </c>
      <c r="H41" s="218" t="s">
        <v>369</v>
      </c>
      <c r="I41" s="219" t="s">
        <v>2266</v>
      </c>
      <c r="J41" s="220">
        <v>1625000</v>
      </c>
      <c r="K41" s="220">
        <f t="shared" si="1"/>
        <v>644596</v>
      </c>
      <c r="L41" s="220">
        <v>1</v>
      </c>
      <c r="M41" s="220">
        <v>644595</v>
      </c>
      <c r="O41" s="98" t="s">
        <v>363</v>
      </c>
      <c r="P41" s="99" t="s">
        <v>1768</v>
      </c>
      <c r="Q41" s="100">
        <v>49788396</v>
      </c>
      <c r="R41" s="100">
        <f t="shared" si="2"/>
        <v>4285455</v>
      </c>
      <c r="S41" s="100">
        <v>110000</v>
      </c>
      <c r="T41" s="100">
        <v>4175455</v>
      </c>
      <c r="V41" s="98" t="s">
        <v>363</v>
      </c>
      <c r="W41" s="99" t="s">
        <v>1768</v>
      </c>
      <c r="X41" s="100">
        <v>148000</v>
      </c>
      <c r="Y41" s="100">
        <f t="shared" si="3"/>
        <v>4634486</v>
      </c>
      <c r="Z41" s="100">
        <v>161750</v>
      </c>
      <c r="AA41" s="100">
        <v>4472736</v>
      </c>
    </row>
    <row r="42" spans="1:27" ht="15">
      <c r="A42" s="98" t="s">
        <v>366</v>
      </c>
      <c r="B42" s="99" t="s">
        <v>1769</v>
      </c>
      <c r="C42" s="100">
        <v>133000</v>
      </c>
      <c r="D42" s="46">
        <f t="shared" si="0"/>
        <v>230531</v>
      </c>
      <c r="E42" s="100">
        <v>40200</v>
      </c>
      <c r="F42" s="100">
        <v>190331</v>
      </c>
      <c r="H42" s="218" t="s">
        <v>372</v>
      </c>
      <c r="I42" s="219" t="s">
        <v>1770</v>
      </c>
      <c r="J42" s="221"/>
      <c r="K42" s="220">
        <f t="shared" si="1"/>
        <v>130780</v>
      </c>
      <c r="L42" s="221"/>
      <c r="M42" s="220">
        <v>130780</v>
      </c>
      <c r="O42" s="98" t="s">
        <v>366</v>
      </c>
      <c r="P42" s="99" t="s">
        <v>1769</v>
      </c>
      <c r="Q42" s="100">
        <v>633500</v>
      </c>
      <c r="R42" s="100">
        <f t="shared" si="2"/>
        <v>2638242</v>
      </c>
      <c r="S42" s="100">
        <v>824800</v>
      </c>
      <c r="T42" s="100">
        <v>1813442</v>
      </c>
      <c r="V42" s="98" t="s">
        <v>366</v>
      </c>
      <c r="W42" s="99" t="s">
        <v>1769</v>
      </c>
      <c r="X42" s="100">
        <v>17467151</v>
      </c>
      <c r="Y42" s="100">
        <f t="shared" si="3"/>
        <v>1600888</v>
      </c>
      <c r="Z42" s="100">
        <v>152551</v>
      </c>
      <c r="AA42" s="100">
        <v>1448337</v>
      </c>
    </row>
    <row r="43" spans="1:27" ht="15">
      <c r="A43" s="98" t="s">
        <v>369</v>
      </c>
      <c r="B43" s="99" t="s">
        <v>2266</v>
      </c>
      <c r="C43" s="100">
        <v>28548156</v>
      </c>
      <c r="D43" s="46">
        <f t="shared" si="0"/>
        <v>76217</v>
      </c>
      <c r="E43" s="79"/>
      <c r="F43" s="100">
        <v>76217</v>
      </c>
      <c r="H43" s="218" t="s">
        <v>375</v>
      </c>
      <c r="I43" s="219" t="s">
        <v>1771</v>
      </c>
      <c r="J43" s="221"/>
      <c r="K43" s="220">
        <f t="shared" si="1"/>
        <v>316347</v>
      </c>
      <c r="L43" s="220">
        <v>35850</v>
      </c>
      <c r="M43" s="220">
        <v>280497</v>
      </c>
      <c r="O43" s="98" t="s">
        <v>369</v>
      </c>
      <c r="P43" s="99" t="s">
        <v>2266</v>
      </c>
      <c r="Q43" s="100">
        <v>31663156</v>
      </c>
      <c r="R43" s="100">
        <f t="shared" si="2"/>
        <v>3782196</v>
      </c>
      <c r="S43" s="100">
        <v>1760280</v>
      </c>
      <c r="T43" s="100">
        <v>2021916</v>
      </c>
      <c r="V43" s="98" t="s">
        <v>369</v>
      </c>
      <c r="W43" s="99" t="s">
        <v>2266</v>
      </c>
      <c r="X43" s="100">
        <v>29818702</v>
      </c>
      <c r="Y43" s="100">
        <f t="shared" si="3"/>
        <v>14527561</v>
      </c>
      <c r="Z43" s="100">
        <v>4265001</v>
      </c>
      <c r="AA43" s="100">
        <v>10262560</v>
      </c>
    </row>
    <row r="44" spans="1:27" ht="15">
      <c r="A44" s="98" t="s">
        <v>372</v>
      </c>
      <c r="B44" s="99" t="s">
        <v>1770</v>
      </c>
      <c r="C44" s="100">
        <v>991500</v>
      </c>
      <c r="D44" s="46">
        <f t="shared" si="0"/>
        <v>555883</v>
      </c>
      <c r="E44" s="100">
        <v>233500</v>
      </c>
      <c r="F44" s="100">
        <v>322383</v>
      </c>
      <c r="H44" s="218" t="s">
        <v>378</v>
      </c>
      <c r="I44" s="219" t="s">
        <v>1772</v>
      </c>
      <c r="J44" s="221"/>
      <c r="K44" s="220">
        <f t="shared" si="1"/>
        <v>20899</v>
      </c>
      <c r="L44" s="221"/>
      <c r="M44" s="220">
        <v>20899</v>
      </c>
      <c r="O44" s="98" t="s">
        <v>372</v>
      </c>
      <c r="P44" s="99" t="s">
        <v>1770</v>
      </c>
      <c r="Q44" s="100">
        <v>7972200</v>
      </c>
      <c r="R44" s="100">
        <f t="shared" si="2"/>
        <v>2525658</v>
      </c>
      <c r="S44" s="100">
        <v>1201985</v>
      </c>
      <c r="T44" s="100">
        <v>1323673</v>
      </c>
      <c r="V44" s="98" t="s">
        <v>372</v>
      </c>
      <c r="W44" s="99" t="s">
        <v>1770</v>
      </c>
      <c r="X44" s="100">
        <v>10208160</v>
      </c>
      <c r="Y44" s="100">
        <f t="shared" si="3"/>
        <v>3042105</v>
      </c>
      <c r="Z44" s="79"/>
      <c r="AA44" s="100">
        <v>3042105</v>
      </c>
    </row>
    <row r="45" spans="1:27" ht="15">
      <c r="A45" s="98" t="s">
        <v>375</v>
      </c>
      <c r="B45" s="99" t="s">
        <v>1771</v>
      </c>
      <c r="C45" s="79"/>
      <c r="D45" s="46">
        <f t="shared" si="0"/>
        <v>1181773</v>
      </c>
      <c r="E45" s="100">
        <v>410959</v>
      </c>
      <c r="F45" s="100">
        <v>770814</v>
      </c>
      <c r="H45" s="218" t="s">
        <v>381</v>
      </c>
      <c r="I45" s="219" t="s">
        <v>1773</v>
      </c>
      <c r="J45" s="220">
        <v>840000</v>
      </c>
      <c r="K45" s="220">
        <f t="shared" si="1"/>
        <v>2118972</v>
      </c>
      <c r="L45" s="220">
        <v>276500</v>
      </c>
      <c r="M45" s="220">
        <v>1842472</v>
      </c>
      <c r="O45" s="98" t="s">
        <v>375</v>
      </c>
      <c r="P45" s="99" t="s">
        <v>1771</v>
      </c>
      <c r="Q45" s="100">
        <v>33030</v>
      </c>
      <c r="R45" s="100">
        <f t="shared" si="2"/>
        <v>10121565</v>
      </c>
      <c r="S45" s="100">
        <v>3095981</v>
      </c>
      <c r="T45" s="100">
        <v>7025584</v>
      </c>
      <c r="V45" s="98" t="s">
        <v>375</v>
      </c>
      <c r="W45" s="99" t="s">
        <v>1771</v>
      </c>
      <c r="X45" s="100">
        <v>23200</v>
      </c>
      <c r="Y45" s="100">
        <f t="shared" si="3"/>
        <v>7650688</v>
      </c>
      <c r="Z45" s="100">
        <v>397852</v>
      </c>
      <c r="AA45" s="100">
        <v>7252836</v>
      </c>
    </row>
    <row r="46" spans="1:27" ht="15">
      <c r="A46" s="98" t="s">
        <v>378</v>
      </c>
      <c r="B46" s="99" t="s">
        <v>1772</v>
      </c>
      <c r="C46" s="79"/>
      <c r="D46" s="46">
        <f t="shared" si="0"/>
        <v>190636</v>
      </c>
      <c r="E46" s="79"/>
      <c r="F46" s="100">
        <v>190636</v>
      </c>
      <c r="H46" s="218" t="s">
        <v>384</v>
      </c>
      <c r="I46" s="219" t="s">
        <v>1774</v>
      </c>
      <c r="J46" s="221"/>
      <c r="K46" s="220">
        <f t="shared" si="1"/>
        <v>990038</v>
      </c>
      <c r="L46" s="221"/>
      <c r="M46" s="220">
        <v>990038</v>
      </c>
      <c r="O46" s="98" t="s">
        <v>378</v>
      </c>
      <c r="P46" s="99" t="s">
        <v>1772</v>
      </c>
      <c r="Q46" s="100">
        <v>796500</v>
      </c>
      <c r="R46" s="100">
        <f t="shared" si="2"/>
        <v>1659016</v>
      </c>
      <c r="S46" s="79"/>
      <c r="T46" s="100">
        <v>1659016</v>
      </c>
      <c r="V46" s="98" t="s">
        <v>378</v>
      </c>
      <c r="W46" s="99" t="s">
        <v>1772</v>
      </c>
      <c r="X46" s="100">
        <v>163600</v>
      </c>
      <c r="Y46" s="100">
        <f t="shared" si="3"/>
        <v>1177207</v>
      </c>
      <c r="Z46" s="79"/>
      <c r="AA46" s="100">
        <v>1177207</v>
      </c>
    </row>
    <row r="47" spans="1:27" ht="15">
      <c r="A47" s="98" t="s">
        <v>381</v>
      </c>
      <c r="B47" s="99" t="s">
        <v>1773</v>
      </c>
      <c r="C47" s="100">
        <v>4500</v>
      </c>
      <c r="D47" s="46">
        <f t="shared" si="0"/>
        <v>1086121</v>
      </c>
      <c r="E47" s="79"/>
      <c r="F47" s="100">
        <v>1086121</v>
      </c>
      <c r="H47" s="218" t="s">
        <v>387</v>
      </c>
      <c r="I47" s="219" t="s">
        <v>1775</v>
      </c>
      <c r="J47" s="220">
        <v>10000</v>
      </c>
      <c r="K47" s="220">
        <f t="shared" si="1"/>
        <v>134564</v>
      </c>
      <c r="L47" s="220">
        <v>4500</v>
      </c>
      <c r="M47" s="220">
        <v>130064</v>
      </c>
      <c r="O47" s="98" t="s">
        <v>381</v>
      </c>
      <c r="P47" s="99" t="s">
        <v>1773</v>
      </c>
      <c r="Q47" s="100">
        <v>243104152</v>
      </c>
      <c r="R47" s="100">
        <f t="shared" si="2"/>
        <v>17348405</v>
      </c>
      <c r="S47" s="100">
        <v>908750</v>
      </c>
      <c r="T47" s="100">
        <v>16439655</v>
      </c>
      <c r="V47" s="98" t="s">
        <v>381</v>
      </c>
      <c r="W47" s="99" t="s">
        <v>1773</v>
      </c>
      <c r="X47" s="100">
        <v>1087275</v>
      </c>
      <c r="Y47" s="100">
        <f t="shared" si="3"/>
        <v>23086301</v>
      </c>
      <c r="Z47" s="100">
        <v>276500</v>
      </c>
      <c r="AA47" s="100">
        <v>22809801</v>
      </c>
    </row>
    <row r="48" spans="1:27" ht="15">
      <c r="A48" s="98" t="s">
        <v>384</v>
      </c>
      <c r="B48" s="99" t="s">
        <v>1774</v>
      </c>
      <c r="C48" s="100">
        <v>2500</v>
      </c>
      <c r="D48" s="46">
        <f t="shared" si="0"/>
        <v>1093959</v>
      </c>
      <c r="E48" s="100">
        <v>323900</v>
      </c>
      <c r="F48" s="100">
        <v>770059</v>
      </c>
      <c r="H48" s="218" t="s">
        <v>390</v>
      </c>
      <c r="I48" s="219" t="s">
        <v>1776</v>
      </c>
      <c r="J48" s="221"/>
      <c r="K48" s="220">
        <f t="shared" si="1"/>
        <v>3034124</v>
      </c>
      <c r="L48" s="221"/>
      <c r="M48" s="220">
        <v>3034124</v>
      </c>
      <c r="O48" s="98" t="s">
        <v>384</v>
      </c>
      <c r="P48" s="99" t="s">
        <v>1774</v>
      </c>
      <c r="Q48" s="100">
        <v>8947337</v>
      </c>
      <c r="R48" s="100">
        <f t="shared" si="2"/>
        <v>5868945</v>
      </c>
      <c r="S48" s="100">
        <v>722247</v>
      </c>
      <c r="T48" s="100">
        <v>5146698</v>
      </c>
      <c r="V48" s="98" t="s">
        <v>384</v>
      </c>
      <c r="W48" s="99" t="s">
        <v>1774</v>
      </c>
      <c r="X48" s="100">
        <v>55579</v>
      </c>
      <c r="Y48" s="100">
        <f t="shared" si="3"/>
        <v>6947680</v>
      </c>
      <c r="Z48" s="100">
        <v>6500</v>
      </c>
      <c r="AA48" s="100">
        <v>6941180</v>
      </c>
    </row>
    <row r="49" spans="1:27" ht="15">
      <c r="A49" s="98" t="s">
        <v>387</v>
      </c>
      <c r="B49" s="99" t="s">
        <v>1775</v>
      </c>
      <c r="C49" s="79"/>
      <c r="D49" s="46">
        <f t="shared" si="0"/>
        <v>268674</v>
      </c>
      <c r="E49" s="100">
        <v>12400</v>
      </c>
      <c r="F49" s="100">
        <v>256274</v>
      </c>
      <c r="H49" s="218" t="s">
        <v>393</v>
      </c>
      <c r="I49" s="219" t="s">
        <v>1777</v>
      </c>
      <c r="J49" s="220">
        <v>1500000</v>
      </c>
      <c r="K49" s="220">
        <f t="shared" si="1"/>
        <v>9629678</v>
      </c>
      <c r="L49" s="221"/>
      <c r="M49" s="220">
        <v>9629678</v>
      </c>
      <c r="O49" s="98" t="s">
        <v>387</v>
      </c>
      <c r="P49" s="99" t="s">
        <v>1775</v>
      </c>
      <c r="Q49" s="100">
        <v>880410</v>
      </c>
      <c r="R49" s="100">
        <f t="shared" si="2"/>
        <v>2785314</v>
      </c>
      <c r="S49" s="100">
        <v>270900</v>
      </c>
      <c r="T49" s="100">
        <v>2514414</v>
      </c>
      <c r="V49" s="98" t="s">
        <v>387</v>
      </c>
      <c r="W49" s="99" t="s">
        <v>1775</v>
      </c>
      <c r="X49" s="100">
        <v>2191750</v>
      </c>
      <c r="Y49" s="100">
        <f t="shared" si="3"/>
        <v>3285775</v>
      </c>
      <c r="Z49" s="100">
        <v>81350</v>
      </c>
      <c r="AA49" s="100">
        <v>3204425</v>
      </c>
    </row>
    <row r="50" spans="1:27" ht="15">
      <c r="A50" s="98" t="s">
        <v>390</v>
      </c>
      <c r="B50" s="99" t="s">
        <v>1776</v>
      </c>
      <c r="C50" s="100">
        <v>857500</v>
      </c>
      <c r="D50" s="46">
        <f t="shared" si="0"/>
        <v>1015175</v>
      </c>
      <c r="E50" s="100">
        <v>280500</v>
      </c>
      <c r="F50" s="100">
        <v>734675</v>
      </c>
      <c r="H50" s="218" t="s">
        <v>396</v>
      </c>
      <c r="I50" s="219" t="s">
        <v>1778</v>
      </c>
      <c r="J50" s="220">
        <v>760000</v>
      </c>
      <c r="K50" s="220">
        <f t="shared" si="1"/>
        <v>51300</v>
      </c>
      <c r="L50" s="220">
        <v>43800</v>
      </c>
      <c r="M50" s="220">
        <v>7500</v>
      </c>
      <c r="O50" s="98" t="s">
        <v>390</v>
      </c>
      <c r="P50" s="99" t="s">
        <v>1776</v>
      </c>
      <c r="Q50" s="100">
        <v>1806200</v>
      </c>
      <c r="R50" s="100">
        <f t="shared" si="2"/>
        <v>8910703</v>
      </c>
      <c r="S50" s="100">
        <v>4016813</v>
      </c>
      <c r="T50" s="100">
        <v>4893890</v>
      </c>
      <c r="V50" s="98" t="s">
        <v>390</v>
      </c>
      <c r="W50" s="99" t="s">
        <v>1776</v>
      </c>
      <c r="X50" s="100">
        <v>1988200</v>
      </c>
      <c r="Y50" s="100">
        <f t="shared" si="3"/>
        <v>4713500</v>
      </c>
      <c r="Z50" s="100">
        <v>82645</v>
      </c>
      <c r="AA50" s="100">
        <v>4630855</v>
      </c>
    </row>
    <row r="51" spans="1:27" ht="15">
      <c r="A51" s="98" t="s">
        <v>393</v>
      </c>
      <c r="B51" s="99" t="s">
        <v>1777</v>
      </c>
      <c r="C51" s="100">
        <v>100</v>
      </c>
      <c r="D51" s="46">
        <f t="shared" si="0"/>
        <v>1020842</v>
      </c>
      <c r="E51" s="79"/>
      <c r="F51" s="100">
        <v>1020842</v>
      </c>
      <c r="H51" s="218" t="s">
        <v>399</v>
      </c>
      <c r="I51" s="219" t="s">
        <v>1779</v>
      </c>
      <c r="J51" s="221"/>
      <c r="K51" s="220">
        <f t="shared" si="1"/>
        <v>44785</v>
      </c>
      <c r="L51" s="221"/>
      <c r="M51" s="220">
        <v>44785</v>
      </c>
      <c r="O51" s="98" t="s">
        <v>393</v>
      </c>
      <c r="P51" s="99" t="s">
        <v>1777</v>
      </c>
      <c r="Q51" s="100">
        <v>978550</v>
      </c>
      <c r="R51" s="100">
        <f t="shared" si="2"/>
        <v>6279548</v>
      </c>
      <c r="S51" s="100">
        <v>18850</v>
      </c>
      <c r="T51" s="100">
        <v>6260698</v>
      </c>
      <c r="V51" s="98" t="s">
        <v>393</v>
      </c>
      <c r="W51" s="99" t="s">
        <v>1777</v>
      </c>
      <c r="X51" s="100">
        <v>2886850</v>
      </c>
      <c r="Y51" s="100">
        <f t="shared" si="3"/>
        <v>24665482</v>
      </c>
      <c r="Z51" s="100">
        <v>608234</v>
      </c>
      <c r="AA51" s="100">
        <v>24057248</v>
      </c>
    </row>
    <row r="52" spans="1:27" ht="15">
      <c r="A52" s="98" t="s">
        <v>396</v>
      </c>
      <c r="B52" s="99" t="s">
        <v>1778</v>
      </c>
      <c r="C52" s="79"/>
      <c r="D52" s="46">
        <f t="shared" si="0"/>
        <v>283893</v>
      </c>
      <c r="E52" s="100">
        <v>89500</v>
      </c>
      <c r="F52" s="100">
        <v>194393</v>
      </c>
      <c r="H52" s="218" t="s">
        <v>405</v>
      </c>
      <c r="I52" s="219" t="s">
        <v>1781</v>
      </c>
      <c r="J52" s="220">
        <v>29800</v>
      </c>
      <c r="K52" s="220">
        <f t="shared" si="1"/>
        <v>519594</v>
      </c>
      <c r="L52" s="221"/>
      <c r="M52" s="220">
        <v>519594</v>
      </c>
      <c r="O52" s="98" t="s">
        <v>396</v>
      </c>
      <c r="P52" s="99" t="s">
        <v>1778</v>
      </c>
      <c r="Q52" s="100">
        <v>1</v>
      </c>
      <c r="R52" s="100">
        <f t="shared" si="2"/>
        <v>1412634</v>
      </c>
      <c r="S52" s="100">
        <v>167802</v>
      </c>
      <c r="T52" s="100">
        <v>1244832</v>
      </c>
      <c r="V52" s="98" t="s">
        <v>396</v>
      </c>
      <c r="W52" s="99" t="s">
        <v>1778</v>
      </c>
      <c r="X52" s="100">
        <v>760000</v>
      </c>
      <c r="Y52" s="100">
        <f t="shared" si="3"/>
        <v>182544</v>
      </c>
      <c r="Z52" s="100">
        <v>83800</v>
      </c>
      <c r="AA52" s="100">
        <v>98744</v>
      </c>
    </row>
    <row r="53" spans="1:27" ht="15">
      <c r="A53" s="98" t="s">
        <v>399</v>
      </c>
      <c r="B53" s="99" t="s">
        <v>1779</v>
      </c>
      <c r="C53" s="100">
        <v>200</v>
      </c>
      <c r="D53" s="46">
        <f t="shared" si="0"/>
        <v>771224</v>
      </c>
      <c r="E53" s="79"/>
      <c r="F53" s="100">
        <v>771224</v>
      </c>
      <c r="H53" s="218" t="s">
        <v>408</v>
      </c>
      <c r="I53" s="219" t="s">
        <v>1782</v>
      </c>
      <c r="J53" s="221"/>
      <c r="K53" s="220">
        <f t="shared" si="1"/>
        <v>1500</v>
      </c>
      <c r="L53" s="220">
        <v>1500</v>
      </c>
      <c r="M53" s="221"/>
      <c r="O53" s="98" t="s">
        <v>399</v>
      </c>
      <c r="P53" s="99" t="s">
        <v>1779</v>
      </c>
      <c r="Q53" s="100">
        <v>624900</v>
      </c>
      <c r="R53" s="100">
        <f t="shared" si="2"/>
        <v>3306989</v>
      </c>
      <c r="S53" s="100">
        <v>556400</v>
      </c>
      <c r="T53" s="100">
        <v>2750589</v>
      </c>
      <c r="V53" s="98" t="s">
        <v>399</v>
      </c>
      <c r="W53" s="99" t="s">
        <v>1779</v>
      </c>
      <c r="X53" s="79"/>
      <c r="Y53" s="100">
        <f t="shared" si="3"/>
        <v>2310299</v>
      </c>
      <c r="Z53" s="100">
        <v>20000</v>
      </c>
      <c r="AA53" s="100">
        <v>2290299</v>
      </c>
    </row>
    <row r="54" spans="1:27" ht="15">
      <c r="A54" s="98" t="s">
        <v>402</v>
      </c>
      <c r="B54" s="99" t="s">
        <v>1780</v>
      </c>
      <c r="C54" s="79"/>
      <c r="D54" s="46">
        <f t="shared" si="0"/>
        <v>71413</v>
      </c>
      <c r="E54" s="79"/>
      <c r="F54" s="100">
        <v>71413</v>
      </c>
      <c r="H54" s="218" t="s">
        <v>411</v>
      </c>
      <c r="I54" s="219" t="s">
        <v>2267</v>
      </c>
      <c r="J54" s="221"/>
      <c r="K54" s="220">
        <f t="shared" si="1"/>
        <v>30251</v>
      </c>
      <c r="L54" s="221"/>
      <c r="M54" s="220">
        <v>30251</v>
      </c>
      <c r="O54" s="98" t="s">
        <v>402</v>
      </c>
      <c r="P54" s="99" t="s">
        <v>1780</v>
      </c>
      <c r="Q54" s="100">
        <v>2162000</v>
      </c>
      <c r="R54" s="100">
        <f t="shared" si="2"/>
        <v>1913721</v>
      </c>
      <c r="S54" s="100">
        <v>811800</v>
      </c>
      <c r="T54" s="100">
        <v>1101921</v>
      </c>
      <c r="V54" s="98" t="s">
        <v>402</v>
      </c>
      <c r="W54" s="99" t="s">
        <v>1780</v>
      </c>
      <c r="X54" s="100">
        <v>100000</v>
      </c>
      <c r="Y54" s="100">
        <f t="shared" si="3"/>
        <v>19600</v>
      </c>
      <c r="Z54" s="79"/>
      <c r="AA54" s="100">
        <v>19600</v>
      </c>
    </row>
    <row r="55" spans="1:27" ht="15">
      <c r="A55" s="98" t="s">
        <v>405</v>
      </c>
      <c r="B55" s="99" t="s">
        <v>1781</v>
      </c>
      <c r="C55" s="79"/>
      <c r="D55" s="46">
        <f t="shared" si="0"/>
        <v>530566</v>
      </c>
      <c r="E55" s="100">
        <v>164148</v>
      </c>
      <c r="F55" s="100">
        <v>366418</v>
      </c>
      <c r="H55" s="218" t="s">
        <v>414</v>
      </c>
      <c r="I55" s="219" t="s">
        <v>1783</v>
      </c>
      <c r="J55" s="221"/>
      <c r="K55" s="220">
        <f t="shared" si="1"/>
        <v>412700</v>
      </c>
      <c r="L55" s="221"/>
      <c r="M55" s="220">
        <v>412700</v>
      </c>
      <c r="O55" s="98" t="s">
        <v>405</v>
      </c>
      <c r="P55" s="99" t="s">
        <v>1781</v>
      </c>
      <c r="Q55" s="79"/>
      <c r="R55" s="100">
        <f t="shared" si="2"/>
        <v>3766115</v>
      </c>
      <c r="S55" s="100">
        <v>1158753</v>
      </c>
      <c r="T55" s="100">
        <v>2607362</v>
      </c>
      <c r="U55" s="76"/>
      <c r="V55" s="98" t="s">
        <v>405</v>
      </c>
      <c r="W55" s="99" t="s">
        <v>1781</v>
      </c>
      <c r="X55" s="100">
        <v>29800</v>
      </c>
      <c r="Y55" s="100">
        <f t="shared" si="3"/>
        <v>3313253</v>
      </c>
      <c r="Z55" s="79"/>
      <c r="AA55" s="100">
        <v>3313253</v>
      </c>
    </row>
    <row r="56" spans="1:27" ht="15">
      <c r="A56" s="98" t="s">
        <v>408</v>
      </c>
      <c r="B56" s="99" t="s">
        <v>1782</v>
      </c>
      <c r="C56" s="100">
        <v>18101</v>
      </c>
      <c r="D56" s="46">
        <f t="shared" si="0"/>
        <v>554661</v>
      </c>
      <c r="E56" s="100">
        <v>384775</v>
      </c>
      <c r="F56" s="100">
        <v>169886</v>
      </c>
      <c r="H56" s="218" t="s">
        <v>417</v>
      </c>
      <c r="I56" s="219" t="s">
        <v>1784</v>
      </c>
      <c r="J56" s="220">
        <v>2000</v>
      </c>
      <c r="K56" s="220">
        <f t="shared" si="1"/>
        <v>141065</v>
      </c>
      <c r="L56" s="220">
        <v>2500</v>
      </c>
      <c r="M56" s="220">
        <v>138565</v>
      </c>
      <c r="O56" s="98" t="s">
        <v>408</v>
      </c>
      <c r="P56" s="99" t="s">
        <v>1782</v>
      </c>
      <c r="Q56" s="100">
        <v>1430301</v>
      </c>
      <c r="R56" s="100">
        <f t="shared" si="2"/>
        <v>5010281</v>
      </c>
      <c r="S56" s="100">
        <v>2586375</v>
      </c>
      <c r="T56" s="100">
        <v>2423906</v>
      </c>
      <c r="U56" s="76"/>
      <c r="V56" s="98" t="s">
        <v>408</v>
      </c>
      <c r="W56" s="99" t="s">
        <v>1782</v>
      </c>
      <c r="X56" s="79"/>
      <c r="Y56" s="100">
        <f t="shared" si="3"/>
        <v>63000</v>
      </c>
      <c r="Z56" s="100">
        <v>19000</v>
      </c>
      <c r="AA56" s="100">
        <v>44000</v>
      </c>
    </row>
    <row r="57" spans="1:27" ht="15">
      <c r="A57" s="98" t="s">
        <v>411</v>
      </c>
      <c r="B57" s="99" t="s">
        <v>2267</v>
      </c>
      <c r="C57" s="79"/>
      <c r="D57" s="46">
        <f t="shared" si="0"/>
        <v>901040</v>
      </c>
      <c r="E57" s="79"/>
      <c r="F57" s="100">
        <v>901040</v>
      </c>
      <c r="H57" s="218" t="s">
        <v>420</v>
      </c>
      <c r="I57" s="219" t="s">
        <v>1785</v>
      </c>
      <c r="J57" s="221"/>
      <c r="K57" s="220">
        <f t="shared" si="1"/>
        <v>448029</v>
      </c>
      <c r="L57" s="221"/>
      <c r="M57" s="220">
        <v>448029</v>
      </c>
      <c r="O57" s="98" t="s">
        <v>411</v>
      </c>
      <c r="P57" s="99" t="s">
        <v>2267</v>
      </c>
      <c r="Q57" s="100">
        <v>496300</v>
      </c>
      <c r="R57" s="100">
        <f t="shared" si="2"/>
        <v>3677778</v>
      </c>
      <c r="S57" s="100">
        <v>63600</v>
      </c>
      <c r="T57" s="100">
        <v>3614178</v>
      </c>
      <c r="U57" s="76"/>
      <c r="V57" s="98" t="s">
        <v>411</v>
      </c>
      <c r="W57" s="99" t="s">
        <v>2267</v>
      </c>
      <c r="X57" s="100">
        <v>82000</v>
      </c>
      <c r="Y57" s="100">
        <f t="shared" si="3"/>
        <v>496994</v>
      </c>
      <c r="Z57" s="79"/>
      <c r="AA57" s="100">
        <v>496994</v>
      </c>
    </row>
    <row r="58" spans="1:27" ht="15">
      <c r="A58" s="98" t="s">
        <v>414</v>
      </c>
      <c r="B58" s="99" t="s">
        <v>1783</v>
      </c>
      <c r="C58" s="79"/>
      <c r="D58" s="46">
        <f t="shared" si="0"/>
        <v>493788</v>
      </c>
      <c r="E58" s="100">
        <v>111100</v>
      </c>
      <c r="F58" s="100">
        <v>382688</v>
      </c>
      <c r="H58" s="218" t="s">
        <v>423</v>
      </c>
      <c r="I58" s="219" t="s">
        <v>1786</v>
      </c>
      <c r="J58" s="220">
        <v>1184357</v>
      </c>
      <c r="K58" s="220">
        <f t="shared" si="1"/>
        <v>312288</v>
      </c>
      <c r="L58" s="221"/>
      <c r="M58" s="220">
        <v>312288</v>
      </c>
      <c r="O58" s="98" t="s">
        <v>414</v>
      </c>
      <c r="P58" s="99" t="s">
        <v>1783</v>
      </c>
      <c r="Q58" s="100">
        <v>406700</v>
      </c>
      <c r="R58" s="100">
        <f t="shared" si="2"/>
        <v>2897840</v>
      </c>
      <c r="S58" s="100">
        <v>563765</v>
      </c>
      <c r="T58" s="100">
        <v>2334075</v>
      </c>
      <c r="U58" s="76"/>
      <c r="V58" s="98" t="s">
        <v>414</v>
      </c>
      <c r="W58" s="99" t="s">
        <v>1783</v>
      </c>
      <c r="X58" s="79"/>
      <c r="Y58" s="100">
        <f t="shared" si="3"/>
        <v>1143464</v>
      </c>
      <c r="Z58" s="100">
        <v>7635</v>
      </c>
      <c r="AA58" s="100">
        <v>1135829</v>
      </c>
    </row>
    <row r="59" spans="1:27" ht="15">
      <c r="A59" s="98" t="s">
        <v>417</v>
      </c>
      <c r="B59" s="99" t="s">
        <v>1784</v>
      </c>
      <c r="C59" s="79"/>
      <c r="D59" s="46">
        <f t="shared" si="0"/>
        <v>352563</v>
      </c>
      <c r="E59" s="100">
        <v>31650</v>
      </c>
      <c r="F59" s="100">
        <v>320913</v>
      </c>
      <c r="H59" s="218" t="s">
        <v>426</v>
      </c>
      <c r="I59" s="219" t="s">
        <v>1787</v>
      </c>
      <c r="J59" s="221"/>
      <c r="K59" s="220">
        <f t="shared" si="1"/>
        <v>51262</v>
      </c>
      <c r="L59" s="221"/>
      <c r="M59" s="220">
        <v>51262</v>
      </c>
      <c r="O59" s="98" t="s">
        <v>417</v>
      </c>
      <c r="P59" s="99" t="s">
        <v>1784</v>
      </c>
      <c r="Q59" s="100">
        <v>200200</v>
      </c>
      <c r="R59" s="100">
        <f t="shared" si="2"/>
        <v>2947810</v>
      </c>
      <c r="S59" s="100">
        <v>266950</v>
      </c>
      <c r="T59" s="100">
        <v>2680860</v>
      </c>
      <c r="U59" s="76"/>
      <c r="V59" s="98" t="s">
        <v>417</v>
      </c>
      <c r="W59" s="99" t="s">
        <v>1784</v>
      </c>
      <c r="X59" s="100">
        <v>8800</v>
      </c>
      <c r="Y59" s="100">
        <f t="shared" si="3"/>
        <v>1267824</v>
      </c>
      <c r="Z59" s="100">
        <v>61500</v>
      </c>
      <c r="AA59" s="100">
        <v>1206324</v>
      </c>
    </row>
    <row r="60" spans="1:27" ht="15">
      <c r="A60" s="98" t="s">
        <v>420</v>
      </c>
      <c r="B60" s="99" t="s">
        <v>1785</v>
      </c>
      <c r="C60" s="100">
        <v>27954500</v>
      </c>
      <c r="D60" s="46">
        <f t="shared" si="0"/>
        <v>493763</v>
      </c>
      <c r="E60" s="100">
        <v>145500</v>
      </c>
      <c r="F60" s="100">
        <v>348263</v>
      </c>
      <c r="H60" s="218" t="s">
        <v>429</v>
      </c>
      <c r="I60" s="219" t="s">
        <v>1788</v>
      </c>
      <c r="J60" s="221"/>
      <c r="K60" s="220">
        <f t="shared" si="1"/>
        <v>180015</v>
      </c>
      <c r="L60" s="220">
        <v>48500</v>
      </c>
      <c r="M60" s="220">
        <v>131515</v>
      </c>
      <c r="O60" s="98" t="s">
        <v>420</v>
      </c>
      <c r="P60" s="99" t="s">
        <v>1785</v>
      </c>
      <c r="Q60" s="100">
        <v>29983050</v>
      </c>
      <c r="R60" s="100">
        <f t="shared" si="2"/>
        <v>4529797</v>
      </c>
      <c r="S60" s="100">
        <v>786380</v>
      </c>
      <c r="T60" s="100">
        <v>3743417</v>
      </c>
      <c r="U60" s="76"/>
      <c r="V60" s="98" t="s">
        <v>420</v>
      </c>
      <c r="W60" s="99" t="s">
        <v>1785</v>
      </c>
      <c r="X60" s="100">
        <v>383300</v>
      </c>
      <c r="Y60" s="100">
        <f t="shared" si="3"/>
        <v>5417325</v>
      </c>
      <c r="Z60" s="100">
        <v>112600</v>
      </c>
      <c r="AA60" s="100">
        <v>5304725</v>
      </c>
    </row>
    <row r="61" spans="1:27" ht="15">
      <c r="A61" s="98" t="s">
        <v>423</v>
      </c>
      <c r="B61" s="99" t="s">
        <v>1786</v>
      </c>
      <c r="C61" s="100">
        <v>27501</v>
      </c>
      <c r="D61" s="46">
        <f t="shared" si="0"/>
        <v>3245652</v>
      </c>
      <c r="E61" s="100">
        <v>433600</v>
      </c>
      <c r="F61" s="100">
        <v>2812052</v>
      </c>
      <c r="H61" s="218" t="s">
        <v>432</v>
      </c>
      <c r="I61" s="219" t="s">
        <v>1789</v>
      </c>
      <c r="J61" s="220">
        <v>5310200</v>
      </c>
      <c r="K61" s="220">
        <f t="shared" si="1"/>
        <v>564780</v>
      </c>
      <c r="L61" s="220">
        <v>8180</v>
      </c>
      <c r="M61" s="220">
        <v>556600</v>
      </c>
      <c r="O61" s="98" t="s">
        <v>423</v>
      </c>
      <c r="P61" s="99" t="s">
        <v>1786</v>
      </c>
      <c r="Q61" s="100">
        <v>5527872</v>
      </c>
      <c r="R61" s="100">
        <f t="shared" si="2"/>
        <v>14277095</v>
      </c>
      <c r="S61" s="100">
        <v>1541553</v>
      </c>
      <c r="T61" s="100">
        <v>12735542</v>
      </c>
      <c r="U61" s="76"/>
      <c r="V61" s="98" t="s">
        <v>423</v>
      </c>
      <c r="W61" s="99" t="s">
        <v>1786</v>
      </c>
      <c r="X61" s="100">
        <v>1492716</v>
      </c>
      <c r="Y61" s="100">
        <f t="shared" si="3"/>
        <v>3097182</v>
      </c>
      <c r="Z61" s="100">
        <v>75000</v>
      </c>
      <c r="AA61" s="100">
        <v>3022182</v>
      </c>
    </row>
    <row r="62" spans="1:27" ht="15">
      <c r="A62" s="98" t="s">
        <v>426</v>
      </c>
      <c r="B62" s="99" t="s">
        <v>1787</v>
      </c>
      <c r="C62" s="79"/>
      <c r="D62" s="46">
        <f t="shared" si="0"/>
        <v>345974</v>
      </c>
      <c r="E62" s="100">
        <v>162500</v>
      </c>
      <c r="F62" s="100">
        <v>183474</v>
      </c>
      <c r="H62" s="218" t="s">
        <v>435</v>
      </c>
      <c r="I62" s="219" t="s">
        <v>1790</v>
      </c>
      <c r="J62" s="221"/>
      <c r="K62" s="220">
        <f t="shared" si="1"/>
        <v>708476</v>
      </c>
      <c r="L62" s="221"/>
      <c r="M62" s="220">
        <v>708476</v>
      </c>
      <c r="O62" s="98" t="s">
        <v>426</v>
      </c>
      <c r="P62" s="99" t="s">
        <v>1787</v>
      </c>
      <c r="Q62" s="79"/>
      <c r="R62" s="100">
        <f t="shared" si="2"/>
        <v>2410137</v>
      </c>
      <c r="S62" s="100">
        <v>757300</v>
      </c>
      <c r="T62" s="100">
        <v>1652837</v>
      </c>
      <c r="U62" s="76"/>
      <c r="V62" s="98" t="s">
        <v>426</v>
      </c>
      <c r="W62" s="99" t="s">
        <v>1787</v>
      </c>
      <c r="X62" s="79"/>
      <c r="Y62" s="100">
        <f t="shared" si="3"/>
        <v>1105149</v>
      </c>
      <c r="Z62" s="100">
        <v>20900</v>
      </c>
      <c r="AA62" s="100">
        <v>1084249</v>
      </c>
    </row>
    <row r="63" spans="1:27" ht="15">
      <c r="A63" s="98" t="s">
        <v>429</v>
      </c>
      <c r="B63" s="99" t="s">
        <v>1788</v>
      </c>
      <c r="C63" s="79"/>
      <c r="D63" s="46">
        <f t="shared" si="0"/>
        <v>199121</v>
      </c>
      <c r="E63" s="100">
        <v>6400</v>
      </c>
      <c r="F63" s="100">
        <v>192721</v>
      </c>
      <c r="H63" s="218" t="s">
        <v>438</v>
      </c>
      <c r="I63" s="219" t="s">
        <v>1791</v>
      </c>
      <c r="J63" s="221"/>
      <c r="K63" s="220">
        <f t="shared" si="1"/>
        <v>41400</v>
      </c>
      <c r="L63" s="221"/>
      <c r="M63" s="220">
        <v>41400</v>
      </c>
      <c r="O63" s="98" t="s">
        <v>429</v>
      </c>
      <c r="P63" s="99" t="s">
        <v>1788</v>
      </c>
      <c r="Q63" s="100">
        <v>536217</v>
      </c>
      <c r="R63" s="100">
        <f t="shared" si="2"/>
        <v>2297879</v>
      </c>
      <c r="S63" s="100">
        <v>792220</v>
      </c>
      <c r="T63" s="100">
        <v>1505659</v>
      </c>
      <c r="U63" s="76"/>
      <c r="V63" s="98" t="s">
        <v>429</v>
      </c>
      <c r="W63" s="99" t="s">
        <v>1788</v>
      </c>
      <c r="X63" s="79"/>
      <c r="Y63" s="100">
        <f t="shared" si="3"/>
        <v>5521749</v>
      </c>
      <c r="Z63" s="100">
        <v>48500</v>
      </c>
      <c r="AA63" s="100">
        <v>5473249</v>
      </c>
    </row>
    <row r="64" spans="1:27" ht="15">
      <c r="A64" s="98" t="s">
        <v>432</v>
      </c>
      <c r="B64" s="99" t="s">
        <v>1789</v>
      </c>
      <c r="C64" s="79"/>
      <c r="D64" s="46">
        <f t="shared" si="0"/>
        <v>507845</v>
      </c>
      <c r="E64" s="100">
        <v>191800</v>
      </c>
      <c r="F64" s="100">
        <v>316045</v>
      </c>
      <c r="H64" s="218" t="s">
        <v>441</v>
      </c>
      <c r="I64" s="219" t="s">
        <v>1792</v>
      </c>
      <c r="J64" s="220">
        <v>3000000</v>
      </c>
      <c r="K64" s="220">
        <f t="shared" si="1"/>
        <v>106635</v>
      </c>
      <c r="L64" s="221"/>
      <c r="M64" s="220">
        <v>106635</v>
      </c>
      <c r="O64" s="98" t="s">
        <v>432</v>
      </c>
      <c r="P64" s="99" t="s">
        <v>1789</v>
      </c>
      <c r="Q64" s="100">
        <v>8492500</v>
      </c>
      <c r="R64" s="100">
        <f t="shared" si="2"/>
        <v>3332138</v>
      </c>
      <c r="S64" s="100">
        <v>847080</v>
      </c>
      <c r="T64" s="100">
        <v>2485058</v>
      </c>
      <c r="U64" s="76"/>
      <c r="V64" s="98" t="s">
        <v>432</v>
      </c>
      <c r="W64" s="99" t="s">
        <v>1789</v>
      </c>
      <c r="X64" s="100">
        <v>5310200</v>
      </c>
      <c r="Y64" s="100">
        <f t="shared" si="3"/>
        <v>67088638</v>
      </c>
      <c r="Z64" s="100">
        <v>53402321</v>
      </c>
      <c r="AA64" s="100">
        <v>13686317</v>
      </c>
    </row>
    <row r="65" spans="1:27" ht="15">
      <c r="A65" s="98" t="s">
        <v>435</v>
      </c>
      <c r="B65" s="99" t="s">
        <v>1790</v>
      </c>
      <c r="C65" s="79"/>
      <c r="D65" s="46">
        <f t="shared" si="0"/>
        <v>211170</v>
      </c>
      <c r="E65" s="79"/>
      <c r="F65" s="100">
        <v>211170</v>
      </c>
      <c r="H65" s="218" t="s">
        <v>444</v>
      </c>
      <c r="I65" s="219" t="s">
        <v>1793</v>
      </c>
      <c r="J65" s="221"/>
      <c r="K65" s="220">
        <f t="shared" si="1"/>
        <v>1524400</v>
      </c>
      <c r="L65" s="220">
        <v>8000</v>
      </c>
      <c r="M65" s="220">
        <v>1516400</v>
      </c>
      <c r="O65" s="98" t="s">
        <v>435</v>
      </c>
      <c r="P65" s="99" t="s">
        <v>1790</v>
      </c>
      <c r="Q65" s="79"/>
      <c r="R65" s="100">
        <f t="shared" si="2"/>
        <v>1326460</v>
      </c>
      <c r="S65" s="79"/>
      <c r="T65" s="100">
        <v>1326460</v>
      </c>
      <c r="U65" s="76"/>
      <c r="V65" s="98" t="s">
        <v>435</v>
      </c>
      <c r="W65" s="99" t="s">
        <v>1790</v>
      </c>
      <c r="X65" s="79"/>
      <c r="Y65" s="100">
        <f t="shared" si="3"/>
        <v>3995041</v>
      </c>
      <c r="Z65" s="79"/>
      <c r="AA65" s="100">
        <v>3995041</v>
      </c>
    </row>
    <row r="66" spans="1:27" ht="15">
      <c r="A66" s="98" t="s">
        <v>438</v>
      </c>
      <c r="B66" s="99" t="s">
        <v>1791</v>
      </c>
      <c r="C66" s="100">
        <v>400</v>
      </c>
      <c r="D66" s="46">
        <f t="shared" si="0"/>
        <v>571752</v>
      </c>
      <c r="E66" s="100">
        <v>176000</v>
      </c>
      <c r="F66" s="100">
        <v>395752</v>
      </c>
      <c r="H66" s="218" t="s">
        <v>450</v>
      </c>
      <c r="I66" s="219" t="s">
        <v>1795</v>
      </c>
      <c r="J66" s="221"/>
      <c r="K66" s="220">
        <f t="shared" si="1"/>
        <v>860010</v>
      </c>
      <c r="L66" s="221"/>
      <c r="M66" s="220">
        <v>860010</v>
      </c>
      <c r="O66" s="98" t="s">
        <v>438</v>
      </c>
      <c r="P66" s="99" t="s">
        <v>1791</v>
      </c>
      <c r="Q66" s="100">
        <v>1490400</v>
      </c>
      <c r="R66" s="100">
        <f t="shared" si="2"/>
        <v>4229409</v>
      </c>
      <c r="S66" s="100">
        <v>1520425</v>
      </c>
      <c r="T66" s="100">
        <v>2708984</v>
      </c>
      <c r="U66" s="76"/>
      <c r="V66" s="98" t="s">
        <v>438</v>
      </c>
      <c r="W66" s="99" t="s">
        <v>1791</v>
      </c>
      <c r="X66" s="100">
        <v>3380000</v>
      </c>
      <c r="Y66" s="100">
        <f t="shared" si="3"/>
        <v>1102722</v>
      </c>
      <c r="Z66" s="79"/>
      <c r="AA66" s="100">
        <v>1102722</v>
      </c>
    </row>
    <row r="67" spans="1:27" ht="15">
      <c r="A67" s="98" t="s">
        <v>441</v>
      </c>
      <c r="B67" s="99" t="s">
        <v>1792</v>
      </c>
      <c r="C67" s="79"/>
      <c r="D67" s="46">
        <f t="shared" si="0"/>
        <v>380792</v>
      </c>
      <c r="E67" s="100">
        <v>190000</v>
      </c>
      <c r="F67" s="100">
        <v>190792</v>
      </c>
      <c r="H67" s="218" t="s">
        <v>454</v>
      </c>
      <c r="I67" s="219" t="s">
        <v>1796</v>
      </c>
      <c r="J67" s="220">
        <v>26100</v>
      </c>
      <c r="K67" s="220">
        <f t="shared" si="1"/>
        <v>216800</v>
      </c>
      <c r="L67" s="221"/>
      <c r="M67" s="220">
        <v>216800</v>
      </c>
      <c r="O67" s="98" t="s">
        <v>441</v>
      </c>
      <c r="P67" s="99" t="s">
        <v>1792</v>
      </c>
      <c r="Q67" s="100">
        <v>278950</v>
      </c>
      <c r="R67" s="100">
        <f t="shared" si="2"/>
        <v>2581164</v>
      </c>
      <c r="S67" s="100">
        <v>623500</v>
      </c>
      <c r="T67" s="100">
        <v>1957664</v>
      </c>
      <c r="U67" s="76"/>
      <c r="V67" s="98" t="s">
        <v>441</v>
      </c>
      <c r="W67" s="99" t="s">
        <v>1792</v>
      </c>
      <c r="X67" s="100">
        <v>3014000</v>
      </c>
      <c r="Y67" s="100">
        <f t="shared" si="3"/>
        <v>1085112</v>
      </c>
      <c r="Z67" s="79"/>
      <c r="AA67" s="100">
        <v>1085112</v>
      </c>
    </row>
    <row r="68" spans="1:27" ht="15">
      <c r="A68" s="98" t="s">
        <v>444</v>
      </c>
      <c r="B68" s="99" t="s">
        <v>1793</v>
      </c>
      <c r="C68" s="79"/>
      <c r="D68" s="46">
        <f t="shared" si="0"/>
        <v>88038</v>
      </c>
      <c r="E68" s="79"/>
      <c r="F68" s="100">
        <v>88038</v>
      </c>
      <c r="H68" s="218" t="s">
        <v>457</v>
      </c>
      <c r="I68" s="219" t="s">
        <v>1797</v>
      </c>
      <c r="J68" s="221"/>
      <c r="K68" s="220">
        <f t="shared" si="1"/>
        <v>7000</v>
      </c>
      <c r="L68" s="221"/>
      <c r="M68" s="220">
        <v>7000</v>
      </c>
      <c r="O68" s="98" t="s">
        <v>444</v>
      </c>
      <c r="P68" s="99" t="s">
        <v>1793</v>
      </c>
      <c r="Q68" s="100">
        <v>229000</v>
      </c>
      <c r="R68" s="100">
        <f t="shared" si="2"/>
        <v>1708981</v>
      </c>
      <c r="S68" s="100">
        <v>831180</v>
      </c>
      <c r="T68" s="100">
        <v>877801</v>
      </c>
      <c r="U68" s="76"/>
      <c r="V68" s="98" t="s">
        <v>444</v>
      </c>
      <c r="W68" s="99" t="s">
        <v>1793</v>
      </c>
      <c r="X68" s="79"/>
      <c r="Y68" s="100">
        <f t="shared" si="3"/>
        <v>4487935</v>
      </c>
      <c r="Z68" s="100">
        <v>73000</v>
      </c>
      <c r="AA68" s="100">
        <v>4414935</v>
      </c>
    </row>
    <row r="69" spans="1:27" ht="15">
      <c r="A69" s="98" t="s">
        <v>447</v>
      </c>
      <c r="B69" s="99" t="s">
        <v>1794</v>
      </c>
      <c r="C69" s="100">
        <v>307500</v>
      </c>
      <c r="D69" s="46">
        <f t="shared" si="0"/>
        <v>339475</v>
      </c>
      <c r="E69" s="100">
        <v>33500</v>
      </c>
      <c r="F69" s="100">
        <v>305975</v>
      </c>
      <c r="H69" s="218" t="s">
        <v>460</v>
      </c>
      <c r="I69" s="219" t="s">
        <v>1798</v>
      </c>
      <c r="J69" s="221"/>
      <c r="K69" s="220">
        <f t="shared" si="1"/>
        <v>525700</v>
      </c>
      <c r="L69" s="221"/>
      <c r="M69" s="220">
        <v>525700</v>
      </c>
      <c r="O69" s="98" t="s">
        <v>447</v>
      </c>
      <c r="P69" s="99" t="s">
        <v>1794</v>
      </c>
      <c r="Q69" s="100">
        <v>1639300</v>
      </c>
      <c r="R69" s="100">
        <f t="shared" si="2"/>
        <v>3438059</v>
      </c>
      <c r="S69" s="100">
        <v>256900</v>
      </c>
      <c r="T69" s="100">
        <v>3181159</v>
      </c>
      <c r="U69" s="76"/>
      <c r="V69" s="98" t="s">
        <v>447</v>
      </c>
      <c r="W69" s="99" t="s">
        <v>1794</v>
      </c>
      <c r="X69" s="100">
        <v>1500</v>
      </c>
      <c r="Y69" s="100">
        <f t="shared" si="3"/>
        <v>2950</v>
      </c>
      <c r="Z69" s="79"/>
      <c r="AA69" s="100">
        <v>2950</v>
      </c>
    </row>
    <row r="70" spans="1:27" ht="15">
      <c r="A70" s="98" t="s">
        <v>450</v>
      </c>
      <c r="B70" s="99" t="s">
        <v>1795</v>
      </c>
      <c r="C70" s="79"/>
      <c r="D70" s="46">
        <f t="shared" si="0"/>
        <v>444123</v>
      </c>
      <c r="E70" s="100">
        <v>141000</v>
      </c>
      <c r="F70" s="100">
        <v>303123</v>
      </c>
      <c r="H70" s="218" t="s">
        <v>463</v>
      </c>
      <c r="I70" s="219" t="s">
        <v>1799</v>
      </c>
      <c r="J70" s="221"/>
      <c r="K70" s="220">
        <f t="shared" si="1"/>
        <v>4352453</v>
      </c>
      <c r="L70" s="221"/>
      <c r="M70" s="220">
        <v>4352453</v>
      </c>
      <c r="O70" s="98" t="s">
        <v>450</v>
      </c>
      <c r="P70" s="99" t="s">
        <v>1795</v>
      </c>
      <c r="Q70" s="100">
        <v>907000</v>
      </c>
      <c r="R70" s="100">
        <f t="shared" si="2"/>
        <v>3925542</v>
      </c>
      <c r="S70" s="100">
        <v>589590</v>
      </c>
      <c r="T70" s="100">
        <v>3335952</v>
      </c>
      <c r="U70" s="76"/>
      <c r="V70" s="98" t="s">
        <v>450</v>
      </c>
      <c r="W70" s="99" t="s">
        <v>1795</v>
      </c>
      <c r="X70" s="100">
        <v>4500</v>
      </c>
      <c r="Y70" s="100">
        <f t="shared" si="3"/>
        <v>4641539</v>
      </c>
      <c r="Z70" s="79"/>
      <c r="AA70" s="100">
        <v>4641539</v>
      </c>
    </row>
    <row r="71" spans="1:27" ht="15">
      <c r="A71" s="98" t="s">
        <v>454</v>
      </c>
      <c r="B71" s="99" t="s">
        <v>1796</v>
      </c>
      <c r="C71" s="100">
        <v>1908200</v>
      </c>
      <c r="D71" s="46">
        <f aca="true" t="shared" si="4" ref="D71:D134">E71+F71</f>
        <v>146696</v>
      </c>
      <c r="E71" s="100">
        <v>5500</v>
      </c>
      <c r="F71" s="100">
        <v>141196</v>
      </c>
      <c r="H71" s="218" t="s">
        <v>466</v>
      </c>
      <c r="I71" s="219" t="s">
        <v>1800</v>
      </c>
      <c r="J71" s="221"/>
      <c r="K71" s="220">
        <f aca="true" t="shared" si="5" ref="K71:K134">L71+M71</f>
        <v>1006500</v>
      </c>
      <c r="L71" s="221"/>
      <c r="M71" s="220">
        <v>1006500</v>
      </c>
      <c r="O71" s="98" t="s">
        <v>454</v>
      </c>
      <c r="P71" s="99" t="s">
        <v>1796</v>
      </c>
      <c r="Q71" s="100">
        <v>3811600</v>
      </c>
      <c r="R71" s="100">
        <f aca="true" t="shared" si="6" ref="R71:R134">S71+T71</f>
        <v>2147113</v>
      </c>
      <c r="S71" s="100">
        <v>625045</v>
      </c>
      <c r="T71" s="100">
        <v>1522068</v>
      </c>
      <c r="U71" s="76"/>
      <c r="V71" s="98" t="s">
        <v>454</v>
      </c>
      <c r="W71" s="99" t="s">
        <v>1796</v>
      </c>
      <c r="X71" s="100">
        <v>26100</v>
      </c>
      <c r="Y71" s="100">
        <f aca="true" t="shared" si="7" ref="Y71:Y134">Z71+AA71</f>
        <v>2528486</v>
      </c>
      <c r="Z71" s="79"/>
      <c r="AA71" s="100">
        <v>2528486</v>
      </c>
    </row>
    <row r="72" spans="1:27" ht="15">
      <c r="A72" s="98" t="s">
        <v>457</v>
      </c>
      <c r="B72" s="99" t="s">
        <v>1797</v>
      </c>
      <c r="C72" s="79"/>
      <c r="D72" s="46">
        <f t="shared" si="4"/>
        <v>688681</v>
      </c>
      <c r="E72" s="100">
        <v>309750</v>
      </c>
      <c r="F72" s="100">
        <v>378931</v>
      </c>
      <c r="H72" s="218" t="s">
        <v>469</v>
      </c>
      <c r="I72" s="219" t="s">
        <v>1801</v>
      </c>
      <c r="J72" s="221"/>
      <c r="K72" s="220">
        <f t="shared" si="5"/>
        <v>2942422</v>
      </c>
      <c r="L72" s="221"/>
      <c r="M72" s="220">
        <v>2942422</v>
      </c>
      <c r="O72" s="98" t="s">
        <v>457</v>
      </c>
      <c r="P72" s="99" t="s">
        <v>1797</v>
      </c>
      <c r="Q72" s="100">
        <v>685750</v>
      </c>
      <c r="R72" s="100">
        <f t="shared" si="6"/>
        <v>4153637</v>
      </c>
      <c r="S72" s="100">
        <v>757050</v>
      </c>
      <c r="T72" s="100">
        <v>3396587</v>
      </c>
      <c r="U72" s="76"/>
      <c r="V72" s="98" t="s">
        <v>457</v>
      </c>
      <c r="W72" s="99" t="s">
        <v>1797</v>
      </c>
      <c r="X72" s="79"/>
      <c r="Y72" s="100">
        <f t="shared" si="7"/>
        <v>487444</v>
      </c>
      <c r="Z72" s="79"/>
      <c r="AA72" s="100">
        <v>487444</v>
      </c>
    </row>
    <row r="73" spans="1:27" ht="15">
      <c r="A73" s="98" t="s">
        <v>460</v>
      </c>
      <c r="B73" s="99" t="s">
        <v>1798</v>
      </c>
      <c r="C73" s="100">
        <v>3789500</v>
      </c>
      <c r="D73" s="46">
        <f t="shared" si="4"/>
        <v>232930</v>
      </c>
      <c r="E73" s="100">
        <v>94500</v>
      </c>
      <c r="F73" s="100">
        <v>138430</v>
      </c>
      <c r="H73" s="218" t="s">
        <v>472</v>
      </c>
      <c r="I73" s="219" t="s">
        <v>1802</v>
      </c>
      <c r="J73" s="220">
        <v>135000</v>
      </c>
      <c r="K73" s="220">
        <f t="shared" si="5"/>
        <v>44250</v>
      </c>
      <c r="L73" s="221"/>
      <c r="M73" s="220">
        <v>44250</v>
      </c>
      <c r="O73" s="98" t="s">
        <v>460</v>
      </c>
      <c r="P73" s="99" t="s">
        <v>1798</v>
      </c>
      <c r="Q73" s="100">
        <v>12621450</v>
      </c>
      <c r="R73" s="100">
        <f t="shared" si="6"/>
        <v>1304376</v>
      </c>
      <c r="S73" s="100">
        <v>94500</v>
      </c>
      <c r="T73" s="100">
        <v>1209876</v>
      </c>
      <c r="U73" s="76"/>
      <c r="V73" s="98" t="s">
        <v>460</v>
      </c>
      <c r="W73" s="99" t="s">
        <v>1798</v>
      </c>
      <c r="X73" s="100">
        <v>600</v>
      </c>
      <c r="Y73" s="100">
        <f t="shared" si="7"/>
        <v>1649103</v>
      </c>
      <c r="Z73" s="79"/>
      <c r="AA73" s="100">
        <v>1649103</v>
      </c>
    </row>
    <row r="74" spans="1:27" ht="15">
      <c r="A74" s="98" t="s">
        <v>463</v>
      </c>
      <c r="B74" s="99" t="s">
        <v>1799</v>
      </c>
      <c r="C74" s="100">
        <v>1504200</v>
      </c>
      <c r="D74" s="46">
        <f t="shared" si="4"/>
        <v>687797</v>
      </c>
      <c r="E74" s="100">
        <v>419500</v>
      </c>
      <c r="F74" s="100">
        <v>268297</v>
      </c>
      <c r="H74" s="218" t="s">
        <v>475</v>
      </c>
      <c r="I74" s="219" t="s">
        <v>1803</v>
      </c>
      <c r="J74" s="221"/>
      <c r="K74" s="220">
        <f t="shared" si="5"/>
        <v>52775</v>
      </c>
      <c r="L74" s="221"/>
      <c r="M74" s="220">
        <v>52775</v>
      </c>
      <c r="O74" s="98" t="s">
        <v>463</v>
      </c>
      <c r="P74" s="99" t="s">
        <v>1799</v>
      </c>
      <c r="Q74" s="100">
        <v>5759634</v>
      </c>
      <c r="R74" s="100">
        <f t="shared" si="6"/>
        <v>7235877</v>
      </c>
      <c r="S74" s="100">
        <v>5411052</v>
      </c>
      <c r="T74" s="100">
        <v>1824825</v>
      </c>
      <c r="U74" s="76"/>
      <c r="V74" s="98" t="s">
        <v>463</v>
      </c>
      <c r="W74" s="99" t="s">
        <v>1799</v>
      </c>
      <c r="X74" s="100">
        <v>889375</v>
      </c>
      <c r="Y74" s="100">
        <f t="shared" si="7"/>
        <v>55101291</v>
      </c>
      <c r="Z74" s="100">
        <v>523800</v>
      </c>
      <c r="AA74" s="100">
        <v>54577491</v>
      </c>
    </row>
    <row r="75" spans="1:27" ht="15">
      <c r="A75" s="98" t="s">
        <v>466</v>
      </c>
      <c r="B75" s="99" t="s">
        <v>1800</v>
      </c>
      <c r="C75" s="100">
        <v>299500</v>
      </c>
      <c r="D75" s="46">
        <f t="shared" si="4"/>
        <v>948856</v>
      </c>
      <c r="E75" s="100">
        <v>274000</v>
      </c>
      <c r="F75" s="100">
        <v>674856</v>
      </c>
      <c r="H75" s="218" t="s">
        <v>478</v>
      </c>
      <c r="I75" s="219" t="s">
        <v>1804</v>
      </c>
      <c r="J75" s="220">
        <v>10000</v>
      </c>
      <c r="K75" s="220">
        <f t="shared" si="5"/>
        <v>342243</v>
      </c>
      <c r="L75" s="221"/>
      <c r="M75" s="220">
        <v>342243</v>
      </c>
      <c r="O75" s="98" t="s">
        <v>466</v>
      </c>
      <c r="P75" s="99" t="s">
        <v>1800</v>
      </c>
      <c r="Q75" s="100">
        <v>1725500</v>
      </c>
      <c r="R75" s="100">
        <f t="shared" si="6"/>
        <v>3525808</v>
      </c>
      <c r="S75" s="100">
        <v>764870</v>
      </c>
      <c r="T75" s="100">
        <v>2760938</v>
      </c>
      <c r="U75" s="76"/>
      <c r="V75" s="98" t="s">
        <v>466</v>
      </c>
      <c r="W75" s="99" t="s">
        <v>1800</v>
      </c>
      <c r="X75" s="79"/>
      <c r="Y75" s="100">
        <f t="shared" si="7"/>
        <v>2934765</v>
      </c>
      <c r="Z75" s="79"/>
      <c r="AA75" s="100">
        <v>2934765</v>
      </c>
    </row>
    <row r="76" spans="1:27" ht="15">
      <c r="A76" s="98" t="s">
        <v>469</v>
      </c>
      <c r="B76" s="99" t="s">
        <v>1801</v>
      </c>
      <c r="C76" s="79"/>
      <c r="D76" s="46">
        <f t="shared" si="4"/>
        <v>1431291</v>
      </c>
      <c r="E76" s="100">
        <v>614115</v>
      </c>
      <c r="F76" s="100">
        <v>817176</v>
      </c>
      <c r="H76" s="218" t="s">
        <v>481</v>
      </c>
      <c r="I76" s="219" t="s">
        <v>1805</v>
      </c>
      <c r="J76" s="221"/>
      <c r="K76" s="220">
        <f t="shared" si="5"/>
        <v>125050</v>
      </c>
      <c r="L76" s="221"/>
      <c r="M76" s="220">
        <v>125050</v>
      </c>
      <c r="O76" s="98" t="s">
        <v>469</v>
      </c>
      <c r="P76" s="99" t="s">
        <v>1801</v>
      </c>
      <c r="Q76" s="100">
        <v>328225</v>
      </c>
      <c r="R76" s="100">
        <f t="shared" si="6"/>
        <v>7658028</v>
      </c>
      <c r="S76" s="100">
        <v>2570411</v>
      </c>
      <c r="T76" s="100">
        <v>5087617</v>
      </c>
      <c r="U76" s="76"/>
      <c r="V76" s="98" t="s">
        <v>469</v>
      </c>
      <c r="W76" s="99" t="s">
        <v>1801</v>
      </c>
      <c r="X76" s="100">
        <v>70550</v>
      </c>
      <c r="Y76" s="100">
        <f t="shared" si="7"/>
        <v>11453599</v>
      </c>
      <c r="Z76" s="79"/>
      <c r="AA76" s="100">
        <v>11453599</v>
      </c>
    </row>
    <row r="77" spans="1:27" ht="15">
      <c r="A77" s="98" t="s">
        <v>472</v>
      </c>
      <c r="B77" s="99" t="s">
        <v>1802</v>
      </c>
      <c r="C77" s="100">
        <v>246800</v>
      </c>
      <c r="D77" s="46">
        <f t="shared" si="4"/>
        <v>336396</v>
      </c>
      <c r="E77" s="79"/>
      <c r="F77" s="100">
        <v>336396</v>
      </c>
      <c r="H77" s="218" t="s">
        <v>484</v>
      </c>
      <c r="I77" s="219" t="s">
        <v>1806</v>
      </c>
      <c r="J77" s="221"/>
      <c r="K77" s="220">
        <f t="shared" si="5"/>
        <v>81000</v>
      </c>
      <c r="L77" s="221"/>
      <c r="M77" s="220">
        <v>81000</v>
      </c>
      <c r="O77" s="98" t="s">
        <v>472</v>
      </c>
      <c r="P77" s="99" t="s">
        <v>1802</v>
      </c>
      <c r="Q77" s="100">
        <v>1054400</v>
      </c>
      <c r="R77" s="100">
        <f t="shared" si="6"/>
        <v>1815466</v>
      </c>
      <c r="S77" s="100">
        <v>252000</v>
      </c>
      <c r="T77" s="100">
        <v>1563466</v>
      </c>
      <c r="U77" s="76"/>
      <c r="V77" s="98" t="s">
        <v>472</v>
      </c>
      <c r="W77" s="99" t="s">
        <v>1802</v>
      </c>
      <c r="X77" s="100">
        <v>12725226</v>
      </c>
      <c r="Y77" s="100">
        <f t="shared" si="7"/>
        <v>4481137</v>
      </c>
      <c r="Z77" s="79"/>
      <c r="AA77" s="100">
        <v>4481137</v>
      </c>
    </row>
    <row r="78" spans="1:27" ht="15">
      <c r="A78" s="98" t="s">
        <v>475</v>
      </c>
      <c r="B78" s="99" t="s">
        <v>1803</v>
      </c>
      <c r="C78" s="79"/>
      <c r="D78" s="46">
        <f t="shared" si="4"/>
        <v>302912</v>
      </c>
      <c r="E78" s="79"/>
      <c r="F78" s="100">
        <v>302912</v>
      </c>
      <c r="H78" s="218" t="s">
        <v>487</v>
      </c>
      <c r="I78" s="219" t="s">
        <v>1807</v>
      </c>
      <c r="J78" s="221"/>
      <c r="K78" s="220">
        <f t="shared" si="5"/>
        <v>8500</v>
      </c>
      <c r="L78" s="221"/>
      <c r="M78" s="220">
        <v>8500</v>
      </c>
      <c r="O78" s="98" t="s">
        <v>475</v>
      </c>
      <c r="P78" s="99" t="s">
        <v>1803</v>
      </c>
      <c r="Q78" s="100">
        <v>2322300</v>
      </c>
      <c r="R78" s="100">
        <f t="shared" si="6"/>
        <v>3193930</v>
      </c>
      <c r="S78" s="100">
        <v>322200</v>
      </c>
      <c r="T78" s="100">
        <v>2871730</v>
      </c>
      <c r="U78" s="76"/>
      <c r="V78" s="98" t="s">
        <v>475</v>
      </c>
      <c r="W78" s="99" t="s">
        <v>1803</v>
      </c>
      <c r="X78" s="100">
        <v>26200</v>
      </c>
      <c r="Y78" s="100">
        <f t="shared" si="7"/>
        <v>2126355</v>
      </c>
      <c r="Z78" s="79"/>
      <c r="AA78" s="100">
        <v>2126355</v>
      </c>
    </row>
    <row r="79" spans="1:27" ht="15">
      <c r="A79" s="98" t="s">
        <v>478</v>
      </c>
      <c r="B79" s="99" t="s">
        <v>1804</v>
      </c>
      <c r="C79" s="79"/>
      <c r="D79" s="46">
        <f t="shared" si="4"/>
        <v>1531510</v>
      </c>
      <c r="E79" s="100">
        <v>707890</v>
      </c>
      <c r="F79" s="100">
        <v>823620</v>
      </c>
      <c r="H79" s="218" t="s">
        <v>490</v>
      </c>
      <c r="I79" s="219" t="s">
        <v>1808</v>
      </c>
      <c r="J79" s="221"/>
      <c r="K79" s="220">
        <f t="shared" si="5"/>
        <v>156500</v>
      </c>
      <c r="L79" s="221"/>
      <c r="M79" s="220">
        <v>156500</v>
      </c>
      <c r="O79" s="98" t="s">
        <v>478</v>
      </c>
      <c r="P79" s="99" t="s">
        <v>1804</v>
      </c>
      <c r="Q79" s="100">
        <v>1252100</v>
      </c>
      <c r="R79" s="100">
        <f t="shared" si="6"/>
        <v>16918721</v>
      </c>
      <c r="S79" s="100">
        <v>7306789</v>
      </c>
      <c r="T79" s="100">
        <v>9611932</v>
      </c>
      <c r="U79" s="76"/>
      <c r="V79" s="98" t="s">
        <v>478</v>
      </c>
      <c r="W79" s="99" t="s">
        <v>1804</v>
      </c>
      <c r="X79" s="100">
        <v>2548625</v>
      </c>
      <c r="Y79" s="100">
        <f t="shared" si="7"/>
        <v>4922149</v>
      </c>
      <c r="Z79" s="79"/>
      <c r="AA79" s="100">
        <v>4922149</v>
      </c>
    </row>
    <row r="80" spans="1:27" ht="15">
      <c r="A80" s="98" t="s">
        <v>481</v>
      </c>
      <c r="B80" s="99" t="s">
        <v>1805</v>
      </c>
      <c r="C80" s="79"/>
      <c r="D80" s="46">
        <f t="shared" si="4"/>
        <v>600751</v>
      </c>
      <c r="E80" s="100">
        <v>363800</v>
      </c>
      <c r="F80" s="100">
        <v>236951</v>
      </c>
      <c r="H80" s="218" t="s">
        <v>493</v>
      </c>
      <c r="I80" s="219" t="s">
        <v>2325</v>
      </c>
      <c r="J80" s="220">
        <v>15500</v>
      </c>
      <c r="K80" s="220">
        <f t="shared" si="5"/>
        <v>539439</v>
      </c>
      <c r="L80" s="221"/>
      <c r="M80" s="220">
        <v>539439</v>
      </c>
      <c r="O80" s="98" t="s">
        <v>481</v>
      </c>
      <c r="P80" s="99" t="s">
        <v>1805</v>
      </c>
      <c r="Q80" s="79"/>
      <c r="R80" s="100">
        <f t="shared" si="6"/>
        <v>4073443</v>
      </c>
      <c r="S80" s="100">
        <v>2142600</v>
      </c>
      <c r="T80" s="100">
        <v>1930843</v>
      </c>
      <c r="U80" s="76"/>
      <c r="V80" s="98" t="s">
        <v>481</v>
      </c>
      <c r="W80" s="99" t="s">
        <v>1805</v>
      </c>
      <c r="X80" s="79"/>
      <c r="Y80" s="100">
        <f t="shared" si="7"/>
        <v>1370452</v>
      </c>
      <c r="Z80" s="79"/>
      <c r="AA80" s="100">
        <v>1370452</v>
      </c>
    </row>
    <row r="81" spans="1:27" ht="15">
      <c r="A81" s="98" t="s">
        <v>484</v>
      </c>
      <c r="B81" s="99" t="s">
        <v>1806</v>
      </c>
      <c r="C81" s="100">
        <v>500600</v>
      </c>
      <c r="D81" s="46">
        <f t="shared" si="4"/>
        <v>509620</v>
      </c>
      <c r="E81" s="100">
        <v>148000</v>
      </c>
      <c r="F81" s="100">
        <v>361620</v>
      </c>
      <c r="H81" s="218" t="s">
        <v>496</v>
      </c>
      <c r="I81" s="219" t="s">
        <v>1809</v>
      </c>
      <c r="J81" s="221"/>
      <c r="K81" s="220">
        <f t="shared" si="5"/>
        <v>243598</v>
      </c>
      <c r="L81" s="221"/>
      <c r="M81" s="220">
        <v>243598</v>
      </c>
      <c r="O81" s="98" t="s">
        <v>484</v>
      </c>
      <c r="P81" s="99" t="s">
        <v>1806</v>
      </c>
      <c r="Q81" s="100">
        <v>1201800</v>
      </c>
      <c r="R81" s="100">
        <f t="shared" si="6"/>
        <v>4485138</v>
      </c>
      <c r="S81" s="100">
        <v>1696160</v>
      </c>
      <c r="T81" s="100">
        <v>2788978</v>
      </c>
      <c r="U81" s="76"/>
      <c r="V81" s="98" t="s">
        <v>484</v>
      </c>
      <c r="W81" s="99" t="s">
        <v>1806</v>
      </c>
      <c r="X81" s="100">
        <v>18100</v>
      </c>
      <c r="Y81" s="100">
        <f t="shared" si="7"/>
        <v>1951898</v>
      </c>
      <c r="Z81" s="100">
        <v>991500</v>
      </c>
      <c r="AA81" s="100">
        <v>960398</v>
      </c>
    </row>
    <row r="82" spans="1:27" ht="15">
      <c r="A82" s="98" t="s">
        <v>487</v>
      </c>
      <c r="B82" s="99" t="s">
        <v>1807</v>
      </c>
      <c r="C82" s="79"/>
      <c r="D82" s="46">
        <f t="shared" si="4"/>
        <v>114272</v>
      </c>
      <c r="E82" s="79"/>
      <c r="F82" s="100">
        <v>114272</v>
      </c>
      <c r="H82" s="218" t="s">
        <v>499</v>
      </c>
      <c r="I82" s="219" t="s">
        <v>2247</v>
      </c>
      <c r="J82" s="220">
        <v>119900</v>
      </c>
      <c r="K82" s="220">
        <f t="shared" si="5"/>
        <v>243185</v>
      </c>
      <c r="L82" s="221"/>
      <c r="M82" s="220">
        <v>243185</v>
      </c>
      <c r="O82" s="98" t="s">
        <v>487</v>
      </c>
      <c r="P82" s="99" t="s">
        <v>1807</v>
      </c>
      <c r="Q82" s="79"/>
      <c r="R82" s="100">
        <f t="shared" si="6"/>
        <v>1284421</v>
      </c>
      <c r="S82" s="100">
        <v>471300</v>
      </c>
      <c r="T82" s="100">
        <v>813121</v>
      </c>
      <c r="U82" s="76"/>
      <c r="V82" s="98" t="s">
        <v>487</v>
      </c>
      <c r="W82" s="99" t="s">
        <v>1807</v>
      </c>
      <c r="X82" s="100">
        <v>10000</v>
      </c>
      <c r="Y82" s="100">
        <f t="shared" si="7"/>
        <v>1617044</v>
      </c>
      <c r="Z82" s="79"/>
      <c r="AA82" s="100">
        <v>1617044</v>
      </c>
    </row>
    <row r="83" spans="1:27" ht="15">
      <c r="A83" s="98" t="s">
        <v>493</v>
      </c>
      <c r="B83" s="99" t="s">
        <v>2325</v>
      </c>
      <c r="C83" s="100">
        <v>657100</v>
      </c>
      <c r="D83" s="46">
        <f t="shared" si="4"/>
        <v>1035077</v>
      </c>
      <c r="E83" s="100">
        <v>471100</v>
      </c>
      <c r="F83" s="100">
        <v>563977</v>
      </c>
      <c r="H83" s="218" t="s">
        <v>502</v>
      </c>
      <c r="I83" s="219" t="s">
        <v>1810</v>
      </c>
      <c r="J83" s="221"/>
      <c r="K83" s="220">
        <f t="shared" si="5"/>
        <v>91453</v>
      </c>
      <c r="L83" s="221"/>
      <c r="M83" s="220">
        <v>91453</v>
      </c>
      <c r="O83" s="98" t="s">
        <v>490</v>
      </c>
      <c r="P83" s="99" t="s">
        <v>1808</v>
      </c>
      <c r="Q83" s="100">
        <v>1799500</v>
      </c>
      <c r="R83" s="100">
        <f t="shared" si="6"/>
        <v>19702</v>
      </c>
      <c r="S83" s="79"/>
      <c r="T83" s="100">
        <v>19702</v>
      </c>
      <c r="U83" s="76"/>
      <c r="V83" s="98" t="s">
        <v>490</v>
      </c>
      <c r="W83" s="99" t="s">
        <v>1808</v>
      </c>
      <c r="X83" s="79"/>
      <c r="Y83" s="100">
        <f t="shared" si="7"/>
        <v>366301</v>
      </c>
      <c r="Z83" s="79"/>
      <c r="AA83" s="100">
        <v>366301</v>
      </c>
    </row>
    <row r="84" spans="1:27" ht="15">
      <c r="A84" s="98" t="s">
        <v>496</v>
      </c>
      <c r="B84" s="99" t="s">
        <v>1809</v>
      </c>
      <c r="C84" s="79"/>
      <c r="D84" s="46">
        <f t="shared" si="4"/>
        <v>733112</v>
      </c>
      <c r="E84" s="100">
        <v>441700</v>
      </c>
      <c r="F84" s="100">
        <v>291412</v>
      </c>
      <c r="H84" s="218" t="s">
        <v>504</v>
      </c>
      <c r="I84" s="219" t="s">
        <v>1811</v>
      </c>
      <c r="J84" s="220">
        <v>239000</v>
      </c>
      <c r="K84" s="220">
        <f t="shared" si="5"/>
        <v>523524</v>
      </c>
      <c r="L84" s="221"/>
      <c r="M84" s="220">
        <v>523524</v>
      </c>
      <c r="O84" s="98" t="s">
        <v>493</v>
      </c>
      <c r="P84" s="99" t="s">
        <v>2325</v>
      </c>
      <c r="Q84" s="100">
        <v>1929500</v>
      </c>
      <c r="R84" s="100">
        <f t="shared" si="6"/>
        <v>7127011</v>
      </c>
      <c r="S84" s="100">
        <v>2292275</v>
      </c>
      <c r="T84" s="100">
        <v>4834736</v>
      </c>
      <c r="U84" s="76"/>
      <c r="V84" s="98" t="s">
        <v>493</v>
      </c>
      <c r="W84" s="99" t="s">
        <v>2325</v>
      </c>
      <c r="X84" s="100">
        <v>69751</v>
      </c>
      <c r="Y84" s="100">
        <f t="shared" si="7"/>
        <v>3940056</v>
      </c>
      <c r="Z84" s="79"/>
      <c r="AA84" s="100">
        <v>3940056</v>
      </c>
    </row>
    <row r="85" spans="1:27" ht="15">
      <c r="A85" s="98" t="s">
        <v>499</v>
      </c>
      <c r="B85" s="99" t="s">
        <v>2247</v>
      </c>
      <c r="C85" s="100">
        <v>3381950</v>
      </c>
      <c r="D85" s="46">
        <f t="shared" si="4"/>
        <v>479884</v>
      </c>
      <c r="E85" s="100">
        <v>4100</v>
      </c>
      <c r="F85" s="100">
        <v>475784</v>
      </c>
      <c r="H85" s="218" t="s">
        <v>507</v>
      </c>
      <c r="I85" s="219" t="s">
        <v>1812</v>
      </c>
      <c r="J85" s="221"/>
      <c r="K85" s="220">
        <f t="shared" si="5"/>
        <v>203907</v>
      </c>
      <c r="L85" s="220">
        <v>16150</v>
      </c>
      <c r="M85" s="220">
        <v>187757</v>
      </c>
      <c r="O85" s="98" t="s">
        <v>496</v>
      </c>
      <c r="P85" s="99" t="s">
        <v>1809</v>
      </c>
      <c r="Q85" s="100">
        <v>149400</v>
      </c>
      <c r="R85" s="100">
        <f t="shared" si="6"/>
        <v>4108072</v>
      </c>
      <c r="S85" s="100">
        <v>1754109</v>
      </c>
      <c r="T85" s="100">
        <v>2353963</v>
      </c>
      <c r="U85" s="76"/>
      <c r="V85" s="98" t="s">
        <v>496</v>
      </c>
      <c r="W85" s="99" t="s">
        <v>1809</v>
      </c>
      <c r="X85" s="100">
        <v>3473558</v>
      </c>
      <c r="Y85" s="100">
        <f t="shared" si="7"/>
        <v>3573198</v>
      </c>
      <c r="Z85" s="100">
        <v>2500</v>
      </c>
      <c r="AA85" s="100">
        <v>3570698</v>
      </c>
    </row>
    <row r="86" spans="1:27" ht="15">
      <c r="A86" s="98" t="s">
        <v>502</v>
      </c>
      <c r="B86" s="99" t="s">
        <v>1810</v>
      </c>
      <c r="C86" s="79"/>
      <c r="D86" s="46">
        <f t="shared" si="4"/>
        <v>17806</v>
      </c>
      <c r="E86" s="79"/>
      <c r="F86" s="100">
        <v>17806</v>
      </c>
      <c r="H86" s="218" t="s">
        <v>510</v>
      </c>
      <c r="I86" s="219" t="s">
        <v>2230</v>
      </c>
      <c r="J86" s="220">
        <v>5241300</v>
      </c>
      <c r="K86" s="220">
        <f t="shared" si="5"/>
        <v>783650</v>
      </c>
      <c r="L86" s="221"/>
      <c r="M86" s="220">
        <v>783650</v>
      </c>
      <c r="O86" s="98" t="s">
        <v>499</v>
      </c>
      <c r="P86" s="99" t="s">
        <v>2247</v>
      </c>
      <c r="Q86" s="100">
        <v>6566551</v>
      </c>
      <c r="R86" s="100">
        <f t="shared" si="6"/>
        <v>4658509</v>
      </c>
      <c r="S86" s="100">
        <v>1413285</v>
      </c>
      <c r="T86" s="100">
        <v>3245224</v>
      </c>
      <c r="U86" s="76"/>
      <c r="V86" s="98" t="s">
        <v>499</v>
      </c>
      <c r="W86" s="99" t="s">
        <v>2247</v>
      </c>
      <c r="X86" s="100">
        <v>247860</v>
      </c>
      <c r="Y86" s="100">
        <f t="shared" si="7"/>
        <v>1080953</v>
      </c>
      <c r="Z86" s="79"/>
      <c r="AA86" s="100">
        <v>1080953</v>
      </c>
    </row>
    <row r="87" spans="1:27" ht="15">
      <c r="A87" s="98" t="s">
        <v>504</v>
      </c>
      <c r="B87" s="99" t="s">
        <v>1811</v>
      </c>
      <c r="C87" s="79"/>
      <c r="D87" s="46">
        <f t="shared" si="4"/>
        <v>2405086</v>
      </c>
      <c r="E87" s="100">
        <v>654401</v>
      </c>
      <c r="F87" s="100">
        <v>1750685</v>
      </c>
      <c r="H87" s="218" t="s">
        <v>513</v>
      </c>
      <c r="I87" s="219" t="s">
        <v>1813</v>
      </c>
      <c r="J87" s="221"/>
      <c r="K87" s="220">
        <f t="shared" si="5"/>
        <v>121101</v>
      </c>
      <c r="L87" s="221"/>
      <c r="M87" s="220">
        <v>121101</v>
      </c>
      <c r="O87" s="98" t="s">
        <v>502</v>
      </c>
      <c r="P87" s="99" t="s">
        <v>1810</v>
      </c>
      <c r="Q87" s="100">
        <v>789000</v>
      </c>
      <c r="R87" s="100">
        <f t="shared" si="6"/>
        <v>210173</v>
      </c>
      <c r="S87" s="100">
        <v>1000</v>
      </c>
      <c r="T87" s="100">
        <v>209173</v>
      </c>
      <c r="U87" s="76"/>
      <c r="V87" s="98" t="s">
        <v>502</v>
      </c>
      <c r="W87" s="99" t="s">
        <v>1810</v>
      </c>
      <c r="X87" s="79"/>
      <c r="Y87" s="100">
        <f t="shared" si="7"/>
        <v>4121933</v>
      </c>
      <c r="Z87" s="79"/>
      <c r="AA87" s="100">
        <v>4121933</v>
      </c>
    </row>
    <row r="88" spans="1:27" ht="15">
      <c r="A88" s="98" t="s">
        <v>507</v>
      </c>
      <c r="B88" s="99" t="s">
        <v>1812</v>
      </c>
      <c r="C88" s="100">
        <v>1602000</v>
      </c>
      <c r="D88" s="46">
        <f t="shared" si="4"/>
        <v>993031</v>
      </c>
      <c r="E88" s="100">
        <v>232700</v>
      </c>
      <c r="F88" s="100">
        <v>760331</v>
      </c>
      <c r="H88" s="218" t="s">
        <v>516</v>
      </c>
      <c r="I88" s="219" t="s">
        <v>1814</v>
      </c>
      <c r="J88" s="221"/>
      <c r="K88" s="220">
        <f t="shared" si="5"/>
        <v>215280</v>
      </c>
      <c r="L88" s="220">
        <v>5000</v>
      </c>
      <c r="M88" s="220">
        <v>210280</v>
      </c>
      <c r="O88" s="98" t="s">
        <v>504</v>
      </c>
      <c r="P88" s="99" t="s">
        <v>1811</v>
      </c>
      <c r="Q88" s="100">
        <v>32364302</v>
      </c>
      <c r="R88" s="100">
        <f t="shared" si="6"/>
        <v>18426436</v>
      </c>
      <c r="S88" s="100">
        <v>7217341</v>
      </c>
      <c r="T88" s="100">
        <v>11209095</v>
      </c>
      <c r="U88" s="76"/>
      <c r="V88" s="98" t="s">
        <v>504</v>
      </c>
      <c r="W88" s="99" t="s">
        <v>1811</v>
      </c>
      <c r="X88" s="100">
        <v>3243880</v>
      </c>
      <c r="Y88" s="100">
        <f t="shared" si="7"/>
        <v>4441719</v>
      </c>
      <c r="Z88" s="100">
        <v>260000</v>
      </c>
      <c r="AA88" s="100">
        <v>4181719</v>
      </c>
    </row>
    <row r="89" spans="1:27" ht="15">
      <c r="A89" s="98" t="s">
        <v>513</v>
      </c>
      <c r="B89" s="99" t="s">
        <v>1813</v>
      </c>
      <c r="C89" s="100">
        <v>1364500</v>
      </c>
      <c r="D89" s="46">
        <f t="shared" si="4"/>
        <v>1307316</v>
      </c>
      <c r="E89" s="79"/>
      <c r="F89" s="100">
        <v>1307316</v>
      </c>
      <c r="H89" s="218" t="s">
        <v>519</v>
      </c>
      <c r="I89" s="219" t="s">
        <v>1815</v>
      </c>
      <c r="J89" s="221"/>
      <c r="K89" s="220">
        <f t="shared" si="5"/>
        <v>54800</v>
      </c>
      <c r="L89" s="221"/>
      <c r="M89" s="220">
        <v>54800</v>
      </c>
      <c r="O89" s="98" t="s">
        <v>507</v>
      </c>
      <c r="P89" s="99" t="s">
        <v>1812</v>
      </c>
      <c r="Q89" s="100">
        <v>12402059</v>
      </c>
      <c r="R89" s="100">
        <f t="shared" si="6"/>
        <v>7302170</v>
      </c>
      <c r="S89" s="100">
        <v>2508077</v>
      </c>
      <c r="T89" s="100">
        <v>4794093</v>
      </c>
      <c r="U89" s="76"/>
      <c r="V89" s="98" t="s">
        <v>507</v>
      </c>
      <c r="W89" s="99" t="s">
        <v>1812</v>
      </c>
      <c r="X89" s="100">
        <v>1302502</v>
      </c>
      <c r="Y89" s="100">
        <f t="shared" si="7"/>
        <v>5477800</v>
      </c>
      <c r="Z89" s="100">
        <v>386815</v>
      </c>
      <c r="AA89" s="100">
        <v>5090985</v>
      </c>
    </row>
    <row r="90" spans="1:27" ht="15">
      <c r="A90" s="98" t="s">
        <v>516</v>
      </c>
      <c r="B90" s="99" t="s">
        <v>1814</v>
      </c>
      <c r="C90" s="100">
        <v>13000000</v>
      </c>
      <c r="D90" s="46">
        <f t="shared" si="4"/>
        <v>586634</v>
      </c>
      <c r="E90" s="100">
        <v>196000</v>
      </c>
      <c r="F90" s="100">
        <v>390634</v>
      </c>
      <c r="H90" s="218" t="s">
        <v>522</v>
      </c>
      <c r="I90" s="219" t="s">
        <v>1816</v>
      </c>
      <c r="J90" s="221"/>
      <c r="K90" s="220">
        <f t="shared" si="5"/>
        <v>48022</v>
      </c>
      <c r="L90" s="221"/>
      <c r="M90" s="220">
        <v>48022</v>
      </c>
      <c r="O90" s="98" t="s">
        <v>513</v>
      </c>
      <c r="P90" s="99" t="s">
        <v>1813</v>
      </c>
      <c r="Q90" s="100">
        <v>8579495</v>
      </c>
      <c r="R90" s="100">
        <f t="shared" si="6"/>
        <v>5432948</v>
      </c>
      <c r="S90" s="100">
        <v>532327</v>
      </c>
      <c r="T90" s="100">
        <v>4900621</v>
      </c>
      <c r="U90" s="76"/>
      <c r="V90" s="98" t="s">
        <v>510</v>
      </c>
      <c r="W90" s="99" t="s">
        <v>2230</v>
      </c>
      <c r="X90" s="100">
        <v>12286323</v>
      </c>
      <c r="Y90" s="100">
        <f t="shared" si="7"/>
        <v>3054236</v>
      </c>
      <c r="Z90" s="79"/>
      <c r="AA90" s="100">
        <v>3054236</v>
      </c>
    </row>
    <row r="91" spans="1:27" ht="15">
      <c r="A91" s="98" t="s">
        <v>519</v>
      </c>
      <c r="B91" s="99" t="s">
        <v>1815</v>
      </c>
      <c r="C91" s="79"/>
      <c r="D91" s="46">
        <f t="shared" si="4"/>
        <v>257587</v>
      </c>
      <c r="E91" s="79"/>
      <c r="F91" s="100">
        <v>257587</v>
      </c>
      <c r="H91" s="218" t="s">
        <v>525</v>
      </c>
      <c r="I91" s="219" t="s">
        <v>1817</v>
      </c>
      <c r="J91" s="220">
        <v>5740001</v>
      </c>
      <c r="K91" s="220">
        <f t="shared" si="5"/>
        <v>107765</v>
      </c>
      <c r="L91" s="221"/>
      <c r="M91" s="220">
        <v>107765</v>
      </c>
      <c r="O91" s="98" t="s">
        <v>516</v>
      </c>
      <c r="P91" s="99" t="s">
        <v>1814</v>
      </c>
      <c r="Q91" s="100">
        <v>13000000</v>
      </c>
      <c r="R91" s="100">
        <f t="shared" si="6"/>
        <v>4289546</v>
      </c>
      <c r="S91" s="100">
        <v>1487715</v>
      </c>
      <c r="T91" s="100">
        <v>2801831</v>
      </c>
      <c r="U91" s="76"/>
      <c r="V91" s="98" t="s">
        <v>513</v>
      </c>
      <c r="W91" s="99" t="s">
        <v>1813</v>
      </c>
      <c r="X91" s="79"/>
      <c r="Y91" s="100">
        <f t="shared" si="7"/>
        <v>981136</v>
      </c>
      <c r="Z91" s="79"/>
      <c r="AA91" s="100">
        <v>981136</v>
      </c>
    </row>
    <row r="92" spans="1:27" ht="15">
      <c r="A92" s="98" t="s">
        <v>522</v>
      </c>
      <c r="B92" s="99" t="s">
        <v>1816</v>
      </c>
      <c r="C92" s="100">
        <v>681500</v>
      </c>
      <c r="D92" s="46">
        <f t="shared" si="4"/>
        <v>724550</v>
      </c>
      <c r="E92" s="100">
        <v>298500</v>
      </c>
      <c r="F92" s="100">
        <v>426050</v>
      </c>
      <c r="H92" s="218" t="s">
        <v>528</v>
      </c>
      <c r="I92" s="219" t="s">
        <v>1818</v>
      </c>
      <c r="J92" s="221"/>
      <c r="K92" s="220">
        <f t="shared" si="5"/>
        <v>12179</v>
      </c>
      <c r="L92" s="221"/>
      <c r="M92" s="220">
        <v>12179</v>
      </c>
      <c r="O92" s="98" t="s">
        <v>519</v>
      </c>
      <c r="P92" s="99" t="s">
        <v>1815</v>
      </c>
      <c r="Q92" s="100">
        <v>950000</v>
      </c>
      <c r="R92" s="100">
        <f t="shared" si="6"/>
        <v>1163681</v>
      </c>
      <c r="S92" s="100">
        <v>160000</v>
      </c>
      <c r="T92" s="100">
        <v>1003681</v>
      </c>
      <c r="U92" s="76"/>
      <c r="V92" s="98" t="s">
        <v>516</v>
      </c>
      <c r="W92" s="99" t="s">
        <v>1814</v>
      </c>
      <c r="X92" s="79"/>
      <c r="Y92" s="100">
        <f t="shared" si="7"/>
        <v>1820727</v>
      </c>
      <c r="Z92" s="100">
        <v>5000</v>
      </c>
      <c r="AA92" s="100">
        <v>1815727</v>
      </c>
    </row>
    <row r="93" spans="1:27" ht="15">
      <c r="A93" s="98" t="s">
        <v>525</v>
      </c>
      <c r="B93" s="99" t="s">
        <v>1817</v>
      </c>
      <c r="C93" s="100">
        <v>420327</v>
      </c>
      <c r="D93" s="46">
        <f t="shared" si="4"/>
        <v>460269</v>
      </c>
      <c r="E93" s="100">
        <v>95100</v>
      </c>
      <c r="F93" s="100">
        <v>365169</v>
      </c>
      <c r="H93" s="218" t="s">
        <v>531</v>
      </c>
      <c r="I93" s="219" t="s">
        <v>1819</v>
      </c>
      <c r="J93" s="220">
        <v>53300</v>
      </c>
      <c r="K93" s="220">
        <f t="shared" si="5"/>
        <v>128707</v>
      </c>
      <c r="L93" s="221"/>
      <c r="M93" s="220">
        <v>128707</v>
      </c>
      <c r="O93" s="98" t="s">
        <v>522</v>
      </c>
      <c r="P93" s="99" t="s">
        <v>1816</v>
      </c>
      <c r="Q93" s="100">
        <v>1057625</v>
      </c>
      <c r="R93" s="100">
        <f t="shared" si="6"/>
        <v>3547246</v>
      </c>
      <c r="S93" s="100">
        <v>1214400</v>
      </c>
      <c r="T93" s="100">
        <v>2332846</v>
      </c>
      <c r="U93" s="76"/>
      <c r="V93" s="98" t="s">
        <v>519</v>
      </c>
      <c r="W93" s="99" t="s">
        <v>1815</v>
      </c>
      <c r="X93" s="100">
        <v>200000</v>
      </c>
      <c r="Y93" s="100">
        <f t="shared" si="7"/>
        <v>1535175</v>
      </c>
      <c r="Z93" s="79"/>
      <c r="AA93" s="100">
        <v>1535175</v>
      </c>
    </row>
    <row r="94" spans="1:27" ht="15">
      <c r="A94" s="98" t="s">
        <v>528</v>
      </c>
      <c r="B94" s="99" t="s">
        <v>1818</v>
      </c>
      <c r="C94" s="79"/>
      <c r="D94" s="46">
        <f t="shared" si="4"/>
        <v>340088</v>
      </c>
      <c r="E94" s="79"/>
      <c r="F94" s="100">
        <v>340088</v>
      </c>
      <c r="H94" s="218" t="s">
        <v>534</v>
      </c>
      <c r="I94" s="219" t="s">
        <v>1820</v>
      </c>
      <c r="J94" s="220">
        <v>23800</v>
      </c>
      <c r="K94" s="220">
        <f t="shared" si="5"/>
        <v>280175</v>
      </c>
      <c r="L94" s="221"/>
      <c r="M94" s="220">
        <v>280175</v>
      </c>
      <c r="O94" s="98" t="s">
        <v>525</v>
      </c>
      <c r="P94" s="99" t="s">
        <v>1817</v>
      </c>
      <c r="Q94" s="100">
        <v>1956502</v>
      </c>
      <c r="R94" s="100">
        <f t="shared" si="6"/>
        <v>2885531</v>
      </c>
      <c r="S94" s="100">
        <v>603688</v>
      </c>
      <c r="T94" s="100">
        <v>2281843</v>
      </c>
      <c r="U94" s="76"/>
      <c r="V94" s="98" t="s">
        <v>522</v>
      </c>
      <c r="W94" s="99" t="s">
        <v>1816</v>
      </c>
      <c r="X94" s="79"/>
      <c r="Y94" s="100">
        <f t="shared" si="7"/>
        <v>770967</v>
      </c>
      <c r="Z94" s="79"/>
      <c r="AA94" s="100">
        <v>770967</v>
      </c>
    </row>
    <row r="95" spans="1:27" ht="15">
      <c r="A95" s="98" t="s">
        <v>531</v>
      </c>
      <c r="B95" s="99" t="s">
        <v>1819</v>
      </c>
      <c r="C95" s="100">
        <v>3649212</v>
      </c>
      <c r="D95" s="46">
        <f t="shared" si="4"/>
        <v>110090</v>
      </c>
      <c r="E95" s="100">
        <v>91000</v>
      </c>
      <c r="F95" s="100">
        <v>19090</v>
      </c>
      <c r="H95" s="218" t="s">
        <v>538</v>
      </c>
      <c r="I95" s="219" t="s">
        <v>2326</v>
      </c>
      <c r="J95" s="221"/>
      <c r="K95" s="220">
        <f t="shared" si="5"/>
        <v>6043</v>
      </c>
      <c r="L95" s="221"/>
      <c r="M95" s="220">
        <v>6043</v>
      </c>
      <c r="O95" s="98" t="s">
        <v>528</v>
      </c>
      <c r="P95" s="99" t="s">
        <v>1818</v>
      </c>
      <c r="Q95" s="100">
        <v>1546850</v>
      </c>
      <c r="R95" s="100">
        <f t="shared" si="6"/>
        <v>4073716</v>
      </c>
      <c r="S95" s="100">
        <v>1659480</v>
      </c>
      <c r="T95" s="100">
        <v>2414236</v>
      </c>
      <c r="U95" s="76"/>
      <c r="V95" s="98" t="s">
        <v>525</v>
      </c>
      <c r="W95" s="99" t="s">
        <v>1817</v>
      </c>
      <c r="X95" s="100">
        <v>7152761</v>
      </c>
      <c r="Y95" s="100">
        <f t="shared" si="7"/>
        <v>3841421</v>
      </c>
      <c r="Z95" s="100">
        <v>166740</v>
      </c>
      <c r="AA95" s="100">
        <v>3674681</v>
      </c>
    </row>
    <row r="96" spans="1:27" ht="15">
      <c r="A96" s="98" t="s">
        <v>534</v>
      </c>
      <c r="B96" s="99" t="s">
        <v>1820</v>
      </c>
      <c r="C96" s="100">
        <v>16130</v>
      </c>
      <c r="D96" s="46">
        <f t="shared" si="4"/>
        <v>1086008</v>
      </c>
      <c r="E96" s="100">
        <v>484100</v>
      </c>
      <c r="F96" s="100">
        <v>601908</v>
      </c>
      <c r="H96" s="218" t="s">
        <v>541</v>
      </c>
      <c r="I96" s="219" t="s">
        <v>1821</v>
      </c>
      <c r="J96" s="221"/>
      <c r="K96" s="220">
        <f t="shared" si="5"/>
        <v>900</v>
      </c>
      <c r="L96" s="221"/>
      <c r="M96" s="220">
        <v>900</v>
      </c>
      <c r="O96" s="98" t="s">
        <v>531</v>
      </c>
      <c r="P96" s="99" t="s">
        <v>1819</v>
      </c>
      <c r="Q96" s="100">
        <v>10251859</v>
      </c>
      <c r="R96" s="100">
        <f t="shared" si="6"/>
        <v>472947</v>
      </c>
      <c r="S96" s="100">
        <v>106902</v>
      </c>
      <c r="T96" s="100">
        <v>366045</v>
      </c>
      <c r="U96" s="76"/>
      <c r="V96" s="98" t="s">
        <v>528</v>
      </c>
      <c r="W96" s="99" t="s">
        <v>1818</v>
      </c>
      <c r="X96" s="79"/>
      <c r="Y96" s="100">
        <f t="shared" si="7"/>
        <v>3945130</v>
      </c>
      <c r="Z96" s="79"/>
      <c r="AA96" s="100">
        <v>3945130</v>
      </c>
    </row>
    <row r="97" spans="1:27" ht="15">
      <c r="A97" s="98" t="s">
        <v>538</v>
      </c>
      <c r="B97" s="99" t="s">
        <v>2326</v>
      </c>
      <c r="C97" s="79"/>
      <c r="D97" s="46">
        <f t="shared" si="4"/>
        <v>74242</v>
      </c>
      <c r="E97" s="79"/>
      <c r="F97" s="100">
        <v>74242</v>
      </c>
      <c r="H97" s="218" t="s">
        <v>544</v>
      </c>
      <c r="I97" s="219" t="s">
        <v>1822</v>
      </c>
      <c r="J97" s="220">
        <v>2000</v>
      </c>
      <c r="K97" s="220">
        <f t="shared" si="5"/>
        <v>0</v>
      </c>
      <c r="L97" s="221"/>
      <c r="M97" s="221"/>
      <c r="O97" s="98" t="s">
        <v>534</v>
      </c>
      <c r="P97" s="99" t="s">
        <v>1820</v>
      </c>
      <c r="Q97" s="100">
        <v>5044430</v>
      </c>
      <c r="R97" s="100">
        <f t="shared" si="6"/>
        <v>12545996</v>
      </c>
      <c r="S97" s="100">
        <v>5936904</v>
      </c>
      <c r="T97" s="100">
        <v>6609092</v>
      </c>
      <c r="U97" s="76"/>
      <c r="V97" s="98" t="s">
        <v>531</v>
      </c>
      <c r="W97" s="99" t="s">
        <v>1819</v>
      </c>
      <c r="X97" s="100">
        <v>638805</v>
      </c>
      <c r="Y97" s="100">
        <f t="shared" si="7"/>
        <v>3110203</v>
      </c>
      <c r="Z97" s="100">
        <v>727200</v>
      </c>
      <c r="AA97" s="100">
        <v>2383003</v>
      </c>
    </row>
    <row r="98" spans="1:27" ht="15">
      <c r="A98" s="98" t="s">
        <v>541</v>
      </c>
      <c r="B98" s="99" t="s">
        <v>1821</v>
      </c>
      <c r="C98" s="79"/>
      <c r="D98" s="46">
        <f t="shared" si="4"/>
        <v>74842</v>
      </c>
      <c r="E98" s="79"/>
      <c r="F98" s="100">
        <v>74842</v>
      </c>
      <c r="H98" s="218" t="s">
        <v>547</v>
      </c>
      <c r="I98" s="219" t="s">
        <v>1823</v>
      </c>
      <c r="J98" s="220">
        <v>3000</v>
      </c>
      <c r="K98" s="220">
        <f t="shared" si="5"/>
        <v>259400</v>
      </c>
      <c r="L98" s="221"/>
      <c r="M98" s="220">
        <v>259400</v>
      </c>
      <c r="O98" s="98" t="s">
        <v>538</v>
      </c>
      <c r="P98" s="99" t="s">
        <v>2326</v>
      </c>
      <c r="Q98" s="100">
        <v>28000</v>
      </c>
      <c r="R98" s="100">
        <f t="shared" si="6"/>
        <v>768330</v>
      </c>
      <c r="S98" s="100">
        <v>67345</v>
      </c>
      <c r="T98" s="100">
        <v>700985</v>
      </c>
      <c r="U98" s="76"/>
      <c r="V98" s="98" t="s">
        <v>534</v>
      </c>
      <c r="W98" s="99" t="s">
        <v>1820</v>
      </c>
      <c r="X98" s="100">
        <v>2032700</v>
      </c>
      <c r="Y98" s="100">
        <f t="shared" si="7"/>
        <v>3951170</v>
      </c>
      <c r="Z98" s="100">
        <v>59400</v>
      </c>
      <c r="AA98" s="100">
        <v>3891770</v>
      </c>
    </row>
    <row r="99" spans="1:27" ht="15">
      <c r="A99" s="98" t="s">
        <v>544</v>
      </c>
      <c r="B99" s="99" t="s">
        <v>1822</v>
      </c>
      <c r="C99" s="79"/>
      <c r="D99" s="46">
        <f t="shared" si="4"/>
        <v>211914</v>
      </c>
      <c r="E99" s="100">
        <v>68623</v>
      </c>
      <c r="F99" s="100">
        <v>143291</v>
      </c>
      <c r="H99" s="218" t="s">
        <v>550</v>
      </c>
      <c r="I99" s="219" t="s">
        <v>1824</v>
      </c>
      <c r="J99" s="221"/>
      <c r="K99" s="220">
        <f t="shared" si="5"/>
        <v>51150</v>
      </c>
      <c r="L99" s="221"/>
      <c r="M99" s="220">
        <v>51150</v>
      </c>
      <c r="O99" s="98" t="s">
        <v>541</v>
      </c>
      <c r="P99" s="99" t="s">
        <v>1821</v>
      </c>
      <c r="Q99" s="100">
        <v>96200</v>
      </c>
      <c r="R99" s="100">
        <f t="shared" si="6"/>
        <v>327981</v>
      </c>
      <c r="S99" s="100">
        <v>1000</v>
      </c>
      <c r="T99" s="100">
        <v>326981</v>
      </c>
      <c r="U99" s="76"/>
      <c r="V99" s="98" t="s">
        <v>538</v>
      </c>
      <c r="W99" s="99" t="s">
        <v>2326</v>
      </c>
      <c r="X99" s="79"/>
      <c r="Y99" s="100">
        <f t="shared" si="7"/>
        <v>105293</v>
      </c>
      <c r="Z99" s="79"/>
      <c r="AA99" s="100">
        <v>105293</v>
      </c>
    </row>
    <row r="100" spans="1:27" ht="15">
      <c r="A100" s="98" t="s">
        <v>547</v>
      </c>
      <c r="B100" s="99" t="s">
        <v>1823</v>
      </c>
      <c r="C100" s="79"/>
      <c r="D100" s="46">
        <f t="shared" si="4"/>
        <v>323822</v>
      </c>
      <c r="E100" s="100">
        <v>35000</v>
      </c>
      <c r="F100" s="100">
        <v>288822</v>
      </c>
      <c r="H100" s="218" t="s">
        <v>553</v>
      </c>
      <c r="I100" s="219" t="s">
        <v>1825</v>
      </c>
      <c r="J100" s="221"/>
      <c r="K100" s="220">
        <f t="shared" si="5"/>
        <v>719943</v>
      </c>
      <c r="L100" s="221"/>
      <c r="M100" s="220">
        <v>719943</v>
      </c>
      <c r="O100" s="98" t="s">
        <v>544</v>
      </c>
      <c r="P100" s="99" t="s">
        <v>1822</v>
      </c>
      <c r="Q100" s="79"/>
      <c r="R100" s="100">
        <f t="shared" si="6"/>
        <v>792009</v>
      </c>
      <c r="S100" s="100">
        <v>134623</v>
      </c>
      <c r="T100" s="100">
        <v>657386</v>
      </c>
      <c r="U100" s="76"/>
      <c r="V100" s="98" t="s">
        <v>541</v>
      </c>
      <c r="W100" s="99" t="s">
        <v>1821</v>
      </c>
      <c r="X100" s="100">
        <v>6400</v>
      </c>
      <c r="Y100" s="100">
        <f t="shared" si="7"/>
        <v>24140</v>
      </c>
      <c r="Z100" s="79"/>
      <c r="AA100" s="100">
        <v>24140</v>
      </c>
    </row>
    <row r="101" spans="1:27" ht="15">
      <c r="A101" s="98" t="s">
        <v>550</v>
      </c>
      <c r="B101" s="99" t="s">
        <v>1824</v>
      </c>
      <c r="C101" s="79"/>
      <c r="D101" s="46">
        <f t="shared" si="4"/>
        <v>160107</v>
      </c>
      <c r="E101" s="79"/>
      <c r="F101" s="100">
        <v>160107</v>
      </c>
      <c r="H101" s="218" t="s">
        <v>556</v>
      </c>
      <c r="I101" s="219" t="s">
        <v>1826</v>
      </c>
      <c r="J101" s="220">
        <v>500</v>
      </c>
      <c r="K101" s="220">
        <f t="shared" si="5"/>
        <v>78325</v>
      </c>
      <c r="L101" s="220">
        <v>78000</v>
      </c>
      <c r="M101" s="220">
        <v>325</v>
      </c>
      <c r="O101" s="98" t="s">
        <v>547</v>
      </c>
      <c r="P101" s="99" t="s">
        <v>1823</v>
      </c>
      <c r="Q101" s="100">
        <v>817250</v>
      </c>
      <c r="R101" s="100">
        <f t="shared" si="6"/>
        <v>2846385</v>
      </c>
      <c r="S101" s="100">
        <v>127600</v>
      </c>
      <c r="T101" s="100">
        <v>2718785</v>
      </c>
      <c r="U101" s="76"/>
      <c r="V101" s="98" t="s">
        <v>544</v>
      </c>
      <c r="W101" s="99" t="s">
        <v>1822</v>
      </c>
      <c r="X101" s="100">
        <v>244161</v>
      </c>
      <c r="Y101" s="100">
        <f t="shared" si="7"/>
        <v>268795</v>
      </c>
      <c r="Z101" s="100">
        <v>91500</v>
      </c>
      <c r="AA101" s="100">
        <v>177295</v>
      </c>
    </row>
    <row r="102" spans="1:27" ht="15">
      <c r="A102" s="98" t="s">
        <v>553</v>
      </c>
      <c r="B102" s="99" t="s">
        <v>1825</v>
      </c>
      <c r="C102" s="79"/>
      <c r="D102" s="46">
        <f t="shared" si="4"/>
        <v>912003</v>
      </c>
      <c r="E102" s="100">
        <v>12570</v>
      </c>
      <c r="F102" s="100">
        <v>899433</v>
      </c>
      <c r="H102" s="218" t="s">
        <v>559</v>
      </c>
      <c r="I102" s="219" t="s">
        <v>1827</v>
      </c>
      <c r="J102" s="221"/>
      <c r="K102" s="220">
        <f t="shared" si="5"/>
        <v>422907</v>
      </c>
      <c r="L102" s="221"/>
      <c r="M102" s="220">
        <v>422907</v>
      </c>
      <c r="O102" s="98" t="s">
        <v>550</v>
      </c>
      <c r="P102" s="99" t="s">
        <v>1824</v>
      </c>
      <c r="Q102" s="100">
        <v>800</v>
      </c>
      <c r="R102" s="100">
        <f t="shared" si="6"/>
        <v>1252603</v>
      </c>
      <c r="S102" s="100">
        <v>212100</v>
      </c>
      <c r="T102" s="100">
        <v>1040503</v>
      </c>
      <c r="U102" s="76"/>
      <c r="V102" s="98" t="s">
        <v>547</v>
      </c>
      <c r="W102" s="99" t="s">
        <v>1823</v>
      </c>
      <c r="X102" s="100">
        <v>9642205</v>
      </c>
      <c r="Y102" s="100">
        <f t="shared" si="7"/>
        <v>6290076</v>
      </c>
      <c r="Z102" s="79"/>
      <c r="AA102" s="100">
        <v>6290076</v>
      </c>
    </row>
    <row r="103" spans="1:27" ht="15">
      <c r="A103" s="98" t="s">
        <v>556</v>
      </c>
      <c r="B103" s="99" t="s">
        <v>1826</v>
      </c>
      <c r="C103" s="100">
        <v>401775</v>
      </c>
      <c r="D103" s="46">
        <f t="shared" si="4"/>
        <v>316081</v>
      </c>
      <c r="E103" s="100">
        <v>32500</v>
      </c>
      <c r="F103" s="100">
        <v>283581</v>
      </c>
      <c r="H103" s="218" t="s">
        <v>562</v>
      </c>
      <c r="I103" s="219" t="s">
        <v>2336</v>
      </c>
      <c r="J103" s="221"/>
      <c r="K103" s="220">
        <f t="shared" si="5"/>
        <v>1000</v>
      </c>
      <c r="L103" s="221"/>
      <c r="M103" s="220">
        <v>1000</v>
      </c>
      <c r="O103" s="98" t="s">
        <v>553</v>
      </c>
      <c r="P103" s="99" t="s">
        <v>1825</v>
      </c>
      <c r="Q103" s="100">
        <v>2504000</v>
      </c>
      <c r="R103" s="100">
        <f t="shared" si="6"/>
        <v>4723485</v>
      </c>
      <c r="S103" s="100">
        <v>123170</v>
      </c>
      <c r="T103" s="100">
        <v>4600315</v>
      </c>
      <c r="U103" s="76"/>
      <c r="V103" s="98" t="s">
        <v>550</v>
      </c>
      <c r="W103" s="99" t="s">
        <v>1824</v>
      </c>
      <c r="X103" s="100">
        <v>33199</v>
      </c>
      <c r="Y103" s="100">
        <f t="shared" si="7"/>
        <v>1464202</v>
      </c>
      <c r="Z103" s="100">
        <v>5400</v>
      </c>
      <c r="AA103" s="100">
        <v>1458802</v>
      </c>
    </row>
    <row r="104" spans="1:27" ht="15">
      <c r="A104" s="98" t="s">
        <v>559</v>
      </c>
      <c r="B104" s="99" t="s">
        <v>1827</v>
      </c>
      <c r="C104" s="79"/>
      <c r="D104" s="46">
        <f t="shared" si="4"/>
        <v>526890</v>
      </c>
      <c r="E104" s="79"/>
      <c r="F104" s="100">
        <v>526890</v>
      </c>
      <c r="H104" s="218" t="s">
        <v>565</v>
      </c>
      <c r="I104" s="219" t="s">
        <v>1828</v>
      </c>
      <c r="J104" s="221"/>
      <c r="K104" s="220">
        <f t="shared" si="5"/>
        <v>150019</v>
      </c>
      <c r="L104" s="221"/>
      <c r="M104" s="220">
        <v>150019</v>
      </c>
      <c r="O104" s="98" t="s">
        <v>556</v>
      </c>
      <c r="P104" s="99" t="s">
        <v>1826</v>
      </c>
      <c r="Q104" s="100">
        <v>8418600</v>
      </c>
      <c r="R104" s="100">
        <f t="shared" si="6"/>
        <v>1686648</v>
      </c>
      <c r="S104" s="100">
        <v>121150</v>
      </c>
      <c r="T104" s="100">
        <v>1565498</v>
      </c>
      <c r="U104" s="76"/>
      <c r="V104" s="98" t="s">
        <v>553</v>
      </c>
      <c r="W104" s="99" t="s">
        <v>1825</v>
      </c>
      <c r="X104" s="100">
        <v>120175</v>
      </c>
      <c r="Y104" s="100">
        <f t="shared" si="7"/>
        <v>14201056</v>
      </c>
      <c r="Z104" s="79"/>
      <c r="AA104" s="100">
        <v>14201056</v>
      </c>
    </row>
    <row r="105" spans="1:27" ht="15">
      <c r="A105" s="98" t="s">
        <v>562</v>
      </c>
      <c r="B105" s="99" t="s">
        <v>2336</v>
      </c>
      <c r="C105" s="79"/>
      <c r="D105" s="46">
        <f t="shared" si="4"/>
        <v>108842</v>
      </c>
      <c r="E105" s="79"/>
      <c r="F105" s="100">
        <v>108842</v>
      </c>
      <c r="H105" s="218" t="s">
        <v>568</v>
      </c>
      <c r="I105" s="219" t="s">
        <v>1829</v>
      </c>
      <c r="J105" s="220">
        <v>12000</v>
      </c>
      <c r="K105" s="220">
        <f t="shared" si="5"/>
        <v>0</v>
      </c>
      <c r="L105" s="221"/>
      <c r="M105" s="221"/>
      <c r="O105" s="98" t="s">
        <v>559</v>
      </c>
      <c r="P105" s="99" t="s">
        <v>1827</v>
      </c>
      <c r="Q105" s="100">
        <v>143000</v>
      </c>
      <c r="R105" s="100">
        <f t="shared" si="6"/>
        <v>4318186</v>
      </c>
      <c r="S105" s="100">
        <v>355250</v>
      </c>
      <c r="T105" s="100">
        <v>3962936</v>
      </c>
      <c r="U105" s="76"/>
      <c r="V105" s="98" t="s">
        <v>556</v>
      </c>
      <c r="W105" s="99" t="s">
        <v>1826</v>
      </c>
      <c r="X105" s="100">
        <v>4871235</v>
      </c>
      <c r="Y105" s="100">
        <f t="shared" si="7"/>
        <v>293332</v>
      </c>
      <c r="Z105" s="100">
        <v>120700</v>
      </c>
      <c r="AA105" s="100">
        <v>172632</v>
      </c>
    </row>
    <row r="106" spans="1:27" ht="15">
      <c r="A106" s="98" t="s">
        <v>565</v>
      </c>
      <c r="B106" s="99" t="s">
        <v>1828</v>
      </c>
      <c r="C106" s="79"/>
      <c r="D106" s="46">
        <f t="shared" si="4"/>
        <v>298395</v>
      </c>
      <c r="E106" s="79"/>
      <c r="F106" s="100">
        <v>298395</v>
      </c>
      <c r="H106" s="218" t="s">
        <v>571</v>
      </c>
      <c r="I106" s="219" t="s">
        <v>1830</v>
      </c>
      <c r="J106" s="220">
        <v>16000</v>
      </c>
      <c r="K106" s="220">
        <f t="shared" si="5"/>
        <v>176010</v>
      </c>
      <c r="L106" s="221"/>
      <c r="M106" s="220">
        <v>176010</v>
      </c>
      <c r="O106" s="98" t="s">
        <v>562</v>
      </c>
      <c r="P106" s="99" t="s">
        <v>2336</v>
      </c>
      <c r="Q106" s="100">
        <v>350400</v>
      </c>
      <c r="R106" s="100">
        <f t="shared" si="6"/>
        <v>687459</v>
      </c>
      <c r="S106" s="79"/>
      <c r="T106" s="100">
        <v>687459</v>
      </c>
      <c r="U106" s="76"/>
      <c r="V106" s="98" t="s">
        <v>559</v>
      </c>
      <c r="W106" s="99" t="s">
        <v>1827</v>
      </c>
      <c r="X106" s="100">
        <v>33520</v>
      </c>
      <c r="Y106" s="100">
        <f t="shared" si="7"/>
        <v>4155536</v>
      </c>
      <c r="Z106" s="79"/>
      <c r="AA106" s="100">
        <v>4155536</v>
      </c>
    </row>
    <row r="107" spans="1:27" ht="15">
      <c r="A107" s="98" t="s">
        <v>568</v>
      </c>
      <c r="B107" s="99" t="s">
        <v>1829</v>
      </c>
      <c r="C107" s="79"/>
      <c r="D107" s="46">
        <f t="shared" si="4"/>
        <v>162029</v>
      </c>
      <c r="E107" s="79"/>
      <c r="F107" s="100">
        <v>162029</v>
      </c>
      <c r="H107" s="218" t="s">
        <v>574</v>
      </c>
      <c r="I107" s="219" t="s">
        <v>1831</v>
      </c>
      <c r="J107" s="220">
        <v>556673</v>
      </c>
      <c r="K107" s="220">
        <f t="shared" si="5"/>
        <v>2669130</v>
      </c>
      <c r="L107" s="220">
        <v>113442</v>
      </c>
      <c r="M107" s="220">
        <v>2555688</v>
      </c>
      <c r="O107" s="98" t="s">
        <v>565</v>
      </c>
      <c r="P107" s="99" t="s">
        <v>1828</v>
      </c>
      <c r="Q107" s="100">
        <v>963487</v>
      </c>
      <c r="R107" s="100">
        <f t="shared" si="6"/>
        <v>3043978</v>
      </c>
      <c r="S107" s="100">
        <v>137750</v>
      </c>
      <c r="T107" s="100">
        <v>2906228</v>
      </c>
      <c r="U107" s="76"/>
      <c r="V107" s="98" t="s">
        <v>562</v>
      </c>
      <c r="W107" s="99" t="s">
        <v>2336</v>
      </c>
      <c r="X107" s="100">
        <v>32450</v>
      </c>
      <c r="Y107" s="100">
        <f t="shared" si="7"/>
        <v>247710</v>
      </c>
      <c r="Z107" s="79"/>
      <c r="AA107" s="100">
        <v>247710</v>
      </c>
    </row>
    <row r="108" spans="1:27" ht="15">
      <c r="A108" s="98" t="s">
        <v>571</v>
      </c>
      <c r="B108" s="99" t="s">
        <v>1830</v>
      </c>
      <c r="C108" s="100">
        <v>734235</v>
      </c>
      <c r="D108" s="46">
        <f t="shared" si="4"/>
        <v>199705</v>
      </c>
      <c r="E108" s="79"/>
      <c r="F108" s="100">
        <v>199705</v>
      </c>
      <c r="H108" s="218" t="s">
        <v>580</v>
      </c>
      <c r="I108" s="219" t="s">
        <v>1833</v>
      </c>
      <c r="J108" s="220">
        <v>2923100</v>
      </c>
      <c r="K108" s="220">
        <f t="shared" si="5"/>
        <v>222648</v>
      </c>
      <c r="L108" s="221"/>
      <c r="M108" s="220">
        <v>222648</v>
      </c>
      <c r="O108" s="98" t="s">
        <v>568</v>
      </c>
      <c r="P108" s="99" t="s">
        <v>1829</v>
      </c>
      <c r="Q108" s="79"/>
      <c r="R108" s="100">
        <f t="shared" si="6"/>
        <v>1197906</v>
      </c>
      <c r="S108" s="100">
        <v>122938</v>
      </c>
      <c r="T108" s="100">
        <v>1074968</v>
      </c>
      <c r="U108" s="76"/>
      <c r="V108" s="98" t="s">
        <v>565</v>
      </c>
      <c r="W108" s="99" t="s">
        <v>1828</v>
      </c>
      <c r="X108" s="100">
        <v>83125</v>
      </c>
      <c r="Y108" s="100">
        <f t="shared" si="7"/>
        <v>9124183</v>
      </c>
      <c r="Z108" s="100">
        <v>1466772</v>
      </c>
      <c r="AA108" s="100">
        <v>7657411</v>
      </c>
    </row>
    <row r="109" spans="1:27" ht="15">
      <c r="A109" s="98" t="s">
        <v>574</v>
      </c>
      <c r="B109" s="99" t="s">
        <v>1831</v>
      </c>
      <c r="C109" s="100">
        <v>4865152</v>
      </c>
      <c r="D109" s="46">
        <f t="shared" si="4"/>
        <v>43701</v>
      </c>
      <c r="E109" s="100">
        <v>1800</v>
      </c>
      <c r="F109" s="100">
        <v>41901</v>
      </c>
      <c r="H109" s="218" t="s">
        <v>583</v>
      </c>
      <c r="I109" s="219" t="s">
        <v>1834</v>
      </c>
      <c r="J109" s="220">
        <v>758500</v>
      </c>
      <c r="K109" s="220">
        <f t="shared" si="5"/>
        <v>86942</v>
      </c>
      <c r="L109" s="221"/>
      <c r="M109" s="220">
        <v>86942</v>
      </c>
      <c r="O109" s="98" t="s">
        <v>571</v>
      </c>
      <c r="P109" s="99" t="s">
        <v>1830</v>
      </c>
      <c r="Q109" s="100">
        <v>1793296</v>
      </c>
      <c r="R109" s="100">
        <f t="shared" si="6"/>
        <v>1672489</v>
      </c>
      <c r="S109" s="79"/>
      <c r="T109" s="100">
        <v>1672489</v>
      </c>
      <c r="U109" s="76"/>
      <c r="V109" s="98" t="s">
        <v>568</v>
      </c>
      <c r="W109" s="99" t="s">
        <v>1829</v>
      </c>
      <c r="X109" s="100">
        <v>63466</v>
      </c>
      <c r="Y109" s="100">
        <f t="shared" si="7"/>
        <v>195326</v>
      </c>
      <c r="Z109" s="79"/>
      <c r="AA109" s="100">
        <v>195326</v>
      </c>
    </row>
    <row r="110" spans="1:27" ht="15">
      <c r="A110" s="98" t="s">
        <v>577</v>
      </c>
      <c r="B110" s="99" t="s">
        <v>1832</v>
      </c>
      <c r="C110" s="79"/>
      <c r="D110" s="46">
        <f t="shared" si="4"/>
        <v>17500</v>
      </c>
      <c r="E110" s="79"/>
      <c r="F110" s="100">
        <v>17500</v>
      </c>
      <c r="H110" s="218" t="s">
        <v>586</v>
      </c>
      <c r="I110" s="219" t="s">
        <v>1835</v>
      </c>
      <c r="J110" s="221"/>
      <c r="K110" s="220">
        <f t="shared" si="5"/>
        <v>124737</v>
      </c>
      <c r="L110" s="221"/>
      <c r="M110" s="220">
        <v>124737</v>
      </c>
      <c r="O110" s="98" t="s">
        <v>574</v>
      </c>
      <c r="P110" s="99" t="s">
        <v>1831</v>
      </c>
      <c r="Q110" s="100">
        <v>10805328</v>
      </c>
      <c r="R110" s="100">
        <f t="shared" si="6"/>
        <v>872979</v>
      </c>
      <c r="S110" s="100">
        <v>461938</v>
      </c>
      <c r="T110" s="100">
        <v>411041</v>
      </c>
      <c r="U110" s="76"/>
      <c r="V110" s="98" t="s">
        <v>571</v>
      </c>
      <c r="W110" s="99" t="s">
        <v>1830</v>
      </c>
      <c r="X110" s="100">
        <v>107000</v>
      </c>
      <c r="Y110" s="100">
        <f t="shared" si="7"/>
        <v>2296160</v>
      </c>
      <c r="Z110" s="79"/>
      <c r="AA110" s="100">
        <v>2296160</v>
      </c>
    </row>
    <row r="111" spans="1:27" ht="15">
      <c r="A111" s="98" t="s">
        <v>580</v>
      </c>
      <c r="B111" s="99" t="s">
        <v>1833</v>
      </c>
      <c r="C111" s="79"/>
      <c r="D111" s="46">
        <f t="shared" si="4"/>
        <v>557540</v>
      </c>
      <c r="E111" s="100">
        <v>42365</v>
      </c>
      <c r="F111" s="100">
        <v>515175</v>
      </c>
      <c r="H111" s="218" t="s">
        <v>589</v>
      </c>
      <c r="I111" s="219" t="s">
        <v>1836</v>
      </c>
      <c r="J111" s="220">
        <v>52000</v>
      </c>
      <c r="K111" s="220">
        <f t="shared" si="5"/>
        <v>382814</v>
      </c>
      <c r="L111" s="221"/>
      <c r="M111" s="220">
        <v>382814</v>
      </c>
      <c r="O111" s="98" t="s">
        <v>577</v>
      </c>
      <c r="P111" s="99" t="s">
        <v>1832</v>
      </c>
      <c r="Q111" s="79"/>
      <c r="R111" s="100">
        <f t="shared" si="6"/>
        <v>137093</v>
      </c>
      <c r="S111" s="79"/>
      <c r="T111" s="100">
        <v>137093</v>
      </c>
      <c r="U111" s="76"/>
      <c r="V111" s="98" t="s">
        <v>574</v>
      </c>
      <c r="W111" s="99" t="s">
        <v>1831</v>
      </c>
      <c r="X111" s="100">
        <v>6178073</v>
      </c>
      <c r="Y111" s="100">
        <f t="shared" si="7"/>
        <v>19371702</v>
      </c>
      <c r="Z111" s="100">
        <v>120142</v>
      </c>
      <c r="AA111" s="100">
        <v>19251560</v>
      </c>
    </row>
    <row r="112" spans="1:27" ht="15">
      <c r="A112" s="98" t="s">
        <v>583</v>
      </c>
      <c r="B112" s="99" t="s">
        <v>1834</v>
      </c>
      <c r="C112" s="100">
        <v>76051</v>
      </c>
      <c r="D112" s="46">
        <f t="shared" si="4"/>
        <v>275167</v>
      </c>
      <c r="E112" s="79"/>
      <c r="F112" s="100">
        <v>275167</v>
      </c>
      <c r="H112" s="218" t="s">
        <v>592</v>
      </c>
      <c r="I112" s="219" t="s">
        <v>1837</v>
      </c>
      <c r="J112" s="220">
        <v>59000</v>
      </c>
      <c r="K112" s="220">
        <f t="shared" si="5"/>
        <v>511126</v>
      </c>
      <c r="L112" s="221"/>
      <c r="M112" s="220">
        <v>511126</v>
      </c>
      <c r="O112" s="98" t="s">
        <v>580</v>
      </c>
      <c r="P112" s="99" t="s">
        <v>1833</v>
      </c>
      <c r="Q112" s="100">
        <v>34000</v>
      </c>
      <c r="R112" s="100">
        <f t="shared" si="6"/>
        <v>3677802</v>
      </c>
      <c r="S112" s="100">
        <v>200390</v>
      </c>
      <c r="T112" s="100">
        <v>3477412</v>
      </c>
      <c r="U112" s="76"/>
      <c r="V112" s="98" t="s">
        <v>577</v>
      </c>
      <c r="W112" s="99" t="s">
        <v>1832</v>
      </c>
      <c r="X112" s="79"/>
      <c r="Y112" s="100">
        <f t="shared" si="7"/>
        <v>5600</v>
      </c>
      <c r="Z112" s="79"/>
      <c r="AA112" s="100">
        <v>5600</v>
      </c>
    </row>
    <row r="113" spans="1:27" ht="15">
      <c r="A113" s="98" t="s">
        <v>586</v>
      </c>
      <c r="B113" s="99" t="s">
        <v>1835</v>
      </c>
      <c r="C113" s="79"/>
      <c r="D113" s="46">
        <f t="shared" si="4"/>
        <v>1037789</v>
      </c>
      <c r="E113" s="100">
        <v>142650</v>
      </c>
      <c r="F113" s="100">
        <v>895139</v>
      </c>
      <c r="H113" s="218" t="s">
        <v>595</v>
      </c>
      <c r="I113" s="219" t="s">
        <v>1838</v>
      </c>
      <c r="J113" s="220">
        <v>20000</v>
      </c>
      <c r="K113" s="220">
        <f t="shared" si="5"/>
        <v>334972</v>
      </c>
      <c r="L113" s="221"/>
      <c r="M113" s="220">
        <v>334972</v>
      </c>
      <c r="O113" s="98" t="s">
        <v>583</v>
      </c>
      <c r="P113" s="99" t="s">
        <v>1834</v>
      </c>
      <c r="Q113" s="100">
        <v>727217</v>
      </c>
      <c r="R113" s="100">
        <f t="shared" si="6"/>
        <v>1550293</v>
      </c>
      <c r="S113" s="100">
        <v>26189</v>
      </c>
      <c r="T113" s="100">
        <v>1524104</v>
      </c>
      <c r="U113" s="76"/>
      <c r="V113" s="98" t="s">
        <v>580</v>
      </c>
      <c r="W113" s="99" t="s">
        <v>1833</v>
      </c>
      <c r="X113" s="100">
        <v>25966340</v>
      </c>
      <c r="Y113" s="100">
        <f t="shared" si="7"/>
        <v>14288680</v>
      </c>
      <c r="Z113" s="100">
        <v>793089</v>
      </c>
      <c r="AA113" s="100">
        <v>13495591</v>
      </c>
    </row>
    <row r="114" spans="1:27" ht="15">
      <c r="A114" s="98" t="s">
        <v>589</v>
      </c>
      <c r="B114" s="99" t="s">
        <v>1836</v>
      </c>
      <c r="C114" s="100">
        <v>176500</v>
      </c>
      <c r="D114" s="46">
        <f t="shared" si="4"/>
        <v>482042</v>
      </c>
      <c r="E114" s="79"/>
      <c r="F114" s="100">
        <v>482042</v>
      </c>
      <c r="H114" s="218" t="s">
        <v>601</v>
      </c>
      <c r="I114" s="219" t="s">
        <v>1840</v>
      </c>
      <c r="J114" s="221"/>
      <c r="K114" s="220">
        <f t="shared" si="5"/>
        <v>959108</v>
      </c>
      <c r="L114" s="221"/>
      <c r="M114" s="220">
        <v>959108</v>
      </c>
      <c r="O114" s="98" t="s">
        <v>586</v>
      </c>
      <c r="P114" s="99" t="s">
        <v>1835</v>
      </c>
      <c r="Q114" s="100">
        <v>307530</v>
      </c>
      <c r="R114" s="100">
        <f t="shared" si="6"/>
        <v>3964261</v>
      </c>
      <c r="S114" s="100">
        <v>463570</v>
      </c>
      <c r="T114" s="100">
        <v>3500691</v>
      </c>
      <c r="U114" s="76"/>
      <c r="V114" s="98" t="s">
        <v>583</v>
      </c>
      <c r="W114" s="99" t="s">
        <v>1834</v>
      </c>
      <c r="X114" s="100">
        <v>769600</v>
      </c>
      <c r="Y114" s="100">
        <f t="shared" si="7"/>
        <v>861363</v>
      </c>
      <c r="Z114" s="100">
        <v>11500</v>
      </c>
      <c r="AA114" s="100">
        <v>849863</v>
      </c>
    </row>
    <row r="115" spans="1:27" ht="15">
      <c r="A115" s="98" t="s">
        <v>592</v>
      </c>
      <c r="B115" s="99" t="s">
        <v>1837</v>
      </c>
      <c r="C115" s="100">
        <v>252808</v>
      </c>
      <c r="D115" s="46">
        <f t="shared" si="4"/>
        <v>457656</v>
      </c>
      <c r="E115" s="100">
        <v>34076</v>
      </c>
      <c r="F115" s="100">
        <v>423580</v>
      </c>
      <c r="H115" s="218" t="s">
        <v>607</v>
      </c>
      <c r="I115" s="219" t="s">
        <v>1842</v>
      </c>
      <c r="J115" s="220">
        <v>438001</v>
      </c>
      <c r="K115" s="220">
        <f t="shared" si="5"/>
        <v>2408773</v>
      </c>
      <c r="L115" s="221"/>
      <c r="M115" s="220">
        <v>2408773</v>
      </c>
      <c r="O115" s="98" t="s">
        <v>589</v>
      </c>
      <c r="P115" s="99" t="s">
        <v>1836</v>
      </c>
      <c r="Q115" s="100">
        <v>1929389</v>
      </c>
      <c r="R115" s="100">
        <f t="shared" si="6"/>
        <v>3131291</v>
      </c>
      <c r="S115" s="100">
        <v>42000</v>
      </c>
      <c r="T115" s="100">
        <v>3089291</v>
      </c>
      <c r="U115" s="76"/>
      <c r="V115" s="98" t="s">
        <v>586</v>
      </c>
      <c r="W115" s="99" t="s">
        <v>1835</v>
      </c>
      <c r="X115" s="100">
        <v>324078</v>
      </c>
      <c r="Y115" s="100">
        <f t="shared" si="7"/>
        <v>1494808</v>
      </c>
      <c r="Z115" s="79"/>
      <c r="AA115" s="100">
        <v>1494808</v>
      </c>
    </row>
    <row r="116" spans="1:27" ht="15">
      <c r="A116" s="98" t="s">
        <v>595</v>
      </c>
      <c r="B116" s="99" t="s">
        <v>1838</v>
      </c>
      <c r="C116" s="100">
        <v>1342568</v>
      </c>
      <c r="D116" s="46">
        <f t="shared" si="4"/>
        <v>1175089</v>
      </c>
      <c r="E116" s="100">
        <v>303850</v>
      </c>
      <c r="F116" s="100">
        <v>871239</v>
      </c>
      <c r="H116" s="218" t="s">
        <v>610</v>
      </c>
      <c r="I116" s="219" t="s">
        <v>2268</v>
      </c>
      <c r="J116" s="220">
        <v>7400</v>
      </c>
      <c r="K116" s="220">
        <f t="shared" si="5"/>
        <v>0</v>
      </c>
      <c r="L116" s="221"/>
      <c r="M116" s="221"/>
      <c r="O116" s="98" t="s">
        <v>592</v>
      </c>
      <c r="P116" s="99" t="s">
        <v>1837</v>
      </c>
      <c r="Q116" s="100">
        <v>908427</v>
      </c>
      <c r="R116" s="100">
        <f t="shared" si="6"/>
        <v>2713066</v>
      </c>
      <c r="S116" s="100">
        <v>289338</v>
      </c>
      <c r="T116" s="100">
        <v>2423728</v>
      </c>
      <c r="U116" s="76"/>
      <c r="V116" s="98" t="s">
        <v>589</v>
      </c>
      <c r="W116" s="99" t="s">
        <v>1836</v>
      </c>
      <c r="X116" s="100">
        <v>5321618</v>
      </c>
      <c r="Y116" s="100">
        <f t="shared" si="7"/>
        <v>1386163</v>
      </c>
      <c r="Z116" s="79"/>
      <c r="AA116" s="100">
        <v>1386163</v>
      </c>
    </row>
    <row r="117" spans="1:27" ht="15">
      <c r="A117" s="98" t="s">
        <v>598</v>
      </c>
      <c r="B117" s="99" t="s">
        <v>1839</v>
      </c>
      <c r="C117" s="79"/>
      <c r="D117" s="46">
        <f t="shared" si="4"/>
        <v>109081</v>
      </c>
      <c r="E117" s="79"/>
      <c r="F117" s="100">
        <v>109081</v>
      </c>
      <c r="H117" s="218" t="s">
        <v>613</v>
      </c>
      <c r="I117" s="219" t="s">
        <v>1843</v>
      </c>
      <c r="J117" s="220">
        <v>220000</v>
      </c>
      <c r="K117" s="220">
        <f t="shared" si="5"/>
        <v>80945</v>
      </c>
      <c r="L117" s="221"/>
      <c r="M117" s="220">
        <v>80945</v>
      </c>
      <c r="O117" s="98" t="s">
        <v>595</v>
      </c>
      <c r="P117" s="99" t="s">
        <v>1838</v>
      </c>
      <c r="Q117" s="100">
        <v>10473376</v>
      </c>
      <c r="R117" s="100">
        <f t="shared" si="6"/>
        <v>7487547</v>
      </c>
      <c r="S117" s="100">
        <v>1115546</v>
      </c>
      <c r="T117" s="100">
        <v>6372001</v>
      </c>
      <c r="U117" s="76"/>
      <c r="V117" s="98" t="s">
        <v>592</v>
      </c>
      <c r="W117" s="99" t="s">
        <v>1837</v>
      </c>
      <c r="X117" s="100">
        <v>493001</v>
      </c>
      <c r="Y117" s="100">
        <f t="shared" si="7"/>
        <v>6786223</v>
      </c>
      <c r="Z117" s="100">
        <v>18601</v>
      </c>
      <c r="AA117" s="100">
        <v>6767622</v>
      </c>
    </row>
    <row r="118" spans="1:27" ht="15">
      <c r="A118" s="98" t="s">
        <v>601</v>
      </c>
      <c r="B118" s="99" t="s">
        <v>1840</v>
      </c>
      <c r="C118" s="100">
        <v>15500</v>
      </c>
      <c r="D118" s="46">
        <f t="shared" si="4"/>
        <v>1611478</v>
      </c>
      <c r="E118" s="100">
        <v>382994</v>
      </c>
      <c r="F118" s="100">
        <v>1228484</v>
      </c>
      <c r="H118" s="218" t="s">
        <v>616</v>
      </c>
      <c r="I118" s="219" t="s">
        <v>1844</v>
      </c>
      <c r="J118" s="221"/>
      <c r="K118" s="220">
        <f t="shared" si="5"/>
        <v>42100</v>
      </c>
      <c r="L118" s="220">
        <v>40000</v>
      </c>
      <c r="M118" s="220">
        <v>2100</v>
      </c>
      <c r="O118" s="98" t="s">
        <v>598</v>
      </c>
      <c r="P118" s="99" t="s">
        <v>1839</v>
      </c>
      <c r="Q118" s="100">
        <v>882600</v>
      </c>
      <c r="R118" s="100">
        <f t="shared" si="6"/>
        <v>1224586</v>
      </c>
      <c r="S118" s="100">
        <v>266500</v>
      </c>
      <c r="T118" s="100">
        <v>958086</v>
      </c>
      <c r="U118" s="76"/>
      <c r="V118" s="98" t="s">
        <v>595</v>
      </c>
      <c r="W118" s="99" t="s">
        <v>1838</v>
      </c>
      <c r="X118" s="100">
        <v>1105812</v>
      </c>
      <c r="Y118" s="100">
        <f t="shared" si="7"/>
        <v>3805177</v>
      </c>
      <c r="Z118" s="100">
        <v>57147</v>
      </c>
      <c r="AA118" s="100">
        <v>3748030</v>
      </c>
    </row>
    <row r="119" spans="1:27" ht="15">
      <c r="A119" s="98" t="s">
        <v>607</v>
      </c>
      <c r="B119" s="99" t="s">
        <v>1842</v>
      </c>
      <c r="C119" s="100">
        <v>349297</v>
      </c>
      <c r="D119" s="46">
        <f t="shared" si="4"/>
        <v>1620283</v>
      </c>
      <c r="E119" s="100">
        <v>38650</v>
      </c>
      <c r="F119" s="100">
        <v>1581633</v>
      </c>
      <c r="H119" s="218" t="s">
        <v>619</v>
      </c>
      <c r="I119" s="219" t="s">
        <v>1845</v>
      </c>
      <c r="J119" s="221"/>
      <c r="K119" s="220">
        <f t="shared" si="5"/>
        <v>200</v>
      </c>
      <c r="L119" s="221"/>
      <c r="M119" s="220">
        <v>200</v>
      </c>
      <c r="O119" s="98" t="s">
        <v>601</v>
      </c>
      <c r="P119" s="99" t="s">
        <v>1840</v>
      </c>
      <c r="Q119" s="100">
        <v>15315810</v>
      </c>
      <c r="R119" s="100">
        <f t="shared" si="6"/>
        <v>16514491</v>
      </c>
      <c r="S119" s="100">
        <v>3331504</v>
      </c>
      <c r="T119" s="100">
        <v>13182987</v>
      </c>
      <c r="U119" s="76"/>
      <c r="V119" s="98" t="s">
        <v>601</v>
      </c>
      <c r="W119" s="99" t="s">
        <v>1840</v>
      </c>
      <c r="X119" s="100">
        <v>1694000</v>
      </c>
      <c r="Y119" s="100">
        <f t="shared" si="7"/>
        <v>40791553</v>
      </c>
      <c r="Z119" s="100">
        <v>1949044</v>
      </c>
      <c r="AA119" s="100">
        <v>38842509</v>
      </c>
    </row>
    <row r="120" spans="1:27" ht="15">
      <c r="A120" s="98" t="s">
        <v>610</v>
      </c>
      <c r="B120" s="99" t="s">
        <v>2268</v>
      </c>
      <c r="C120" s="100">
        <v>500</v>
      </c>
      <c r="D120" s="46">
        <f t="shared" si="4"/>
        <v>38862</v>
      </c>
      <c r="E120" s="79"/>
      <c r="F120" s="100">
        <v>38862</v>
      </c>
      <c r="H120" s="218" t="s">
        <v>622</v>
      </c>
      <c r="I120" s="219" t="s">
        <v>1846</v>
      </c>
      <c r="J120" s="220">
        <v>25000</v>
      </c>
      <c r="K120" s="220">
        <f t="shared" si="5"/>
        <v>13550</v>
      </c>
      <c r="L120" s="221"/>
      <c r="M120" s="220">
        <v>13550</v>
      </c>
      <c r="O120" s="98" t="s">
        <v>604</v>
      </c>
      <c r="P120" s="99" t="s">
        <v>1841</v>
      </c>
      <c r="Q120" s="100">
        <v>612900</v>
      </c>
      <c r="R120" s="100">
        <f t="shared" si="6"/>
        <v>9646654</v>
      </c>
      <c r="S120" s="100">
        <v>29703</v>
      </c>
      <c r="T120" s="100">
        <v>9616951</v>
      </c>
      <c r="U120" s="76"/>
      <c r="V120" s="98" t="s">
        <v>604</v>
      </c>
      <c r="W120" s="99" t="s">
        <v>1841</v>
      </c>
      <c r="X120" s="79"/>
      <c r="Y120" s="100">
        <f t="shared" si="7"/>
        <v>4207625</v>
      </c>
      <c r="Z120" s="100">
        <v>2228128</v>
      </c>
      <c r="AA120" s="100">
        <v>1979497</v>
      </c>
    </row>
    <row r="121" spans="1:27" ht="15">
      <c r="A121" s="98" t="s">
        <v>613</v>
      </c>
      <c r="B121" s="99" t="s">
        <v>1843</v>
      </c>
      <c r="C121" s="79"/>
      <c r="D121" s="46">
        <f t="shared" si="4"/>
        <v>184821</v>
      </c>
      <c r="E121" s="79"/>
      <c r="F121" s="100">
        <v>184821</v>
      </c>
      <c r="H121" s="218" t="s">
        <v>625</v>
      </c>
      <c r="I121" s="219" t="s">
        <v>1847</v>
      </c>
      <c r="J121" s="220">
        <v>6968</v>
      </c>
      <c r="K121" s="220">
        <f t="shared" si="5"/>
        <v>10390</v>
      </c>
      <c r="L121" s="221"/>
      <c r="M121" s="220">
        <v>10390</v>
      </c>
      <c r="O121" s="98" t="s">
        <v>607</v>
      </c>
      <c r="P121" s="99" t="s">
        <v>1842</v>
      </c>
      <c r="Q121" s="100">
        <v>956450</v>
      </c>
      <c r="R121" s="100">
        <f t="shared" si="6"/>
        <v>11192803</v>
      </c>
      <c r="S121" s="100">
        <v>381669</v>
      </c>
      <c r="T121" s="100">
        <v>10811134</v>
      </c>
      <c r="U121" s="76"/>
      <c r="V121" s="98" t="s">
        <v>607</v>
      </c>
      <c r="W121" s="99" t="s">
        <v>1842</v>
      </c>
      <c r="X121" s="100">
        <v>2293048</v>
      </c>
      <c r="Y121" s="100">
        <f t="shared" si="7"/>
        <v>23223015</v>
      </c>
      <c r="Z121" s="100">
        <v>23391</v>
      </c>
      <c r="AA121" s="100">
        <v>23199624</v>
      </c>
    </row>
    <row r="122" spans="1:27" ht="15">
      <c r="A122" s="98" t="s">
        <v>616</v>
      </c>
      <c r="B122" s="99" t="s">
        <v>1844</v>
      </c>
      <c r="C122" s="79"/>
      <c r="D122" s="46">
        <f t="shared" si="4"/>
        <v>202233</v>
      </c>
      <c r="E122" s="79"/>
      <c r="F122" s="100">
        <v>202233</v>
      </c>
      <c r="H122" s="218" t="s">
        <v>628</v>
      </c>
      <c r="I122" s="219" t="s">
        <v>1848</v>
      </c>
      <c r="J122" s="221"/>
      <c r="K122" s="220">
        <f t="shared" si="5"/>
        <v>20099</v>
      </c>
      <c r="L122" s="221"/>
      <c r="M122" s="220">
        <v>20099</v>
      </c>
      <c r="O122" s="98" t="s">
        <v>610</v>
      </c>
      <c r="P122" s="99" t="s">
        <v>2268</v>
      </c>
      <c r="Q122" s="100">
        <v>635000</v>
      </c>
      <c r="R122" s="100">
        <f t="shared" si="6"/>
        <v>262040</v>
      </c>
      <c r="S122" s="100">
        <v>114550</v>
      </c>
      <c r="T122" s="100">
        <v>147490</v>
      </c>
      <c r="U122" s="76"/>
      <c r="V122" s="98" t="s">
        <v>610</v>
      </c>
      <c r="W122" s="99" t="s">
        <v>2268</v>
      </c>
      <c r="X122" s="100">
        <v>58000</v>
      </c>
      <c r="Y122" s="100">
        <f t="shared" si="7"/>
        <v>51982</v>
      </c>
      <c r="Z122" s="100">
        <v>1200</v>
      </c>
      <c r="AA122" s="100">
        <v>50782</v>
      </c>
    </row>
    <row r="123" spans="1:27" ht="15">
      <c r="A123" s="98" t="s">
        <v>619</v>
      </c>
      <c r="B123" s="99" t="s">
        <v>1845</v>
      </c>
      <c r="C123" s="79"/>
      <c r="D123" s="46">
        <f t="shared" si="4"/>
        <v>52287</v>
      </c>
      <c r="E123" s="79"/>
      <c r="F123" s="100">
        <v>52287</v>
      </c>
      <c r="H123" s="218" t="s">
        <v>631</v>
      </c>
      <c r="I123" s="219" t="s">
        <v>1849</v>
      </c>
      <c r="J123" s="221"/>
      <c r="K123" s="220">
        <f t="shared" si="5"/>
        <v>6280</v>
      </c>
      <c r="L123" s="221"/>
      <c r="M123" s="220">
        <v>6280</v>
      </c>
      <c r="O123" s="98" t="s">
        <v>613</v>
      </c>
      <c r="P123" s="99" t="s">
        <v>1843</v>
      </c>
      <c r="Q123" s="100">
        <v>475843</v>
      </c>
      <c r="R123" s="100">
        <f t="shared" si="6"/>
        <v>893566</v>
      </c>
      <c r="S123" s="100">
        <v>84701</v>
      </c>
      <c r="T123" s="100">
        <v>808865</v>
      </c>
      <c r="U123" s="76"/>
      <c r="V123" s="98" t="s">
        <v>613</v>
      </c>
      <c r="W123" s="99" t="s">
        <v>1843</v>
      </c>
      <c r="X123" s="100">
        <v>556900</v>
      </c>
      <c r="Y123" s="100">
        <f t="shared" si="7"/>
        <v>6231327</v>
      </c>
      <c r="Z123" s="79"/>
      <c r="AA123" s="100">
        <v>6231327</v>
      </c>
    </row>
    <row r="124" spans="1:27" ht="15">
      <c r="A124" s="98" t="s">
        <v>622</v>
      </c>
      <c r="B124" s="99" t="s">
        <v>1846</v>
      </c>
      <c r="C124" s="79"/>
      <c r="D124" s="46">
        <f t="shared" si="4"/>
        <v>653600</v>
      </c>
      <c r="E124" s="100">
        <v>15300</v>
      </c>
      <c r="F124" s="100">
        <v>638300</v>
      </c>
      <c r="H124" s="218" t="s">
        <v>634</v>
      </c>
      <c r="I124" s="219" t="s">
        <v>1850</v>
      </c>
      <c r="J124" s="221"/>
      <c r="K124" s="220">
        <f t="shared" si="5"/>
        <v>307300</v>
      </c>
      <c r="L124" s="221"/>
      <c r="M124" s="220">
        <v>307300</v>
      </c>
      <c r="O124" s="98" t="s">
        <v>616</v>
      </c>
      <c r="P124" s="99" t="s">
        <v>1844</v>
      </c>
      <c r="Q124" s="100">
        <v>128563</v>
      </c>
      <c r="R124" s="100">
        <f t="shared" si="6"/>
        <v>1321346</v>
      </c>
      <c r="S124" s="100">
        <v>12750</v>
      </c>
      <c r="T124" s="100">
        <v>1308596</v>
      </c>
      <c r="U124" s="76"/>
      <c r="V124" s="98" t="s">
        <v>616</v>
      </c>
      <c r="W124" s="99" t="s">
        <v>1844</v>
      </c>
      <c r="X124" s="100">
        <v>39350</v>
      </c>
      <c r="Y124" s="100">
        <f t="shared" si="7"/>
        <v>220625</v>
      </c>
      <c r="Z124" s="100">
        <v>40000</v>
      </c>
      <c r="AA124" s="100">
        <v>180625</v>
      </c>
    </row>
    <row r="125" spans="1:27" ht="15">
      <c r="A125" s="98" t="s">
        <v>625</v>
      </c>
      <c r="B125" s="99" t="s">
        <v>1847</v>
      </c>
      <c r="C125" s="79"/>
      <c r="D125" s="46">
        <f t="shared" si="4"/>
        <v>116796</v>
      </c>
      <c r="E125" s="79"/>
      <c r="F125" s="100">
        <v>116796</v>
      </c>
      <c r="H125" s="218" t="s">
        <v>637</v>
      </c>
      <c r="I125" s="219" t="s">
        <v>1851</v>
      </c>
      <c r="J125" s="220">
        <v>8500</v>
      </c>
      <c r="K125" s="220">
        <f t="shared" si="5"/>
        <v>32251</v>
      </c>
      <c r="L125" s="220">
        <v>1</v>
      </c>
      <c r="M125" s="220">
        <v>32250</v>
      </c>
      <c r="O125" s="98" t="s">
        <v>619</v>
      </c>
      <c r="P125" s="99" t="s">
        <v>1845</v>
      </c>
      <c r="Q125" s="100">
        <v>90000</v>
      </c>
      <c r="R125" s="100">
        <f t="shared" si="6"/>
        <v>214309</v>
      </c>
      <c r="S125" s="79"/>
      <c r="T125" s="100">
        <v>214309</v>
      </c>
      <c r="U125" s="76"/>
      <c r="V125" s="98" t="s">
        <v>619</v>
      </c>
      <c r="W125" s="99" t="s">
        <v>1845</v>
      </c>
      <c r="X125" s="79"/>
      <c r="Y125" s="100">
        <f t="shared" si="7"/>
        <v>22305</v>
      </c>
      <c r="Z125" s="79"/>
      <c r="AA125" s="100">
        <v>22305</v>
      </c>
    </row>
    <row r="126" spans="1:27" ht="15">
      <c r="A126" s="98" t="s">
        <v>628</v>
      </c>
      <c r="B126" s="99" t="s">
        <v>1848</v>
      </c>
      <c r="C126" s="79"/>
      <c r="D126" s="46">
        <f t="shared" si="4"/>
        <v>164591</v>
      </c>
      <c r="E126" s="79"/>
      <c r="F126" s="100">
        <v>164591</v>
      </c>
      <c r="H126" s="218" t="s">
        <v>640</v>
      </c>
      <c r="I126" s="219" t="s">
        <v>2269</v>
      </c>
      <c r="J126" s="220">
        <v>12500</v>
      </c>
      <c r="K126" s="220">
        <f t="shared" si="5"/>
        <v>500</v>
      </c>
      <c r="L126" s="221"/>
      <c r="M126" s="220">
        <v>500</v>
      </c>
      <c r="O126" s="98" t="s">
        <v>622</v>
      </c>
      <c r="P126" s="99" t="s">
        <v>1846</v>
      </c>
      <c r="Q126" s="100">
        <v>89425</v>
      </c>
      <c r="R126" s="100">
        <f t="shared" si="6"/>
        <v>4063384</v>
      </c>
      <c r="S126" s="100">
        <v>167242</v>
      </c>
      <c r="T126" s="100">
        <v>3896142</v>
      </c>
      <c r="U126" s="76"/>
      <c r="V126" s="98" t="s">
        <v>622</v>
      </c>
      <c r="W126" s="99" t="s">
        <v>1846</v>
      </c>
      <c r="X126" s="100">
        <v>343750</v>
      </c>
      <c r="Y126" s="100">
        <f t="shared" si="7"/>
        <v>1669772</v>
      </c>
      <c r="Z126" s="79"/>
      <c r="AA126" s="100">
        <v>1669772</v>
      </c>
    </row>
    <row r="127" spans="1:27" ht="15">
      <c r="A127" s="98" t="s">
        <v>631</v>
      </c>
      <c r="B127" s="99" t="s">
        <v>1849</v>
      </c>
      <c r="C127" s="79"/>
      <c r="D127" s="46">
        <f t="shared" si="4"/>
        <v>259343</v>
      </c>
      <c r="E127" s="79"/>
      <c r="F127" s="100">
        <v>259343</v>
      </c>
      <c r="H127" s="218" t="s">
        <v>643</v>
      </c>
      <c r="I127" s="219" t="s">
        <v>1816</v>
      </c>
      <c r="J127" s="221"/>
      <c r="K127" s="220">
        <f t="shared" si="5"/>
        <v>5000</v>
      </c>
      <c r="L127" s="221"/>
      <c r="M127" s="220">
        <v>5000</v>
      </c>
      <c r="O127" s="98" t="s">
        <v>625</v>
      </c>
      <c r="P127" s="99" t="s">
        <v>1847</v>
      </c>
      <c r="Q127" s="79"/>
      <c r="R127" s="100">
        <f t="shared" si="6"/>
        <v>999047</v>
      </c>
      <c r="S127" s="79"/>
      <c r="T127" s="100">
        <v>999047</v>
      </c>
      <c r="U127" s="76"/>
      <c r="V127" s="98" t="s">
        <v>625</v>
      </c>
      <c r="W127" s="99" t="s">
        <v>1847</v>
      </c>
      <c r="X127" s="100">
        <v>6968</v>
      </c>
      <c r="Y127" s="100">
        <f t="shared" si="7"/>
        <v>159330</v>
      </c>
      <c r="Z127" s="79"/>
      <c r="AA127" s="100">
        <v>159330</v>
      </c>
    </row>
    <row r="128" spans="1:27" ht="15">
      <c r="A128" s="98" t="s">
        <v>634</v>
      </c>
      <c r="B128" s="99" t="s">
        <v>1850</v>
      </c>
      <c r="C128" s="79"/>
      <c r="D128" s="46">
        <f t="shared" si="4"/>
        <v>561657</v>
      </c>
      <c r="E128" s="100">
        <v>30000</v>
      </c>
      <c r="F128" s="100">
        <v>531657</v>
      </c>
      <c r="H128" s="218" t="s">
        <v>645</v>
      </c>
      <c r="I128" s="219" t="s">
        <v>1852</v>
      </c>
      <c r="J128" s="221"/>
      <c r="K128" s="220">
        <f t="shared" si="5"/>
        <v>346892</v>
      </c>
      <c r="L128" s="221"/>
      <c r="M128" s="220">
        <v>346892</v>
      </c>
      <c r="O128" s="98" t="s">
        <v>628</v>
      </c>
      <c r="P128" s="99" t="s">
        <v>1848</v>
      </c>
      <c r="Q128" s="79"/>
      <c r="R128" s="100">
        <f t="shared" si="6"/>
        <v>777265</v>
      </c>
      <c r="S128" s="100">
        <v>68500</v>
      </c>
      <c r="T128" s="100">
        <v>708765</v>
      </c>
      <c r="U128" s="76"/>
      <c r="V128" s="98" t="s">
        <v>628</v>
      </c>
      <c r="W128" s="99" t="s">
        <v>1848</v>
      </c>
      <c r="X128" s="100">
        <v>12150</v>
      </c>
      <c r="Y128" s="100">
        <f t="shared" si="7"/>
        <v>122399</v>
      </c>
      <c r="Z128" s="79"/>
      <c r="AA128" s="100">
        <v>122399</v>
      </c>
    </row>
    <row r="129" spans="1:27" ht="15">
      <c r="A129" s="98" t="s">
        <v>637</v>
      </c>
      <c r="B129" s="99" t="s">
        <v>1851</v>
      </c>
      <c r="C129" s="79"/>
      <c r="D129" s="46">
        <f t="shared" si="4"/>
        <v>80945</v>
      </c>
      <c r="E129" s="79"/>
      <c r="F129" s="100">
        <v>80945</v>
      </c>
      <c r="H129" s="218" t="s">
        <v>648</v>
      </c>
      <c r="I129" s="219" t="s">
        <v>1853</v>
      </c>
      <c r="J129" s="221"/>
      <c r="K129" s="220">
        <f t="shared" si="5"/>
        <v>44163</v>
      </c>
      <c r="L129" s="221"/>
      <c r="M129" s="220">
        <v>44163</v>
      </c>
      <c r="O129" s="98" t="s">
        <v>631</v>
      </c>
      <c r="P129" s="99" t="s">
        <v>1849</v>
      </c>
      <c r="Q129" s="100">
        <v>591650</v>
      </c>
      <c r="R129" s="100">
        <f t="shared" si="6"/>
        <v>1653522</v>
      </c>
      <c r="S129" s="79"/>
      <c r="T129" s="100">
        <v>1653522</v>
      </c>
      <c r="U129" s="76"/>
      <c r="V129" s="98" t="s">
        <v>631</v>
      </c>
      <c r="W129" s="99" t="s">
        <v>1849</v>
      </c>
      <c r="X129" s="100">
        <v>308326</v>
      </c>
      <c r="Y129" s="100">
        <f t="shared" si="7"/>
        <v>300929</v>
      </c>
      <c r="Z129" s="79"/>
      <c r="AA129" s="100">
        <v>300929</v>
      </c>
    </row>
    <row r="130" spans="1:27" ht="15">
      <c r="A130" s="98" t="s">
        <v>640</v>
      </c>
      <c r="B130" s="99" t="s">
        <v>2269</v>
      </c>
      <c r="C130" s="79"/>
      <c r="D130" s="46">
        <f t="shared" si="4"/>
        <v>214588</v>
      </c>
      <c r="E130" s="79"/>
      <c r="F130" s="100">
        <v>214588</v>
      </c>
      <c r="H130" s="218" t="s">
        <v>651</v>
      </c>
      <c r="I130" s="219" t="s">
        <v>1854</v>
      </c>
      <c r="J130" s="220">
        <v>21225</v>
      </c>
      <c r="K130" s="220">
        <f t="shared" si="5"/>
        <v>56223</v>
      </c>
      <c r="L130" s="221"/>
      <c r="M130" s="220">
        <v>56223</v>
      </c>
      <c r="O130" s="98" t="s">
        <v>634</v>
      </c>
      <c r="P130" s="99" t="s">
        <v>1850</v>
      </c>
      <c r="Q130" s="100">
        <v>314290</v>
      </c>
      <c r="R130" s="100">
        <f t="shared" si="6"/>
        <v>3851315</v>
      </c>
      <c r="S130" s="100">
        <v>97675</v>
      </c>
      <c r="T130" s="100">
        <v>3753640</v>
      </c>
      <c r="U130" s="76"/>
      <c r="V130" s="98" t="s">
        <v>634</v>
      </c>
      <c r="W130" s="99" t="s">
        <v>1850</v>
      </c>
      <c r="X130" s="100">
        <v>289072</v>
      </c>
      <c r="Y130" s="100">
        <f t="shared" si="7"/>
        <v>2029614</v>
      </c>
      <c r="Z130" s="100">
        <v>19000</v>
      </c>
      <c r="AA130" s="100">
        <v>2010614</v>
      </c>
    </row>
    <row r="131" spans="1:27" ht="15">
      <c r="A131" s="98" t="s">
        <v>643</v>
      </c>
      <c r="B131" s="99" t="s">
        <v>1816</v>
      </c>
      <c r="C131" s="100">
        <v>850</v>
      </c>
      <c r="D131" s="46">
        <f t="shared" si="4"/>
        <v>0</v>
      </c>
      <c r="E131" s="79"/>
      <c r="F131" s="79"/>
      <c r="H131" s="218" t="s">
        <v>654</v>
      </c>
      <c r="I131" s="219" t="s">
        <v>2327</v>
      </c>
      <c r="J131" s="221"/>
      <c r="K131" s="220">
        <f t="shared" si="5"/>
        <v>1400</v>
      </c>
      <c r="L131" s="221"/>
      <c r="M131" s="220">
        <v>1400</v>
      </c>
      <c r="O131" s="98" t="s">
        <v>637</v>
      </c>
      <c r="P131" s="99" t="s">
        <v>1851</v>
      </c>
      <c r="Q131" s="100">
        <v>273500</v>
      </c>
      <c r="R131" s="100">
        <f t="shared" si="6"/>
        <v>667287</v>
      </c>
      <c r="S131" s="100">
        <v>30150</v>
      </c>
      <c r="T131" s="100">
        <v>637137</v>
      </c>
      <c r="U131" s="76"/>
      <c r="V131" s="98" t="s">
        <v>637</v>
      </c>
      <c r="W131" s="99" t="s">
        <v>1851</v>
      </c>
      <c r="X131" s="100">
        <v>11000</v>
      </c>
      <c r="Y131" s="100">
        <f t="shared" si="7"/>
        <v>2047684</v>
      </c>
      <c r="Z131" s="100">
        <v>1</v>
      </c>
      <c r="AA131" s="100">
        <v>2047683</v>
      </c>
    </row>
    <row r="132" spans="1:27" ht="15">
      <c r="A132" s="98" t="s">
        <v>645</v>
      </c>
      <c r="B132" s="99" t="s">
        <v>1852</v>
      </c>
      <c r="C132" s="79"/>
      <c r="D132" s="46">
        <f t="shared" si="4"/>
        <v>432292</v>
      </c>
      <c r="E132" s="79"/>
      <c r="F132" s="100">
        <v>432292</v>
      </c>
      <c r="H132" s="218" t="s">
        <v>658</v>
      </c>
      <c r="I132" s="219" t="s">
        <v>2270</v>
      </c>
      <c r="J132" s="221"/>
      <c r="K132" s="220">
        <f t="shared" si="5"/>
        <v>41530</v>
      </c>
      <c r="L132" s="221"/>
      <c r="M132" s="220">
        <v>41530</v>
      </c>
      <c r="O132" s="98" t="s">
        <v>640</v>
      </c>
      <c r="P132" s="99" t="s">
        <v>2269</v>
      </c>
      <c r="Q132" s="100">
        <v>556200</v>
      </c>
      <c r="R132" s="100">
        <f t="shared" si="6"/>
        <v>1748186</v>
      </c>
      <c r="S132" s="100">
        <v>153600</v>
      </c>
      <c r="T132" s="100">
        <v>1594586</v>
      </c>
      <c r="U132" s="76"/>
      <c r="V132" s="98" t="s">
        <v>640</v>
      </c>
      <c r="W132" s="99" t="s">
        <v>2269</v>
      </c>
      <c r="X132" s="100">
        <v>88600</v>
      </c>
      <c r="Y132" s="100">
        <f t="shared" si="7"/>
        <v>932071</v>
      </c>
      <c r="Z132" s="100">
        <v>403900</v>
      </c>
      <c r="AA132" s="100">
        <v>528171</v>
      </c>
    </row>
    <row r="133" spans="1:27" ht="15">
      <c r="A133" s="98" t="s">
        <v>648</v>
      </c>
      <c r="B133" s="99" t="s">
        <v>1853</v>
      </c>
      <c r="C133" s="100">
        <v>120000</v>
      </c>
      <c r="D133" s="46">
        <f t="shared" si="4"/>
        <v>1446294</v>
      </c>
      <c r="E133" s="100">
        <v>91877</v>
      </c>
      <c r="F133" s="100">
        <v>1354417</v>
      </c>
      <c r="H133" s="218" t="s">
        <v>664</v>
      </c>
      <c r="I133" s="219" t="s">
        <v>1855</v>
      </c>
      <c r="J133" s="221"/>
      <c r="K133" s="220">
        <f t="shared" si="5"/>
        <v>133801</v>
      </c>
      <c r="L133" s="221"/>
      <c r="M133" s="220">
        <v>133801</v>
      </c>
      <c r="O133" s="98" t="s">
        <v>643</v>
      </c>
      <c r="P133" s="99" t="s">
        <v>1816</v>
      </c>
      <c r="Q133" s="100">
        <v>395435</v>
      </c>
      <c r="R133" s="100">
        <f t="shared" si="6"/>
        <v>128484</v>
      </c>
      <c r="S133" s="100">
        <v>14</v>
      </c>
      <c r="T133" s="100">
        <v>128470</v>
      </c>
      <c r="U133" s="76"/>
      <c r="V133" s="98" t="s">
        <v>643</v>
      </c>
      <c r="W133" s="99" t="s">
        <v>1816</v>
      </c>
      <c r="X133" s="100">
        <v>30001</v>
      </c>
      <c r="Y133" s="100">
        <f t="shared" si="7"/>
        <v>52541</v>
      </c>
      <c r="Z133" s="79"/>
      <c r="AA133" s="100">
        <v>52541</v>
      </c>
    </row>
    <row r="134" spans="1:27" ht="15">
      <c r="A134" s="98" t="s">
        <v>651</v>
      </c>
      <c r="B134" s="99" t="s">
        <v>1854</v>
      </c>
      <c r="C134" s="79"/>
      <c r="D134" s="46">
        <f t="shared" si="4"/>
        <v>34091</v>
      </c>
      <c r="E134" s="79"/>
      <c r="F134" s="100">
        <v>34091</v>
      </c>
      <c r="H134" s="218" t="s">
        <v>667</v>
      </c>
      <c r="I134" s="219" t="s">
        <v>1856</v>
      </c>
      <c r="J134" s="221"/>
      <c r="K134" s="220">
        <f t="shared" si="5"/>
        <v>171451</v>
      </c>
      <c r="L134" s="221"/>
      <c r="M134" s="220">
        <v>171451</v>
      </c>
      <c r="O134" s="98" t="s">
        <v>645</v>
      </c>
      <c r="P134" s="99" t="s">
        <v>1852</v>
      </c>
      <c r="Q134" s="100">
        <v>117902</v>
      </c>
      <c r="R134" s="100">
        <f t="shared" si="6"/>
        <v>1805900</v>
      </c>
      <c r="S134" s="100">
        <v>38500</v>
      </c>
      <c r="T134" s="100">
        <v>1767400</v>
      </c>
      <c r="U134" s="76"/>
      <c r="V134" s="98" t="s">
        <v>645</v>
      </c>
      <c r="W134" s="99" t="s">
        <v>1852</v>
      </c>
      <c r="X134" s="100">
        <v>2014974</v>
      </c>
      <c r="Y134" s="100">
        <f t="shared" si="7"/>
        <v>4036879</v>
      </c>
      <c r="Z134" s="100">
        <v>14800</v>
      </c>
      <c r="AA134" s="100">
        <v>4022079</v>
      </c>
    </row>
    <row r="135" spans="1:27" ht="15">
      <c r="A135" s="98" t="s">
        <v>654</v>
      </c>
      <c r="B135" s="99" t="s">
        <v>2327</v>
      </c>
      <c r="C135" s="79"/>
      <c r="D135" s="46">
        <f aca="true" t="shared" si="8" ref="D135:D198">E135+F135</f>
        <v>5625</v>
      </c>
      <c r="E135" s="79"/>
      <c r="F135" s="100">
        <v>5625</v>
      </c>
      <c r="H135" s="218" t="s">
        <v>670</v>
      </c>
      <c r="I135" s="219" t="s">
        <v>1857</v>
      </c>
      <c r="J135" s="221"/>
      <c r="K135" s="220">
        <f aca="true" t="shared" si="9" ref="K135:K198">L135+M135</f>
        <v>261660</v>
      </c>
      <c r="L135" s="221"/>
      <c r="M135" s="220">
        <v>261660</v>
      </c>
      <c r="O135" s="98" t="s">
        <v>648</v>
      </c>
      <c r="P135" s="99" t="s">
        <v>1853</v>
      </c>
      <c r="Q135" s="100">
        <v>120000</v>
      </c>
      <c r="R135" s="100">
        <f aca="true" t="shared" si="10" ref="R135:R198">S135+T135</f>
        <v>9506067</v>
      </c>
      <c r="S135" s="100">
        <v>254491</v>
      </c>
      <c r="T135" s="100">
        <v>9251576</v>
      </c>
      <c r="U135" s="76"/>
      <c r="V135" s="98" t="s">
        <v>648</v>
      </c>
      <c r="W135" s="99" t="s">
        <v>1853</v>
      </c>
      <c r="X135" s="100">
        <v>5300</v>
      </c>
      <c r="Y135" s="100">
        <f aca="true" t="shared" si="11" ref="Y135:Y198">Z135+AA135</f>
        <v>960866</v>
      </c>
      <c r="Z135" s="79"/>
      <c r="AA135" s="100">
        <v>960866</v>
      </c>
    </row>
    <row r="136" spans="1:27" ht="15">
      <c r="A136" s="98" t="s">
        <v>658</v>
      </c>
      <c r="B136" s="99" t="s">
        <v>2270</v>
      </c>
      <c r="C136" s="79"/>
      <c r="D136" s="46">
        <f t="shared" si="8"/>
        <v>195785</v>
      </c>
      <c r="E136" s="100">
        <v>24800</v>
      </c>
      <c r="F136" s="100">
        <v>170985</v>
      </c>
      <c r="H136" s="218" t="s">
        <v>673</v>
      </c>
      <c r="I136" s="219" t="s">
        <v>1858</v>
      </c>
      <c r="J136" s="221"/>
      <c r="K136" s="220">
        <f t="shared" si="9"/>
        <v>151483</v>
      </c>
      <c r="L136" s="221"/>
      <c r="M136" s="220">
        <v>151483</v>
      </c>
      <c r="O136" s="98" t="s">
        <v>651</v>
      </c>
      <c r="P136" s="99" t="s">
        <v>1854</v>
      </c>
      <c r="Q136" s="100">
        <v>24000</v>
      </c>
      <c r="R136" s="100">
        <f t="shared" si="10"/>
        <v>263651</v>
      </c>
      <c r="S136" s="100">
        <v>54250</v>
      </c>
      <c r="T136" s="100">
        <v>209401</v>
      </c>
      <c r="U136" s="76"/>
      <c r="V136" s="98" t="s">
        <v>651</v>
      </c>
      <c r="W136" s="99" t="s">
        <v>1854</v>
      </c>
      <c r="X136" s="100">
        <v>114810</v>
      </c>
      <c r="Y136" s="100">
        <f t="shared" si="11"/>
        <v>344541</v>
      </c>
      <c r="Z136" s="79"/>
      <c r="AA136" s="100">
        <v>344541</v>
      </c>
    </row>
    <row r="137" spans="1:27" ht="15">
      <c r="A137" s="98" t="s">
        <v>661</v>
      </c>
      <c r="B137" s="99" t="s">
        <v>2271</v>
      </c>
      <c r="C137" s="79"/>
      <c r="D137" s="46">
        <f t="shared" si="8"/>
        <v>29399</v>
      </c>
      <c r="E137" s="79"/>
      <c r="F137" s="100">
        <v>29399</v>
      </c>
      <c r="H137" s="218" t="s">
        <v>676</v>
      </c>
      <c r="I137" s="219" t="s">
        <v>1859</v>
      </c>
      <c r="J137" s="221"/>
      <c r="K137" s="220">
        <f t="shared" si="9"/>
        <v>27225</v>
      </c>
      <c r="L137" s="221"/>
      <c r="M137" s="220">
        <v>27225</v>
      </c>
      <c r="O137" s="98" t="s">
        <v>654</v>
      </c>
      <c r="P137" s="99" t="s">
        <v>2327</v>
      </c>
      <c r="Q137" s="79"/>
      <c r="R137" s="100">
        <f t="shared" si="10"/>
        <v>79058</v>
      </c>
      <c r="S137" s="79"/>
      <c r="T137" s="100">
        <v>79058</v>
      </c>
      <c r="U137" s="76"/>
      <c r="V137" s="98" t="s">
        <v>654</v>
      </c>
      <c r="W137" s="99" t="s">
        <v>2327</v>
      </c>
      <c r="X137" s="79"/>
      <c r="Y137" s="100">
        <f t="shared" si="11"/>
        <v>35725</v>
      </c>
      <c r="Z137" s="79"/>
      <c r="AA137" s="100">
        <v>35725</v>
      </c>
    </row>
    <row r="138" spans="1:27" ht="15">
      <c r="A138" s="98" t="s">
        <v>664</v>
      </c>
      <c r="B138" s="99" t="s">
        <v>1855</v>
      </c>
      <c r="C138" s="79"/>
      <c r="D138" s="46">
        <f t="shared" si="8"/>
        <v>352020</v>
      </c>
      <c r="E138" s="79"/>
      <c r="F138" s="100">
        <v>352020</v>
      </c>
      <c r="H138" s="218" t="s">
        <v>679</v>
      </c>
      <c r="I138" s="219" t="s">
        <v>1860</v>
      </c>
      <c r="J138" s="220">
        <v>3953000</v>
      </c>
      <c r="K138" s="220">
        <f t="shared" si="9"/>
        <v>1055550</v>
      </c>
      <c r="L138" s="221"/>
      <c r="M138" s="220">
        <v>1055550</v>
      </c>
      <c r="O138" s="98" t="s">
        <v>658</v>
      </c>
      <c r="P138" s="99" t="s">
        <v>2270</v>
      </c>
      <c r="Q138" s="100">
        <v>88500</v>
      </c>
      <c r="R138" s="100">
        <f t="shared" si="10"/>
        <v>1609280</v>
      </c>
      <c r="S138" s="100">
        <v>229900</v>
      </c>
      <c r="T138" s="100">
        <v>1379380</v>
      </c>
      <c r="U138" s="76"/>
      <c r="V138" s="98" t="s">
        <v>658</v>
      </c>
      <c r="W138" s="99" t="s">
        <v>2270</v>
      </c>
      <c r="X138" s="100">
        <v>1200</v>
      </c>
      <c r="Y138" s="100">
        <f t="shared" si="11"/>
        <v>509146</v>
      </c>
      <c r="Z138" s="100">
        <v>6000</v>
      </c>
      <c r="AA138" s="100">
        <v>503146</v>
      </c>
    </row>
    <row r="139" spans="1:27" ht="15">
      <c r="A139" s="98" t="s">
        <v>667</v>
      </c>
      <c r="B139" s="99" t="s">
        <v>1856</v>
      </c>
      <c r="C139" s="79"/>
      <c r="D139" s="46">
        <f t="shared" si="8"/>
        <v>397090</v>
      </c>
      <c r="E139" s="100">
        <v>27625</v>
      </c>
      <c r="F139" s="100">
        <v>369465</v>
      </c>
      <c r="H139" s="218" t="s">
        <v>682</v>
      </c>
      <c r="I139" s="219" t="s">
        <v>1861</v>
      </c>
      <c r="J139" s="221"/>
      <c r="K139" s="220">
        <f t="shared" si="9"/>
        <v>525936</v>
      </c>
      <c r="L139" s="221"/>
      <c r="M139" s="220">
        <v>525936</v>
      </c>
      <c r="O139" s="98" t="s">
        <v>661</v>
      </c>
      <c r="P139" s="99" t="s">
        <v>2271</v>
      </c>
      <c r="Q139" s="79"/>
      <c r="R139" s="100">
        <f t="shared" si="10"/>
        <v>113663</v>
      </c>
      <c r="S139" s="79"/>
      <c r="T139" s="100">
        <v>113663</v>
      </c>
      <c r="U139" s="76"/>
      <c r="V139" s="98" t="s">
        <v>661</v>
      </c>
      <c r="W139" s="99" t="s">
        <v>2271</v>
      </c>
      <c r="X139" s="79"/>
      <c r="Y139" s="100">
        <f t="shared" si="11"/>
        <v>85000</v>
      </c>
      <c r="Z139" s="79"/>
      <c r="AA139" s="100">
        <v>85000</v>
      </c>
    </row>
    <row r="140" spans="1:27" ht="15">
      <c r="A140" s="98" t="s">
        <v>670</v>
      </c>
      <c r="B140" s="99" t="s">
        <v>1857</v>
      </c>
      <c r="C140" s="79"/>
      <c r="D140" s="46">
        <f t="shared" si="8"/>
        <v>182972</v>
      </c>
      <c r="E140" s="100">
        <v>1700</v>
      </c>
      <c r="F140" s="100">
        <v>181272</v>
      </c>
      <c r="H140" s="218" t="s">
        <v>685</v>
      </c>
      <c r="I140" s="219" t="s">
        <v>1862</v>
      </c>
      <c r="J140" s="220">
        <v>4400</v>
      </c>
      <c r="K140" s="220">
        <f t="shared" si="9"/>
        <v>5800</v>
      </c>
      <c r="L140" s="221"/>
      <c r="M140" s="220">
        <v>5800</v>
      </c>
      <c r="O140" s="98" t="s">
        <v>664</v>
      </c>
      <c r="P140" s="99" t="s">
        <v>1855</v>
      </c>
      <c r="Q140" s="100">
        <v>343500</v>
      </c>
      <c r="R140" s="100">
        <f t="shared" si="10"/>
        <v>1733902</v>
      </c>
      <c r="S140" s="100">
        <v>76000</v>
      </c>
      <c r="T140" s="100">
        <v>1657902</v>
      </c>
      <c r="U140" s="76"/>
      <c r="V140" s="98" t="s">
        <v>664</v>
      </c>
      <c r="W140" s="99" t="s">
        <v>1855</v>
      </c>
      <c r="X140" s="79"/>
      <c r="Y140" s="100">
        <f t="shared" si="11"/>
        <v>285613</v>
      </c>
      <c r="Z140" s="79"/>
      <c r="AA140" s="100">
        <v>285613</v>
      </c>
    </row>
    <row r="141" spans="1:27" ht="15">
      <c r="A141" s="98" t="s">
        <v>673</v>
      </c>
      <c r="B141" s="99" t="s">
        <v>1858</v>
      </c>
      <c r="C141" s="100">
        <v>103600</v>
      </c>
      <c r="D141" s="46">
        <f t="shared" si="8"/>
        <v>166630</v>
      </c>
      <c r="E141" s="79"/>
      <c r="F141" s="100">
        <v>166630</v>
      </c>
      <c r="H141" s="218" t="s">
        <v>688</v>
      </c>
      <c r="I141" s="219" t="s">
        <v>1863</v>
      </c>
      <c r="J141" s="221"/>
      <c r="K141" s="220">
        <f t="shared" si="9"/>
        <v>8900</v>
      </c>
      <c r="L141" s="221"/>
      <c r="M141" s="220">
        <v>8900</v>
      </c>
      <c r="O141" s="98" t="s">
        <v>667</v>
      </c>
      <c r="P141" s="99" t="s">
        <v>1856</v>
      </c>
      <c r="Q141" s="100">
        <v>18600</v>
      </c>
      <c r="R141" s="100">
        <f t="shared" si="10"/>
        <v>2192095</v>
      </c>
      <c r="S141" s="100">
        <v>64275</v>
      </c>
      <c r="T141" s="100">
        <v>2127820</v>
      </c>
      <c r="U141" s="76"/>
      <c r="V141" s="98" t="s">
        <v>667</v>
      </c>
      <c r="W141" s="99" t="s">
        <v>1856</v>
      </c>
      <c r="X141" s="100">
        <v>340020</v>
      </c>
      <c r="Y141" s="100">
        <f t="shared" si="11"/>
        <v>1745984</v>
      </c>
      <c r="Z141" s="79"/>
      <c r="AA141" s="100">
        <v>1745984</v>
      </c>
    </row>
    <row r="142" spans="1:27" ht="15">
      <c r="A142" s="98" t="s">
        <v>676</v>
      </c>
      <c r="B142" s="99" t="s">
        <v>1859</v>
      </c>
      <c r="C142" s="79"/>
      <c r="D142" s="46">
        <f t="shared" si="8"/>
        <v>37743</v>
      </c>
      <c r="E142" s="79"/>
      <c r="F142" s="100">
        <v>37743</v>
      </c>
      <c r="H142" s="218" t="s">
        <v>691</v>
      </c>
      <c r="I142" s="219" t="s">
        <v>1864</v>
      </c>
      <c r="J142" s="221"/>
      <c r="K142" s="220">
        <f t="shared" si="9"/>
        <v>24400</v>
      </c>
      <c r="L142" s="221"/>
      <c r="M142" s="220">
        <v>24400</v>
      </c>
      <c r="O142" s="98" t="s">
        <v>670</v>
      </c>
      <c r="P142" s="99" t="s">
        <v>1857</v>
      </c>
      <c r="Q142" s="100">
        <v>394300</v>
      </c>
      <c r="R142" s="100">
        <f t="shared" si="10"/>
        <v>1081693</v>
      </c>
      <c r="S142" s="100">
        <v>57535</v>
      </c>
      <c r="T142" s="100">
        <v>1024158</v>
      </c>
      <c r="U142" s="76"/>
      <c r="V142" s="98" t="s">
        <v>670</v>
      </c>
      <c r="W142" s="99" t="s">
        <v>1857</v>
      </c>
      <c r="X142" s="100">
        <v>654620</v>
      </c>
      <c r="Y142" s="100">
        <f t="shared" si="11"/>
        <v>1826641</v>
      </c>
      <c r="Z142" s="79"/>
      <c r="AA142" s="100">
        <v>1826641</v>
      </c>
    </row>
    <row r="143" spans="1:27" ht="15">
      <c r="A143" s="98" t="s">
        <v>679</v>
      </c>
      <c r="B143" s="99" t="s">
        <v>1860</v>
      </c>
      <c r="C143" s="100">
        <v>6000</v>
      </c>
      <c r="D143" s="46">
        <f t="shared" si="8"/>
        <v>367815</v>
      </c>
      <c r="E143" s="79"/>
      <c r="F143" s="100">
        <v>367815</v>
      </c>
      <c r="H143" s="218" t="s">
        <v>694</v>
      </c>
      <c r="I143" s="219" t="s">
        <v>1865</v>
      </c>
      <c r="J143" s="221"/>
      <c r="K143" s="220">
        <f t="shared" si="9"/>
        <v>15850</v>
      </c>
      <c r="L143" s="221"/>
      <c r="M143" s="220">
        <v>15850</v>
      </c>
      <c r="O143" s="98" t="s">
        <v>673</v>
      </c>
      <c r="P143" s="99" t="s">
        <v>1858</v>
      </c>
      <c r="Q143" s="100">
        <v>2130325</v>
      </c>
      <c r="R143" s="100">
        <f t="shared" si="10"/>
        <v>1217011</v>
      </c>
      <c r="S143" s="100">
        <v>4000</v>
      </c>
      <c r="T143" s="100">
        <v>1213011</v>
      </c>
      <c r="U143" s="76"/>
      <c r="V143" s="98" t="s">
        <v>673</v>
      </c>
      <c r="W143" s="99" t="s">
        <v>1858</v>
      </c>
      <c r="X143" s="100">
        <v>770325</v>
      </c>
      <c r="Y143" s="100">
        <f t="shared" si="11"/>
        <v>1900373</v>
      </c>
      <c r="Z143" s="100">
        <v>25000</v>
      </c>
      <c r="AA143" s="100">
        <v>1875373</v>
      </c>
    </row>
    <row r="144" spans="1:27" ht="15">
      <c r="A144" s="98" t="s">
        <v>682</v>
      </c>
      <c r="B144" s="99" t="s">
        <v>1861</v>
      </c>
      <c r="C144" s="79"/>
      <c r="D144" s="46">
        <f t="shared" si="8"/>
        <v>680380</v>
      </c>
      <c r="E144" s="100">
        <v>91509</v>
      </c>
      <c r="F144" s="100">
        <v>588871</v>
      </c>
      <c r="H144" s="218" t="s">
        <v>697</v>
      </c>
      <c r="I144" s="219" t="s">
        <v>1866</v>
      </c>
      <c r="J144" s="221"/>
      <c r="K144" s="220">
        <f t="shared" si="9"/>
        <v>15533</v>
      </c>
      <c r="L144" s="221"/>
      <c r="M144" s="220">
        <v>15533</v>
      </c>
      <c r="O144" s="98" t="s">
        <v>676</v>
      </c>
      <c r="P144" s="99" t="s">
        <v>1859</v>
      </c>
      <c r="Q144" s="79"/>
      <c r="R144" s="100">
        <f t="shared" si="10"/>
        <v>273103</v>
      </c>
      <c r="S144" s="100">
        <v>26530</v>
      </c>
      <c r="T144" s="100">
        <v>246573</v>
      </c>
      <c r="U144" s="76"/>
      <c r="V144" s="98" t="s">
        <v>676</v>
      </c>
      <c r="W144" s="99" t="s">
        <v>1859</v>
      </c>
      <c r="X144" s="79"/>
      <c r="Y144" s="100">
        <f t="shared" si="11"/>
        <v>438087</v>
      </c>
      <c r="Z144" s="79"/>
      <c r="AA144" s="100">
        <v>438087</v>
      </c>
    </row>
    <row r="145" spans="1:27" ht="15">
      <c r="A145" s="98" t="s">
        <v>685</v>
      </c>
      <c r="B145" s="99" t="s">
        <v>1862</v>
      </c>
      <c r="C145" s="79"/>
      <c r="D145" s="46">
        <f t="shared" si="8"/>
        <v>160591</v>
      </c>
      <c r="E145" s="79"/>
      <c r="F145" s="100">
        <v>160591</v>
      </c>
      <c r="H145" s="218" t="s">
        <v>700</v>
      </c>
      <c r="I145" s="219" t="s">
        <v>2328</v>
      </c>
      <c r="J145" s="220">
        <v>17920</v>
      </c>
      <c r="K145" s="220">
        <f t="shared" si="9"/>
        <v>3124085</v>
      </c>
      <c r="L145" s="220">
        <v>300000</v>
      </c>
      <c r="M145" s="220">
        <v>2824085</v>
      </c>
      <c r="O145" s="98" t="s">
        <v>679</v>
      </c>
      <c r="P145" s="99" t="s">
        <v>1860</v>
      </c>
      <c r="Q145" s="100">
        <v>840080</v>
      </c>
      <c r="R145" s="100">
        <f t="shared" si="10"/>
        <v>3745930</v>
      </c>
      <c r="S145" s="100">
        <v>73700</v>
      </c>
      <c r="T145" s="100">
        <v>3672230</v>
      </c>
      <c r="U145" s="76"/>
      <c r="V145" s="98" t="s">
        <v>679</v>
      </c>
      <c r="W145" s="99" t="s">
        <v>1860</v>
      </c>
      <c r="X145" s="100">
        <v>60801242</v>
      </c>
      <c r="Y145" s="100">
        <f t="shared" si="11"/>
        <v>20346096</v>
      </c>
      <c r="Z145" s="100">
        <v>4151000</v>
      </c>
      <c r="AA145" s="100">
        <v>16195096</v>
      </c>
    </row>
    <row r="146" spans="1:27" ht="15">
      <c r="A146" s="98" t="s">
        <v>688</v>
      </c>
      <c r="B146" s="99" t="s">
        <v>1863</v>
      </c>
      <c r="C146" s="100">
        <v>15745</v>
      </c>
      <c r="D146" s="46">
        <f t="shared" si="8"/>
        <v>136223</v>
      </c>
      <c r="E146" s="79"/>
      <c r="F146" s="100">
        <v>136223</v>
      </c>
      <c r="H146" s="218" t="s">
        <v>703</v>
      </c>
      <c r="I146" s="219" t="s">
        <v>1867</v>
      </c>
      <c r="J146" s="221"/>
      <c r="K146" s="220">
        <f t="shared" si="9"/>
        <v>810530</v>
      </c>
      <c r="L146" s="220">
        <v>46173</v>
      </c>
      <c r="M146" s="220">
        <v>764357</v>
      </c>
      <c r="O146" s="98" t="s">
        <v>682</v>
      </c>
      <c r="P146" s="99" t="s">
        <v>1861</v>
      </c>
      <c r="Q146" s="100">
        <v>5537601</v>
      </c>
      <c r="R146" s="100">
        <f t="shared" si="10"/>
        <v>15539157</v>
      </c>
      <c r="S146" s="100">
        <v>1661335</v>
      </c>
      <c r="T146" s="100">
        <v>13877822</v>
      </c>
      <c r="U146" s="76"/>
      <c r="V146" s="98" t="s">
        <v>682</v>
      </c>
      <c r="W146" s="99" t="s">
        <v>1861</v>
      </c>
      <c r="X146" s="100">
        <v>29009502</v>
      </c>
      <c r="Y146" s="100">
        <f t="shared" si="11"/>
        <v>45310664</v>
      </c>
      <c r="Z146" s="100">
        <v>16338730</v>
      </c>
      <c r="AA146" s="100">
        <v>28971934</v>
      </c>
    </row>
    <row r="147" spans="1:27" ht="15">
      <c r="A147" s="98" t="s">
        <v>691</v>
      </c>
      <c r="B147" s="99" t="s">
        <v>1864</v>
      </c>
      <c r="C147" s="79"/>
      <c r="D147" s="46">
        <f t="shared" si="8"/>
        <v>316997</v>
      </c>
      <c r="E147" s="100">
        <v>71000</v>
      </c>
      <c r="F147" s="100">
        <v>245997</v>
      </c>
      <c r="H147" s="218" t="s">
        <v>706</v>
      </c>
      <c r="I147" s="219" t="s">
        <v>1868</v>
      </c>
      <c r="J147" s="220">
        <v>72310</v>
      </c>
      <c r="K147" s="220">
        <f t="shared" si="9"/>
        <v>75376</v>
      </c>
      <c r="L147" s="221"/>
      <c r="M147" s="220">
        <v>75376</v>
      </c>
      <c r="O147" s="98" t="s">
        <v>685</v>
      </c>
      <c r="P147" s="99" t="s">
        <v>1862</v>
      </c>
      <c r="Q147" s="79"/>
      <c r="R147" s="100">
        <f t="shared" si="10"/>
        <v>712014</v>
      </c>
      <c r="S147" s="100">
        <v>1775</v>
      </c>
      <c r="T147" s="100">
        <v>710239</v>
      </c>
      <c r="U147" s="76"/>
      <c r="V147" s="98" t="s">
        <v>685</v>
      </c>
      <c r="W147" s="99" t="s">
        <v>1862</v>
      </c>
      <c r="X147" s="100">
        <v>4400</v>
      </c>
      <c r="Y147" s="100">
        <f t="shared" si="11"/>
        <v>167420</v>
      </c>
      <c r="Z147" s="79"/>
      <c r="AA147" s="100">
        <v>167420</v>
      </c>
    </row>
    <row r="148" spans="1:27" ht="15">
      <c r="A148" s="98" t="s">
        <v>694</v>
      </c>
      <c r="B148" s="99" t="s">
        <v>1865</v>
      </c>
      <c r="C148" s="79"/>
      <c r="D148" s="46">
        <f t="shared" si="8"/>
        <v>55749</v>
      </c>
      <c r="E148" s="100">
        <v>14101</v>
      </c>
      <c r="F148" s="100">
        <v>41648</v>
      </c>
      <c r="H148" s="218" t="s">
        <v>709</v>
      </c>
      <c r="I148" s="219" t="s">
        <v>1869</v>
      </c>
      <c r="J148" s="221"/>
      <c r="K148" s="220">
        <f t="shared" si="9"/>
        <v>15785</v>
      </c>
      <c r="L148" s="221"/>
      <c r="M148" s="220">
        <v>15785</v>
      </c>
      <c r="O148" s="98" t="s">
        <v>688</v>
      </c>
      <c r="P148" s="99" t="s">
        <v>1863</v>
      </c>
      <c r="Q148" s="100">
        <v>646361</v>
      </c>
      <c r="R148" s="100">
        <f t="shared" si="10"/>
        <v>871790</v>
      </c>
      <c r="S148" s="100">
        <v>42150</v>
      </c>
      <c r="T148" s="100">
        <v>829640</v>
      </c>
      <c r="U148" s="76"/>
      <c r="V148" s="98" t="s">
        <v>688</v>
      </c>
      <c r="W148" s="99" t="s">
        <v>1863</v>
      </c>
      <c r="X148" s="79"/>
      <c r="Y148" s="100">
        <f t="shared" si="11"/>
        <v>109583</v>
      </c>
      <c r="Z148" s="79"/>
      <c r="AA148" s="100">
        <v>109583</v>
      </c>
    </row>
    <row r="149" spans="1:27" ht="15">
      <c r="A149" s="98" t="s">
        <v>697</v>
      </c>
      <c r="B149" s="99" t="s">
        <v>1866</v>
      </c>
      <c r="C149" s="100">
        <v>109500</v>
      </c>
      <c r="D149" s="46">
        <f t="shared" si="8"/>
        <v>382575</v>
      </c>
      <c r="E149" s="79"/>
      <c r="F149" s="100">
        <v>382575</v>
      </c>
      <c r="H149" s="218" t="s">
        <v>712</v>
      </c>
      <c r="I149" s="219" t="s">
        <v>1870</v>
      </c>
      <c r="J149" s="220">
        <v>1800</v>
      </c>
      <c r="K149" s="220">
        <f t="shared" si="9"/>
        <v>5000</v>
      </c>
      <c r="L149" s="221"/>
      <c r="M149" s="220">
        <v>5000</v>
      </c>
      <c r="O149" s="98" t="s">
        <v>691</v>
      </c>
      <c r="P149" s="99" t="s">
        <v>1864</v>
      </c>
      <c r="Q149" s="100">
        <v>410582</v>
      </c>
      <c r="R149" s="100">
        <f t="shared" si="10"/>
        <v>2824675</v>
      </c>
      <c r="S149" s="100">
        <v>313900</v>
      </c>
      <c r="T149" s="100">
        <v>2510775</v>
      </c>
      <c r="U149" s="76"/>
      <c r="V149" s="98" t="s">
        <v>691</v>
      </c>
      <c r="W149" s="99" t="s">
        <v>1864</v>
      </c>
      <c r="X149" s="100">
        <v>2099350</v>
      </c>
      <c r="Y149" s="100">
        <f t="shared" si="11"/>
        <v>1527488</v>
      </c>
      <c r="Z149" s="79"/>
      <c r="AA149" s="100">
        <v>1527488</v>
      </c>
    </row>
    <row r="150" spans="1:27" ht="15">
      <c r="A150" s="98" t="s">
        <v>700</v>
      </c>
      <c r="B150" s="99" t="s">
        <v>2328</v>
      </c>
      <c r="C150" s="100">
        <v>1264200</v>
      </c>
      <c r="D150" s="46">
        <f t="shared" si="8"/>
        <v>2757610</v>
      </c>
      <c r="E150" s="100">
        <v>241944</v>
      </c>
      <c r="F150" s="100">
        <v>2515666</v>
      </c>
      <c r="H150" s="218" t="s">
        <v>718</v>
      </c>
      <c r="I150" s="219" t="s">
        <v>1871</v>
      </c>
      <c r="J150" s="221"/>
      <c r="K150" s="220">
        <f t="shared" si="9"/>
        <v>221500</v>
      </c>
      <c r="L150" s="221"/>
      <c r="M150" s="220">
        <v>221500</v>
      </c>
      <c r="O150" s="98" t="s">
        <v>694</v>
      </c>
      <c r="P150" s="99" t="s">
        <v>1865</v>
      </c>
      <c r="Q150" s="79"/>
      <c r="R150" s="100">
        <f t="shared" si="10"/>
        <v>855558</v>
      </c>
      <c r="S150" s="100">
        <v>203911</v>
      </c>
      <c r="T150" s="100">
        <v>651647</v>
      </c>
      <c r="U150" s="76"/>
      <c r="V150" s="98" t="s">
        <v>694</v>
      </c>
      <c r="W150" s="99" t="s">
        <v>1865</v>
      </c>
      <c r="X150" s="100">
        <v>339100</v>
      </c>
      <c r="Y150" s="100">
        <f t="shared" si="11"/>
        <v>352033</v>
      </c>
      <c r="Z150" s="79"/>
      <c r="AA150" s="100">
        <v>352033</v>
      </c>
    </row>
    <row r="151" spans="1:27" ht="15">
      <c r="A151" s="98" t="s">
        <v>703</v>
      </c>
      <c r="B151" s="99" t="s">
        <v>1867</v>
      </c>
      <c r="C151" s="100">
        <v>545600</v>
      </c>
      <c r="D151" s="46">
        <f t="shared" si="8"/>
        <v>645966</v>
      </c>
      <c r="E151" s="100">
        <v>91400</v>
      </c>
      <c r="F151" s="100">
        <v>554566</v>
      </c>
      <c r="H151" s="218" t="s">
        <v>721</v>
      </c>
      <c r="I151" s="219" t="s">
        <v>1872</v>
      </c>
      <c r="J151" s="221"/>
      <c r="K151" s="220">
        <f t="shared" si="9"/>
        <v>764688</v>
      </c>
      <c r="L151" s="221"/>
      <c r="M151" s="220">
        <v>764688</v>
      </c>
      <c r="O151" s="98" t="s">
        <v>697</v>
      </c>
      <c r="P151" s="99" t="s">
        <v>1866</v>
      </c>
      <c r="Q151" s="100">
        <v>109500</v>
      </c>
      <c r="R151" s="100">
        <f t="shared" si="10"/>
        <v>1760654</v>
      </c>
      <c r="S151" s="100">
        <v>13200</v>
      </c>
      <c r="T151" s="100">
        <v>1747454</v>
      </c>
      <c r="U151" s="76"/>
      <c r="V151" s="98" t="s">
        <v>697</v>
      </c>
      <c r="W151" s="99" t="s">
        <v>1866</v>
      </c>
      <c r="X151" s="79"/>
      <c r="Y151" s="100">
        <f t="shared" si="11"/>
        <v>1170208</v>
      </c>
      <c r="Z151" s="79"/>
      <c r="AA151" s="100">
        <v>1170208</v>
      </c>
    </row>
    <row r="152" spans="1:27" ht="15">
      <c r="A152" s="98" t="s">
        <v>706</v>
      </c>
      <c r="B152" s="99" t="s">
        <v>1868</v>
      </c>
      <c r="C152" s="100">
        <v>657601</v>
      </c>
      <c r="D152" s="46">
        <f t="shared" si="8"/>
        <v>1521776</v>
      </c>
      <c r="E152" s="100">
        <v>728716</v>
      </c>
      <c r="F152" s="100">
        <v>793060</v>
      </c>
      <c r="H152" s="218" t="s">
        <v>724</v>
      </c>
      <c r="I152" s="219" t="s">
        <v>1873</v>
      </c>
      <c r="J152" s="221"/>
      <c r="K152" s="220">
        <f t="shared" si="9"/>
        <v>267219</v>
      </c>
      <c r="L152" s="221"/>
      <c r="M152" s="220">
        <v>267219</v>
      </c>
      <c r="O152" s="98" t="s">
        <v>700</v>
      </c>
      <c r="P152" s="99" t="s">
        <v>2328</v>
      </c>
      <c r="Q152" s="100">
        <v>5188975</v>
      </c>
      <c r="R152" s="100">
        <f t="shared" si="10"/>
        <v>16428889</v>
      </c>
      <c r="S152" s="100">
        <v>597693</v>
      </c>
      <c r="T152" s="100">
        <v>15831196</v>
      </c>
      <c r="U152" s="76"/>
      <c r="V152" s="98" t="s">
        <v>700</v>
      </c>
      <c r="W152" s="99" t="s">
        <v>2328</v>
      </c>
      <c r="X152" s="100">
        <v>559220</v>
      </c>
      <c r="Y152" s="100">
        <f t="shared" si="11"/>
        <v>11933523</v>
      </c>
      <c r="Z152" s="100">
        <v>315000</v>
      </c>
      <c r="AA152" s="100">
        <v>11618523</v>
      </c>
    </row>
    <row r="153" spans="1:27" ht="15">
      <c r="A153" s="98" t="s">
        <v>709</v>
      </c>
      <c r="B153" s="99" t="s">
        <v>1869</v>
      </c>
      <c r="C153" s="79"/>
      <c r="D153" s="46">
        <f t="shared" si="8"/>
        <v>382761</v>
      </c>
      <c r="E153" s="100">
        <v>44000</v>
      </c>
      <c r="F153" s="100">
        <v>338761</v>
      </c>
      <c r="H153" s="218" t="s">
        <v>730</v>
      </c>
      <c r="I153" s="219" t="s">
        <v>1875</v>
      </c>
      <c r="J153" s="221"/>
      <c r="K153" s="220">
        <f t="shared" si="9"/>
        <v>25000</v>
      </c>
      <c r="L153" s="221"/>
      <c r="M153" s="220">
        <v>25000</v>
      </c>
      <c r="O153" s="98" t="s">
        <v>703</v>
      </c>
      <c r="P153" s="99" t="s">
        <v>1867</v>
      </c>
      <c r="Q153" s="100">
        <v>3319805</v>
      </c>
      <c r="R153" s="100">
        <f t="shared" si="10"/>
        <v>3964894</v>
      </c>
      <c r="S153" s="100">
        <v>469600</v>
      </c>
      <c r="T153" s="100">
        <v>3495294</v>
      </c>
      <c r="U153" s="76"/>
      <c r="V153" s="98" t="s">
        <v>703</v>
      </c>
      <c r="W153" s="99" t="s">
        <v>1867</v>
      </c>
      <c r="X153" s="100">
        <v>5305614</v>
      </c>
      <c r="Y153" s="100">
        <f t="shared" si="11"/>
        <v>17000866</v>
      </c>
      <c r="Z153" s="100">
        <v>48558</v>
      </c>
      <c r="AA153" s="100">
        <v>16952308</v>
      </c>
    </row>
    <row r="154" spans="1:27" ht="15">
      <c r="A154" s="98" t="s">
        <v>712</v>
      </c>
      <c r="B154" s="99" t="s">
        <v>1870</v>
      </c>
      <c r="C154" s="79"/>
      <c r="D154" s="46">
        <f t="shared" si="8"/>
        <v>15250</v>
      </c>
      <c r="E154" s="79"/>
      <c r="F154" s="100">
        <v>15250</v>
      </c>
      <c r="H154" s="218" t="s">
        <v>733</v>
      </c>
      <c r="I154" s="219" t="s">
        <v>1876</v>
      </c>
      <c r="J154" s="221"/>
      <c r="K154" s="220">
        <f t="shared" si="9"/>
        <v>78000</v>
      </c>
      <c r="L154" s="221"/>
      <c r="M154" s="220">
        <v>78000</v>
      </c>
      <c r="O154" s="98" t="s">
        <v>706</v>
      </c>
      <c r="P154" s="99" t="s">
        <v>1868</v>
      </c>
      <c r="Q154" s="100">
        <v>3759076</v>
      </c>
      <c r="R154" s="100">
        <f t="shared" si="10"/>
        <v>9120771</v>
      </c>
      <c r="S154" s="100">
        <v>4613216</v>
      </c>
      <c r="T154" s="100">
        <v>4507555</v>
      </c>
      <c r="U154" s="76"/>
      <c r="V154" s="98" t="s">
        <v>706</v>
      </c>
      <c r="W154" s="99" t="s">
        <v>1868</v>
      </c>
      <c r="X154" s="100">
        <v>109410</v>
      </c>
      <c r="Y154" s="100">
        <f t="shared" si="11"/>
        <v>1398812</v>
      </c>
      <c r="Z154" s="100">
        <v>88830</v>
      </c>
      <c r="AA154" s="100">
        <v>1309982</v>
      </c>
    </row>
    <row r="155" spans="1:27" ht="15">
      <c r="A155" s="98" t="s">
        <v>718</v>
      </c>
      <c r="B155" s="99" t="s">
        <v>1871</v>
      </c>
      <c r="C155" s="79"/>
      <c r="D155" s="46">
        <f t="shared" si="8"/>
        <v>146663</v>
      </c>
      <c r="E155" s="79"/>
      <c r="F155" s="100">
        <v>146663</v>
      </c>
      <c r="H155" s="218" t="s">
        <v>736</v>
      </c>
      <c r="I155" s="219" t="s">
        <v>1877</v>
      </c>
      <c r="J155" s="221"/>
      <c r="K155" s="220">
        <f t="shared" si="9"/>
        <v>1506184</v>
      </c>
      <c r="L155" s="220">
        <v>500</v>
      </c>
      <c r="M155" s="220">
        <v>1505684</v>
      </c>
      <c r="O155" s="98" t="s">
        <v>709</v>
      </c>
      <c r="P155" s="99" t="s">
        <v>1869</v>
      </c>
      <c r="Q155" s="100">
        <v>637032</v>
      </c>
      <c r="R155" s="100">
        <f t="shared" si="10"/>
        <v>2884096</v>
      </c>
      <c r="S155" s="100">
        <v>590925</v>
      </c>
      <c r="T155" s="100">
        <v>2293171</v>
      </c>
      <c r="U155" s="76"/>
      <c r="V155" s="98" t="s">
        <v>709</v>
      </c>
      <c r="W155" s="99" t="s">
        <v>1869</v>
      </c>
      <c r="X155" s="79"/>
      <c r="Y155" s="100">
        <f t="shared" si="11"/>
        <v>363663</v>
      </c>
      <c r="Z155" s="79"/>
      <c r="AA155" s="100">
        <v>363663</v>
      </c>
    </row>
    <row r="156" spans="1:27" ht="15">
      <c r="A156" s="98" t="s">
        <v>721</v>
      </c>
      <c r="B156" s="99" t="s">
        <v>1872</v>
      </c>
      <c r="C156" s="79"/>
      <c r="D156" s="46">
        <f t="shared" si="8"/>
        <v>376244</v>
      </c>
      <c r="E156" s="100">
        <v>38100</v>
      </c>
      <c r="F156" s="100">
        <v>338144</v>
      </c>
      <c r="H156" s="218" t="s">
        <v>739</v>
      </c>
      <c r="I156" s="219" t="s">
        <v>1878</v>
      </c>
      <c r="J156" s="221"/>
      <c r="K156" s="220">
        <f t="shared" si="9"/>
        <v>9715</v>
      </c>
      <c r="L156" s="221"/>
      <c r="M156" s="220">
        <v>9715</v>
      </c>
      <c r="O156" s="98" t="s">
        <v>712</v>
      </c>
      <c r="P156" s="99" t="s">
        <v>1870</v>
      </c>
      <c r="Q156" s="79"/>
      <c r="R156" s="100">
        <f t="shared" si="10"/>
        <v>252587</v>
      </c>
      <c r="S156" s="79"/>
      <c r="T156" s="100">
        <v>252587</v>
      </c>
      <c r="U156" s="76"/>
      <c r="V156" s="98" t="s">
        <v>712</v>
      </c>
      <c r="W156" s="99" t="s">
        <v>1870</v>
      </c>
      <c r="X156" s="100">
        <v>16148</v>
      </c>
      <c r="Y156" s="100">
        <f t="shared" si="11"/>
        <v>5500</v>
      </c>
      <c r="Z156" s="79"/>
      <c r="AA156" s="100">
        <v>5500</v>
      </c>
    </row>
    <row r="157" spans="1:27" ht="15">
      <c r="A157" s="98" t="s">
        <v>724</v>
      </c>
      <c r="B157" s="99" t="s">
        <v>1873</v>
      </c>
      <c r="C157" s="79"/>
      <c r="D157" s="46">
        <f t="shared" si="8"/>
        <v>108588</v>
      </c>
      <c r="E157" s="79"/>
      <c r="F157" s="100">
        <v>108588</v>
      </c>
      <c r="H157" s="218" t="s">
        <v>745</v>
      </c>
      <c r="I157" s="219" t="s">
        <v>1879</v>
      </c>
      <c r="J157" s="221"/>
      <c r="K157" s="220">
        <f t="shared" si="9"/>
        <v>82775</v>
      </c>
      <c r="L157" s="221"/>
      <c r="M157" s="220">
        <v>82775</v>
      </c>
      <c r="O157" s="98" t="s">
        <v>715</v>
      </c>
      <c r="P157" s="99" t="s">
        <v>2272</v>
      </c>
      <c r="Q157" s="79"/>
      <c r="R157" s="100">
        <f t="shared" si="10"/>
        <v>353744</v>
      </c>
      <c r="S157" s="100">
        <v>103100</v>
      </c>
      <c r="T157" s="100">
        <v>250644</v>
      </c>
      <c r="U157" s="76"/>
      <c r="V157" s="98" t="s">
        <v>715</v>
      </c>
      <c r="W157" s="99" t="s">
        <v>2272</v>
      </c>
      <c r="X157" s="79"/>
      <c r="Y157" s="100">
        <f t="shared" si="11"/>
        <v>1</v>
      </c>
      <c r="Z157" s="79"/>
      <c r="AA157" s="100">
        <v>1</v>
      </c>
    </row>
    <row r="158" spans="1:27" ht="15">
      <c r="A158" s="98" t="s">
        <v>727</v>
      </c>
      <c r="B158" s="99" t="s">
        <v>1874</v>
      </c>
      <c r="C158" s="79"/>
      <c r="D158" s="46">
        <f t="shared" si="8"/>
        <v>133224</v>
      </c>
      <c r="E158" s="79"/>
      <c r="F158" s="100">
        <v>133224</v>
      </c>
      <c r="H158" s="218" t="s">
        <v>748</v>
      </c>
      <c r="I158" s="219" t="s">
        <v>1880</v>
      </c>
      <c r="J158" s="220">
        <v>51000</v>
      </c>
      <c r="K158" s="220">
        <f t="shared" si="9"/>
        <v>55700</v>
      </c>
      <c r="L158" s="221"/>
      <c r="M158" s="220">
        <v>55700</v>
      </c>
      <c r="O158" s="98" t="s">
        <v>718</v>
      </c>
      <c r="P158" s="99" t="s">
        <v>1871</v>
      </c>
      <c r="Q158" s="79"/>
      <c r="R158" s="100">
        <f t="shared" si="10"/>
        <v>618413</v>
      </c>
      <c r="S158" s="79"/>
      <c r="T158" s="100">
        <v>618413</v>
      </c>
      <c r="U158" s="76"/>
      <c r="V158" s="98" t="s">
        <v>718</v>
      </c>
      <c r="W158" s="99" t="s">
        <v>1871</v>
      </c>
      <c r="X158" s="79"/>
      <c r="Y158" s="100">
        <f t="shared" si="11"/>
        <v>478542</v>
      </c>
      <c r="Z158" s="79"/>
      <c r="AA158" s="100">
        <v>478542</v>
      </c>
    </row>
    <row r="159" spans="1:27" ht="15">
      <c r="A159" s="98" t="s">
        <v>730</v>
      </c>
      <c r="B159" s="99" t="s">
        <v>1875</v>
      </c>
      <c r="C159" s="79"/>
      <c r="D159" s="46">
        <f t="shared" si="8"/>
        <v>98133</v>
      </c>
      <c r="E159" s="79"/>
      <c r="F159" s="100">
        <v>98133</v>
      </c>
      <c r="H159" s="218" t="s">
        <v>757</v>
      </c>
      <c r="I159" s="219" t="s">
        <v>1882</v>
      </c>
      <c r="J159" s="220">
        <v>24000</v>
      </c>
      <c r="K159" s="220">
        <f t="shared" si="9"/>
        <v>1055280</v>
      </c>
      <c r="L159" s="220">
        <v>4000</v>
      </c>
      <c r="M159" s="220">
        <v>1051280</v>
      </c>
      <c r="O159" s="98" t="s">
        <v>721</v>
      </c>
      <c r="P159" s="99" t="s">
        <v>1872</v>
      </c>
      <c r="Q159" s="79"/>
      <c r="R159" s="100">
        <f t="shared" si="10"/>
        <v>2431576</v>
      </c>
      <c r="S159" s="100">
        <v>148500</v>
      </c>
      <c r="T159" s="100">
        <v>2283076</v>
      </c>
      <c r="U159" s="76"/>
      <c r="V159" s="98" t="s">
        <v>721</v>
      </c>
      <c r="W159" s="99" t="s">
        <v>1872</v>
      </c>
      <c r="X159" s="100">
        <v>17850</v>
      </c>
      <c r="Y159" s="100">
        <f t="shared" si="11"/>
        <v>1631512</v>
      </c>
      <c r="Z159" s="100">
        <v>33000</v>
      </c>
      <c r="AA159" s="100">
        <v>1598512</v>
      </c>
    </row>
    <row r="160" spans="1:27" ht="15">
      <c r="A160" s="98" t="s">
        <v>733</v>
      </c>
      <c r="B160" s="99" t="s">
        <v>1876</v>
      </c>
      <c r="C160" s="79"/>
      <c r="D160" s="46">
        <f t="shared" si="8"/>
        <v>83911</v>
      </c>
      <c r="E160" s="100">
        <v>3000</v>
      </c>
      <c r="F160" s="100">
        <v>80911</v>
      </c>
      <c r="H160" s="218" t="s">
        <v>760</v>
      </c>
      <c r="I160" s="219" t="s">
        <v>1883</v>
      </c>
      <c r="J160" s="221"/>
      <c r="K160" s="220">
        <f t="shared" si="9"/>
        <v>67000</v>
      </c>
      <c r="L160" s="221"/>
      <c r="M160" s="220">
        <v>67000</v>
      </c>
      <c r="O160" s="98" t="s">
        <v>724</v>
      </c>
      <c r="P160" s="99" t="s">
        <v>1873</v>
      </c>
      <c r="Q160" s="100">
        <v>85200</v>
      </c>
      <c r="R160" s="100">
        <f t="shared" si="10"/>
        <v>894037</v>
      </c>
      <c r="S160" s="100">
        <v>92800</v>
      </c>
      <c r="T160" s="100">
        <v>801237</v>
      </c>
      <c r="U160" s="76"/>
      <c r="V160" s="98" t="s">
        <v>724</v>
      </c>
      <c r="W160" s="99" t="s">
        <v>1873</v>
      </c>
      <c r="X160" s="100">
        <v>69537</v>
      </c>
      <c r="Y160" s="100">
        <f t="shared" si="11"/>
        <v>5782801</v>
      </c>
      <c r="Z160" s="79"/>
      <c r="AA160" s="100">
        <v>5782801</v>
      </c>
    </row>
    <row r="161" spans="1:27" ht="15">
      <c r="A161" s="98" t="s">
        <v>736</v>
      </c>
      <c r="B161" s="99" t="s">
        <v>1877</v>
      </c>
      <c r="C161" s="100">
        <v>106800</v>
      </c>
      <c r="D161" s="46">
        <f t="shared" si="8"/>
        <v>1414884</v>
      </c>
      <c r="E161" s="79"/>
      <c r="F161" s="100">
        <v>1414884</v>
      </c>
      <c r="H161" s="218" t="s">
        <v>763</v>
      </c>
      <c r="I161" s="219" t="s">
        <v>1884</v>
      </c>
      <c r="J161" s="220">
        <v>5700</v>
      </c>
      <c r="K161" s="220">
        <f t="shared" si="9"/>
        <v>821119</v>
      </c>
      <c r="L161" s="221"/>
      <c r="M161" s="220">
        <v>821119</v>
      </c>
      <c r="O161" s="98" t="s">
        <v>727</v>
      </c>
      <c r="P161" s="99" t="s">
        <v>1874</v>
      </c>
      <c r="Q161" s="79"/>
      <c r="R161" s="100">
        <f t="shared" si="10"/>
        <v>789440</v>
      </c>
      <c r="S161" s="79"/>
      <c r="T161" s="100">
        <v>789440</v>
      </c>
      <c r="U161" s="76"/>
      <c r="V161" s="98" t="s">
        <v>727</v>
      </c>
      <c r="W161" s="99" t="s">
        <v>1874</v>
      </c>
      <c r="X161" s="79"/>
      <c r="Y161" s="100">
        <f t="shared" si="11"/>
        <v>170540</v>
      </c>
      <c r="Z161" s="79"/>
      <c r="AA161" s="100">
        <v>170540</v>
      </c>
    </row>
    <row r="162" spans="1:27" ht="15">
      <c r="A162" s="98" t="s">
        <v>739</v>
      </c>
      <c r="B162" s="99" t="s">
        <v>1878</v>
      </c>
      <c r="C162" s="79"/>
      <c r="D162" s="46">
        <f t="shared" si="8"/>
        <v>281700</v>
      </c>
      <c r="E162" s="100">
        <v>5600</v>
      </c>
      <c r="F162" s="100">
        <v>276100</v>
      </c>
      <c r="H162" s="218" t="s">
        <v>770</v>
      </c>
      <c r="I162" s="219" t="s">
        <v>1885</v>
      </c>
      <c r="J162" s="221"/>
      <c r="K162" s="220">
        <f t="shared" si="9"/>
        <v>113300</v>
      </c>
      <c r="L162" s="221"/>
      <c r="M162" s="220">
        <v>113300</v>
      </c>
      <c r="O162" s="98" t="s">
        <v>730</v>
      </c>
      <c r="P162" s="99" t="s">
        <v>1875</v>
      </c>
      <c r="Q162" s="100">
        <v>98000</v>
      </c>
      <c r="R162" s="100">
        <f t="shared" si="10"/>
        <v>883907</v>
      </c>
      <c r="S162" s="100">
        <v>25200</v>
      </c>
      <c r="T162" s="100">
        <v>858707</v>
      </c>
      <c r="U162" s="76"/>
      <c r="V162" s="98" t="s">
        <v>730</v>
      </c>
      <c r="W162" s="99" t="s">
        <v>1875</v>
      </c>
      <c r="X162" s="79"/>
      <c r="Y162" s="100">
        <f t="shared" si="11"/>
        <v>199950</v>
      </c>
      <c r="Z162" s="79"/>
      <c r="AA162" s="100">
        <v>199950</v>
      </c>
    </row>
    <row r="163" spans="1:27" ht="15">
      <c r="A163" s="98" t="s">
        <v>745</v>
      </c>
      <c r="B163" s="99" t="s">
        <v>1879</v>
      </c>
      <c r="C163" s="79"/>
      <c r="D163" s="46">
        <f t="shared" si="8"/>
        <v>305505</v>
      </c>
      <c r="E163" s="79"/>
      <c r="F163" s="100">
        <v>305505</v>
      </c>
      <c r="H163" s="218" t="s">
        <v>773</v>
      </c>
      <c r="I163" s="219" t="s">
        <v>1886</v>
      </c>
      <c r="J163" s="221"/>
      <c r="K163" s="220">
        <f t="shared" si="9"/>
        <v>116991</v>
      </c>
      <c r="L163" s="221"/>
      <c r="M163" s="220">
        <v>116991</v>
      </c>
      <c r="O163" s="98" t="s">
        <v>733</v>
      </c>
      <c r="P163" s="99" t="s">
        <v>1876</v>
      </c>
      <c r="Q163" s="79"/>
      <c r="R163" s="100">
        <f t="shared" si="10"/>
        <v>942883</v>
      </c>
      <c r="S163" s="100">
        <v>142880</v>
      </c>
      <c r="T163" s="100">
        <v>800003</v>
      </c>
      <c r="U163" s="76"/>
      <c r="V163" s="98" t="s">
        <v>733</v>
      </c>
      <c r="W163" s="99" t="s">
        <v>1876</v>
      </c>
      <c r="X163" s="79"/>
      <c r="Y163" s="100">
        <f t="shared" si="11"/>
        <v>297085</v>
      </c>
      <c r="Z163" s="79"/>
      <c r="AA163" s="100">
        <v>297085</v>
      </c>
    </row>
    <row r="164" spans="1:27" ht="15">
      <c r="A164" s="98" t="s">
        <v>748</v>
      </c>
      <c r="B164" s="99" t="s">
        <v>1880</v>
      </c>
      <c r="C164" s="79"/>
      <c r="D164" s="46">
        <f t="shared" si="8"/>
        <v>280397</v>
      </c>
      <c r="E164" s="100">
        <v>13850</v>
      </c>
      <c r="F164" s="100">
        <v>266547</v>
      </c>
      <c r="H164" s="218" t="s">
        <v>779</v>
      </c>
      <c r="I164" s="219" t="s">
        <v>1887</v>
      </c>
      <c r="J164" s="220">
        <v>44400</v>
      </c>
      <c r="K164" s="220">
        <f t="shared" si="9"/>
        <v>55600</v>
      </c>
      <c r="L164" s="221"/>
      <c r="M164" s="220">
        <v>55600</v>
      </c>
      <c r="O164" s="98" t="s">
        <v>736</v>
      </c>
      <c r="P164" s="99" t="s">
        <v>1877</v>
      </c>
      <c r="Q164" s="100">
        <v>291401</v>
      </c>
      <c r="R164" s="100">
        <f t="shared" si="10"/>
        <v>6480833</v>
      </c>
      <c r="S164" s="100">
        <v>15051</v>
      </c>
      <c r="T164" s="100">
        <v>6465782</v>
      </c>
      <c r="U164" s="76"/>
      <c r="V164" s="98" t="s">
        <v>736</v>
      </c>
      <c r="W164" s="99" t="s">
        <v>1877</v>
      </c>
      <c r="X164" s="100">
        <v>218150</v>
      </c>
      <c r="Y164" s="100">
        <f t="shared" si="11"/>
        <v>9077408</v>
      </c>
      <c r="Z164" s="100">
        <v>10400</v>
      </c>
      <c r="AA164" s="100">
        <v>9067008</v>
      </c>
    </row>
    <row r="165" spans="1:27" ht="15">
      <c r="A165" s="98" t="s">
        <v>751</v>
      </c>
      <c r="B165" s="99" t="s">
        <v>1881</v>
      </c>
      <c r="C165" s="79"/>
      <c r="D165" s="46">
        <f t="shared" si="8"/>
        <v>212732</v>
      </c>
      <c r="E165" s="79"/>
      <c r="F165" s="100">
        <v>212732</v>
      </c>
      <c r="H165" s="218" t="s">
        <v>782</v>
      </c>
      <c r="I165" s="219" t="s">
        <v>1888</v>
      </c>
      <c r="J165" s="220">
        <v>15700</v>
      </c>
      <c r="K165" s="220">
        <f t="shared" si="9"/>
        <v>603700</v>
      </c>
      <c r="L165" s="220">
        <v>300</v>
      </c>
      <c r="M165" s="220">
        <v>603400</v>
      </c>
      <c r="O165" s="98" t="s">
        <v>739</v>
      </c>
      <c r="P165" s="99" t="s">
        <v>1878</v>
      </c>
      <c r="Q165" s="79"/>
      <c r="R165" s="100">
        <f t="shared" si="10"/>
        <v>1687046</v>
      </c>
      <c r="S165" s="100">
        <v>27098</v>
      </c>
      <c r="T165" s="100">
        <v>1659948</v>
      </c>
      <c r="U165" s="76"/>
      <c r="V165" s="98" t="s">
        <v>739</v>
      </c>
      <c r="W165" s="99" t="s">
        <v>1878</v>
      </c>
      <c r="X165" s="100">
        <v>284000</v>
      </c>
      <c r="Y165" s="100">
        <f t="shared" si="11"/>
        <v>505683</v>
      </c>
      <c r="Z165" s="100">
        <v>7607</v>
      </c>
      <c r="AA165" s="100">
        <v>498076</v>
      </c>
    </row>
    <row r="166" spans="1:27" ht="15">
      <c r="A166" s="98" t="s">
        <v>757</v>
      </c>
      <c r="B166" s="99" t="s">
        <v>1882</v>
      </c>
      <c r="C166" s="100">
        <v>350553</v>
      </c>
      <c r="D166" s="46">
        <f t="shared" si="8"/>
        <v>1163065</v>
      </c>
      <c r="E166" s="100">
        <v>78000</v>
      </c>
      <c r="F166" s="100">
        <v>1085065</v>
      </c>
      <c r="H166" s="218" t="s">
        <v>785</v>
      </c>
      <c r="I166" s="219" t="s">
        <v>1889</v>
      </c>
      <c r="J166" s="220">
        <v>43687200</v>
      </c>
      <c r="K166" s="220">
        <f t="shared" si="9"/>
        <v>844171</v>
      </c>
      <c r="L166" s="221"/>
      <c r="M166" s="220">
        <v>844171</v>
      </c>
      <c r="O166" s="98" t="s">
        <v>742</v>
      </c>
      <c r="P166" s="99" t="s">
        <v>2337</v>
      </c>
      <c r="Q166" s="79"/>
      <c r="R166" s="100">
        <f t="shared" si="10"/>
        <v>189500</v>
      </c>
      <c r="S166" s="100">
        <v>189500</v>
      </c>
      <c r="T166" s="79"/>
      <c r="U166" s="76"/>
      <c r="V166" s="98" t="s">
        <v>745</v>
      </c>
      <c r="W166" s="99" t="s">
        <v>1879</v>
      </c>
      <c r="X166" s="79"/>
      <c r="Y166" s="100">
        <f t="shared" si="11"/>
        <v>1347886</v>
      </c>
      <c r="Z166" s="79"/>
      <c r="AA166" s="100">
        <v>1347886</v>
      </c>
    </row>
    <row r="167" spans="1:27" ht="15">
      <c r="A167" s="98" t="s">
        <v>760</v>
      </c>
      <c r="B167" s="99" t="s">
        <v>1883</v>
      </c>
      <c r="C167" s="79"/>
      <c r="D167" s="46">
        <f t="shared" si="8"/>
        <v>500</v>
      </c>
      <c r="E167" s="79"/>
      <c r="F167" s="100">
        <v>500</v>
      </c>
      <c r="H167" s="218" t="s">
        <v>788</v>
      </c>
      <c r="I167" s="219" t="s">
        <v>1890</v>
      </c>
      <c r="J167" s="221"/>
      <c r="K167" s="220">
        <f t="shared" si="9"/>
        <v>5700</v>
      </c>
      <c r="L167" s="221"/>
      <c r="M167" s="220">
        <v>5700</v>
      </c>
      <c r="O167" s="98" t="s">
        <v>745</v>
      </c>
      <c r="P167" s="99" t="s">
        <v>1879</v>
      </c>
      <c r="Q167" s="100">
        <v>88500</v>
      </c>
      <c r="R167" s="100">
        <f t="shared" si="10"/>
        <v>2443907</v>
      </c>
      <c r="S167" s="100">
        <v>118700</v>
      </c>
      <c r="T167" s="100">
        <v>2325207</v>
      </c>
      <c r="U167" s="76"/>
      <c r="V167" s="98" t="s">
        <v>748</v>
      </c>
      <c r="W167" s="99" t="s">
        <v>1880</v>
      </c>
      <c r="X167" s="100">
        <v>1230890</v>
      </c>
      <c r="Y167" s="100">
        <f t="shared" si="11"/>
        <v>2996286</v>
      </c>
      <c r="Z167" s="79"/>
      <c r="AA167" s="100">
        <v>2996286</v>
      </c>
    </row>
    <row r="168" spans="1:27" ht="15">
      <c r="A168" s="98" t="s">
        <v>763</v>
      </c>
      <c r="B168" s="99" t="s">
        <v>1884</v>
      </c>
      <c r="C168" s="100">
        <v>1956519</v>
      </c>
      <c r="D168" s="46">
        <f t="shared" si="8"/>
        <v>1775293</v>
      </c>
      <c r="E168" s="79"/>
      <c r="F168" s="100">
        <v>1775293</v>
      </c>
      <c r="H168" s="218" t="s">
        <v>791</v>
      </c>
      <c r="I168" s="219" t="s">
        <v>1891</v>
      </c>
      <c r="J168" s="220">
        <v>55349</v>
      </c>
      <c r="K168" s="220">
        <f t="shared" si="9"/>
        <v>593784</v>
      </c>
      <c r="L168" s="221"/>
      <c r="M168" s="220">
        <v>593784</v>
      </c>
      <c r="O168" s="98" t="s">
        <v>748</v>
      </c>
      <c r="P168" s="99" t="s">
        <v>1880</v>
      </c>
      <c r="Q168" s="100">
        <v>517800</v>
      </c>
      <c r="R168" s="100">
        <f t="shared" si="10"/>
        <v>1222638</v>
      </c>
      <c r="S168" s="100">
        <v>13850</v>
      </c>
      <c r="T168" s="100">
        <v>1208788</v>
      </c>
      <c r="U168" s="76"/>
      <c r="V168" s="98" t="s">
        <v>751</v>
      </c>
      <c r="W168" s="99" t="s">
        <v>1881</v>
      </c>
      <c r="X168" s="79"/>
      <c r="Y168" s="100">
        <f t="shared" si="11"/>
        <v>365700</v>
      </c>
      <c r="Z168" s="79"/>
      <c r="AA168" s="100">
        <v>365700</v>
      </c>
    </row>
    <row r="169" spans="1:27" ht="15">
      <c r="A169" s="98" t="s">
        <v>766</v>
      </c>
      <c r="B169" s="99" t="s">
        <v>2340</v>
      </c>
      <c r="C169" s="79"/>
      <c r="D169" s="46">
        <f t="shared" si="8"/>
        <v>58900</v>
      </c>
      <c r="E169" s="79"/>
      <c r="F169" s="100">
        <v>58900</v>
      </c>
      <c r="H169" s="218" t="s">
        <v>794</v>
      </c>
      <c r="I169" s="219" t="s">
        <v>1892</v>
      </c>
      <c r="J169" s="220">
        <v>82900</v>
      </c>
      <c r="K169" s="220">
        <f t="shared" si="9"/>
        <v>126900</v>
      </c>
      <c r="L169" s="221"/>
      <c r="M169" s="220">
        <v>126900</v>
      </c>
      <c r="O169" s="98" t="s">
        <v>751</v>
      </c>
      <c r="P169" s="99" t="s">
        <v>1881</v>
      </c>
      <c r="Q169" s="79"/>
      <c r="R169" s="100">
        <f t="shared" si="10"/>
        <v>1396742</v>
      </c>
      <c r="S169" s="100">
        <v>92600</v>
      </c>
      <c r="T169" s="100">
        <v>1304142</v>
      </c>
      <c r="U169" s="76"/>
      <c r="V169" s="98" t="s">
        <v>757</v>
      </c>
      <c r="W169" s="99" t="s">
        <v>1882</v>
      </c>
      <c r="X169" s="100">
        <v>1952000</v>
      </c>
      <c r="Y169" s="100">
        <f t="shared" si="11"/>
        <v>14602449</v>
      </c>
      <c r="Z169" s="100">
        <v>2220000</v>
      </c>
      <c r="AA169" s="100">
        <v>12382449</v>
      </c>
    </row>
    <row r="170" spans="1:27" ht="15">
      <c r="A170" s="98" t="s">
        <v>770</v>
      </c>
      <c r="B170" s="99" t="s">
        <v>1885</v>
      </c>
      <c r="C170" s="100">
        <v>4859475</v>
      </c>
      <c r="D170" s="46">
        <f t="shared" si="8"/>
        <v>264827</v>
      </c>
      <c r="E170" s="100">
        <v>8001</v>
      </c>
      <c r="F170" s="100">
        <v>256826</v>
      </c>
      <c r="H170" s="218" t="s">
        <v>797</v>
      </c>
      <c r="I170" s="219" t="s">
        <v>1893</v>
      </c>
      <c r="J170" s="221"/>
      <c r="K170" s="220">
        <f t="shared" si="9"/>
        <v>58401</v>
      </c>
      <c r="L170" s="221"/>
      <c r="M170" s="220">
        <v>58401</v>
      </c>
      <c r="O170" s="98" t="s">
        <v>757</v>
      </c>
      <c r="P170" s="99" t="s">
        <v>1882</v>
      </c>
      <c r="Q170" s="100">
        <v>2141260</v>
      </c>
      <c r="R170" s="100">
        <f t="shared" si="10"/>
        <v>6212454</v>
      </c>
      <c r="S170" s="100">
        <v>330101</v>
      </c>
      <c r="T170" s="100">
        <v>5882353</v>
      </c>
      <c r="U170" s="76"/>
      <c r="V170" s="98" t="s">
        <v>760</v>
      </c>
      <c r="W170" s="99" t="s">
        <v>1883</v>
      </c>
      <c r="X170" s="100">
        <v>24500</v>
      </c>
      <c r="Y170" s="100">
        <f t="shared" si="11"/>
        <v>134000</v>
      </c>
      <c r="Z170" s="79"/>
      <c r="AA170" s="100">
        <v>134000</v>
      </c>
    </row>
    <row r="171" spans="1:27" ht="15">
      <c r="A171" s="98" t="s">
        <v>773</v>
      </c>
      <c r="B171" s="99" t="s">
        <v>1886</v>
      </c>
      <c r="C171" s="79"/>
      <c r="D171" s="46">
        <f t="shared" si="8"/>
        <v>188473</v>
      </c>
      <c r="E171" s="100">
        <v>21050</v>
      </c>
      <c r="F171" s="100">
        <v>167423</v>
      </c>
      <c r="H171" s="218" t="s">
        <v>800</v>
      </c>
      <c r="I171" s="219" t="s">
        <v>1894</v>
      </c>
      <c r="J171" s="220">
        <v>849500</v>
      </c>
      <c r="K171" s="220">
        <f t="shared" si="9"/>
        <v>412682</v>
      </c>
      <c r="L171" s="221"/>
      <c r="M171" s="220">
        <v>412682</v>
      </c>
      <c r="O171" s="98" t="s">
        <v>760</v>
      </c>
      <c r="P171" s="99" t="s">
        <v>1883</v>
      </c>
      <c r="Q171" s="100">
        <v>122800</v>
      </c>
      <c r="R171" s="100">
        <f t="shared" si="10"/>
        <v>1412777</v>
      </c>
      <c r="S171" s="100">
        <v>19500</v>
      </c>
      <c r="T171" s="100">
        <v>1393277</v>
      </c>
      <c r="U171" s="76"/>
      <c r="V171" s="98" t="s">
        <v>763</v>
      </c>
      <c r="W171" s="99" t="s">
        <v>1884</v>
      </c>
      <c r="X171" s="100">
        <v>435302</v>
      </c>
      <c r="Y171" s="100">
        <f t="shared" si="11"/>
        <v>6686411</v>
      </c>
      <c r="Z171" s="100">
        <v>3158500</v>
      </c>
      <c r="AA171" s="100">
        <v>3527911</v>
      </c>
    </row>
    <row r="172" spans="1:27" ht="15">
      <c r="A172" s="98" t="s">
        <v>776</v>
      </c>
      <c r="B172" s="99" t="s">
        <v>2329</v>
      </c>
      <c r="C172" s="79"/>
      <c r="D172" s="46">
        <f t="shared" si="8"/>
        <v>60604</v>
      </c>
      <c r="E172" s="79"/>
      <c r="F172" s="100">
        <v>60604</v>
      </c>
      <c r="H172" s="218" t="s">
        <v>806</v>
      </c>
      <c r="I172" s="219" t="s">
        <v>1896</v>
      </c>
      <c r="J172" s="221"/>
      <c r="K172" s="220">
        <f t="shared" si="9"/>
        <v>1</v>
      </c>
      <c r="L172" s="221"/>
      <c r="M172" s="220">
        <v>1</v>
      </c>
      <c r="O172" s="98" t="s">
        <v>763</v>
      </c>
      <c r="P172" s="99" t="s">
        <v>1884</v>
      </c>
      <c r="Q172" s="100">
        <v>8485831</v>
      </c>
      <c r="R172" s="100">
        <f t="shared" si="10"/>
        <v>10234505</v>
      </c>
      <c r="S172" s="100">
        <v>70850</v>
      </c>
      <c r="T172" s="100">
        <v>10163655</v>
      </c>
      <c r="U172" s="76"/>
      <c r="V172" s="98" t="s">
        <v>770</v>
      </c>
      <c r="W172" s="99" t="s">
        <v>1885</v>
      </c>
      <c r="X172" s="100">
        <v>235660</v>
      </c>
      <c r="Y172" s="100">
        <f t="shared" si="11"/>
        <v>4825468</v>
      </c>
      <c r="Z172" s="79"/>
      <c r="AA172" s="100">
        <v>4825468</v>
      </c>
    </row>
    <row r="173" spans="1:27" ht="15">
      <c r="A173" s="98" t="s">
        <v>779</v>
      </c>
      <c r="B173" s="99" t="s">
        <v>1887</v>
      </c>
      <c r="C173" s="79"/>
      <c r="D173" s="46">
        <f t="shared" si="8"/>
        <v>336803</v>
      </c>
      <c r="E173" s="79"/>
      <c r="F173" s="100">
        <v>336803</v>
      </c>
      <c r="H173" s="218" t="s">
        <v>809</v>
      </c>
      <c r="I173" s="219" t="s">
        <v>1897</v>
      </c>
      <c r="J173" s="221"/>
      <c r="K173" s="220">
        <f t="shared" si="9"/>
        <v>384706</v>
      </c>
      <c r="L173" s="221"/>
      <c r="M173" s="220">
        <v>384706</v>
      </c>
      <c r="O173" s="98" t="s">
        <v>766</v>
      </c>
      <c r="P173" s="99" t="s">
        <v>2340</v>
      </c>
      <c r="Q173" s="79"/>
      <c r="R173" s="100">
        <f t="shared" si="10"/>
        <v>157346</v>
      </c>
      <c r="S173" s="79"/>
      <c r="T173" s="100">
        <v>157346</v>
      </c>
      <c r="U173" s="76"/>
      <c r="V173" s="98" t="s">
        <v>773</v>
      </c>
      <c r="W173" s="99" t="s">
        <v>1886</v>
      </c>
      <c r="X173" s="79"/>
      <c r="Y173" s="100">
        <f t="shared" si="11"/>
        <v>1535029</v>
      </c>
      <c r="Z173" s="79"/>
      <c r="AA173" s="100">
        <v>1535029</v>
      </c>
    </row>
    <row r="174" spans="1:27" ht="15">
      <c r="A174" s="98" t="s">
        <v>782</v>
      </c>
      <c r="B174" s="99" t="s">
        <v>1888</v>
      </c>
      <c r="C174" s="100">
        <v>558902</v>
      </c>
      <c r="D174" s="46">
        <f t="shared" si="8"/>
        <v>1225690</v>
      </c>
      <c r="E174" s="100">
        <v>306600</v>
      </c>
      <c r="F174" s="100">
        <v>919090</v>
      </c>
      <c r="H174" s="218" t="s">
        <v>812</v>
      </c>
      <c r="I174" s="219" t="s">
        <v>1898</v>
      </c>
      <c r="J174" s="221"/>
      <c r="K174" s="220">
        <f t="shared" si="9"/>
        <v>156525</v>
      </c>
      <c r="L174" s="221"/>
      <c r="M174" s="220">
        <v>156525</v>
      </c>
      <c r="O174" s="98" t="s">
        <v>770</v>
      </c>
      <c r="P174" s="99" t="s">
        <v>1885</v>
      </c>
      <c r="Q174" s="100">
        <v>22806005</v>
      </c>
      <c r="R174" s="100">
        <f t="shared" si="10"/>
        <v>4446526</v>
      </c>
      <c r="S174" s="100">
        <v>1098351</v>
      </c>
      <c r="T174" s="100">
        <v>3348175</v>
      </c>
      <c r="U174" s="76"/>
      <c r="V174" s="98" t="s">
        <v>776</v>
      </c>
      <c r="W174" s="99" t="s">
        <v>2329</v>
      </c>
      <c r="X174" s="79"/>
      <c r="Y174" s="100">
        <f t="shared" si="11"/>
        <v>191950</v>
      </c>
      <c r="Z174" s="79"/>
      <c r="AA174" s="100">
        <v>191950</v>
      </c>
    </row>
    <row r="175" spans="1:27" ht="15">
      <c r="A175" s="98" t="s">
        <v>785</v>
      </c>
      <c r="B175" s="99" t="s">
        <v>1889</v>
      </c>
      <c r="C175" s="100">
        <v>1900450</v>
      </c>
      <c r="D175" s="46">
        <f t="shared" si="8"/>
        <v>894741</v>
      </c>
      <c r="E175" s="79"/>
      <c r="F175" s="100">
        <v>894741</v>
      </c>
      <c r="H175" s="218" t="s">
        <v>815</v>
      </c>
      <c r="I175" s="219" t="s">
        <v>1899</v>
      </c>
      <c r="J175" s="220">
        <v>855000</v>
      </c>
      <c r="K175" s="220">
        <f t="shared" si="9"/>
        <v>16000</v>
      </c>
      <c r="L175" s="221"/>
      <c r="M175" s="220">
        <v>16000</v>
      </c>
      <c r="O175" s="98" t="s">
        <v>773</v>
      </c>
      <c r="P175" s="99" t="s">
        <v>1886</v>
      </c>
      <c r="Q175" s="100">
        <v>1913950</v>
      </c>
      <c r="R175" s="100">
        <f t="shared" si="10"/>
        <v>4244884</v>
      </c>
      <c r="S175" s="100">
        <v>400500</v>
      </c>
      <c r="T175" s="100">
        <v>3844384</v>
      </c>
      <c r="U175" s="76"/>
      <c r="V175" s="98" t="s">
        <v>779</v>
      </c>
      <c r="W175" s="99" t="s">
        <v>1887</v>
      </c>
      <c r="X175" s="100">
        <v>137250</v>
      </c>
      <c r="Y175" s="100">
        <f t="shared" si="11"/>
        <v>396165</v>
      </c>
      <c r="Z175" s="79"/>
      <c r="AA175" s="100">
        <v>396165</v>
      </c>
    </row>
    <row r="176" spans="1:27" ht="15">
      <c r="A176" s="98" t="s">
        <v>788</v>
      </c>
      <c r="B176" s="99" t="s">
        <v>1890</v>
      </c>
      <c r="C176" s="100">
        <v>449100</v>
      </c>
      <c r="D176" s="46">
        <f t="shared" si="8"/>
        <v>383131</v>
      </c>
      <c r="E176" s="100">
        <v>6815</v>
      </c>
      <c r="F176" s="100">
        <v>376316</v>
      </c>
      <c r="H176" s="218" t="s">
        <v>819</v>
      </c>
      <c r="I176" s="219" t="s">
        <v>1900</v>
      </c>
      <c r="J176" s="221"/>
      <c r="K176" s="220">
        <f t="shared" si="9"/>
        <v>352330</v>
      </c>
      <c r="L176" s="221"/>
      <c r="M176" s="220">
        <v>352330</v>
      </c>
      <c r="O176" s="98" t="s">
        <v>776</v>
      </c>
      <c r="P176" s="99" t="s">
        <v>2329</v>
      </c>
      <c r="Q176" s="100">
        <v>23100</v>
      </c>
      <c r="R176" s="100">
        <f t="shared" si="10"/>
        <v>1075846</v>
      </c>
      <c r="S176" s="100">
        <v>260450</v>
      </c>
      <c r="T176" s="100">
        <v>815396</v>
      </c>
      <c r="U176" s="76"/>
      <c r="V176" s="98" t="s">
        <v>782</v>
      </c>
      <c r="W176" s="99" t="s">
        <v>1888</v>
      </c>
      <c r="X176" s="100">
        <v>2015414</v>
      </c>
      <c r="Y176" s="100">
        <f t="shared" si="11"/>
        <v>8060852</v>
      </c>
      <c r="Z176" s="100">
        <v>300</v>
      </c>
      <c r="AA176" s="100">
        <v>8060552</v>
      </c>
    </row>
    <row r="177" spans="1:27" ht="15">
      <c r="A177" s="98" t="s">
        <v>791</v>
      </c>
      <c r="B177" s="99" t="s">
        <v>1891</v>
      </c>
      <c r="C177" s="100">
        <v>3824546</v>
      </c>
      <c r="D177" s="46">
        <f t="shared" si="8"/>
        <v>589226</v>
      </c>
      <c r="E177" s="100">
        <v>19050</v>
      </c>
      <c r="F177" s="100">
        <v>570176</v>
      </c>
      <c r="H177" s="218" t="s">
        <v>822</v>
      </c>
      <c r="I177" s="219" t="s">
        <v>1901</v>
      </c>
      <c r="J177" s="221"/>
      <c r="K177" s="220">
        <f t="shared" si="9"/>
        <v>1000</v>
      </c>
      <c r="L177" s="221"/>
      <c r="M177" s="220">
        <v>1000</v>
      </c>
      <c r="O177" s="98" t="s">
        <v>779</v>
      </c>
      <c r="P177" s="99" t="s">
        <v>1887</v>
      </c>
      <c r="Q177" s="100">
        <v>1097900</v>
      </c>
      <c r="R177" s="100">
        <f t="shared" si="10"/>
        <v>2488087</v>
      </c>
      <c r="S177" s="100">
        <v>208856</v>
      </c>
      <c r="T177" s="100">
        <v>2279231</v>
      </c>
      <c r="U177" s="76"/>
      <c r="V177" s="98" t="s">
        <v>785</v>
      </c>
      <c r="W177" s="99" t="s">
        <v>1889</v>
      </c>
      <c r="X177" s="100">
        <v>53114000</v>
      </c>
      <c r="Y177" s="100">
        <f t="shared" si="11"/>
        <v>3743799</v>
      </c>
      <c r="Z177" s="100">
        <v>201125</v>
      </c>
      <c r="AA177" s="100">
        <v>3542674</v>
      </c>
    </row>
    <row r="178" spans="1:27" ht="15">
      <c r="A178" s="98" t="s">
        <v>794</v>
      </c>
      <c r="B178" s="99" t="s">
        <v>1892</v>
      </c>
      <c r="C178" s="100">
        <v>167090</v>
      </c>
      <c r="D178" s="46">
        <f t="shared" si="8"/>
        <v>215714</v>
      </c>
      <c r="E178" s="79"/>
      <c r="F178" s="100">
        <v>215714</v>
      </c>
      <c r="H178" s="218" t="s">
        <v>825</v>
      </c>
      <c r="I178" s="219" t="s">
        <v>1902</v>
      </c>
      <c r="J178" s="220">
        <v>9000</v>
      </c>
      <c r="K178" s="220">
        <f t="shared" si="9"/>
        <v>1841</v>
      </c>
      <c r="L178" s="221"/>
      <c r="M178" s="220">
        <v>1841</v>
      </c>
      <c r="O178" s="98" t="s">
        <v>782</v>
      </c>
      <c r="P178" s="99" t="s">
        <v>1888</v>
      </c>
      <c r="Q178" s="100">
        <v>2785703</v>
      </c>
      <c r="R178" s="100">
        <f t="shared" si="10"/>
        <v>8794956</v>
      </c>
      <c r="S178" s="100">
        <v>1446315</v>
      </c>
      <c r="T178" s="100">
        <v>7348641</v>
      </c>
      <c r="U178" s="76"/>
      <c r="V178" s="98" t="s">
        <v>788</v>
      </c>
      <c r="W178" s="99" t="s">
        <v>1890</v>
      </c>
      <c r="X178" s="100">
        <v>43000</v>
      </c>
      <c r="Y178" s="100">
        <f t="shared" si="11"/>
        <v>833231</v>
      </c>
      <c r="Z178" s="79"/>
      <c r="AA178" s="100">
        <v>833231</v>
      </c>
    </row>
    <row r="179" spans="1:27" ht="15">
      <c r="A179" s="98" t="s">
        <v>797</v>
      </c>
      <c r="B179" s="99" t="s">
        <v>1893</v>
      </c>
      <c r="C179" s="100">
        <v>2594850</v>
      </c>
      <c r="D179" s="46">
        <f t="shared" si="8"/>
        <v>412256</v>
      </c>
      <c r="E179" s="79"/>
      <c r="F179" s="100">
        <v>412256</v>
      </c>
      <c r="H179" s="218" t="s">
        <v>828</v>
      </c>
      <c r="I179" s="219" t="s">
        <v>1903</v>
      </c>
      <c r="J179" s="220">
        <v>12000</v>
      </c>
      <c r="K179" s="220">
        <f t="shared" si="9"/>
        <v>0</v>
      </c>
      <c r="L179" s="221"/>
      <c r="M179" s="221"/>
      <c r="O179" s="98" t="s">
        <v>785</v>
      </c>
      <c r="P179" s="99" t="s">
        <v>1889</v>
      </c>
      <c r="Q179" s="100">
        <v>7901260</v>
      </c>
      <c r="R179" s="100">
        <f t="shared" si="10"/>
        <v>7859281</v>
      </c>
      <c r="S179" s="100">
        <v>430669</v>
      </c>
      <c r="T179" s="100">
        <v>7428612</v>
      </c>
      <c r="U179" s="76"/>
      <c r="V179" s="98" t="s">
        <v>791</v>
      </c>
      <c r="W179" s="99" t="s">
        <v>1891</v>
      </c>
      <c r="X179" s="100">
        <v>1967949</v>
      </c>
      <c r="Y179" s="100">
        <f t="shared" si="11"/>
        <v>5631622</v>
      </c>
      <c r="Z179" s="79"/>
      <c r="AA179" s="100">
        <v>5631622</v>
      </c>
    </row>
    <row r="180" spans="1:27" ht="15">
      <c r="A180" s="98" t="s">
        <v>800</v>
      </c>
      <c r="B180" s="99" t="s">
        <v>1894</v>
      </c>
      <c r="C180" s="100">
        <v>558000</v>
      </c>
      <c r="D180" s="46">
        <f t="shared" si="8"/>
        <v>559417</v>
      </c>
      <c r="E180" s="100">
        <v>5500</v>
      </c>
      <c r="F180" s="100">
        <v>553917</v>
      </c>
      <c r="H180" s="218" t="s">
        <v>831</v>
      </c>
      <c r="I180" s="219" t="s">
        <v>2231</v>
      </c>
      <c r="J180" s="221"/>
      <c r="K180" s="220">
        <f t="shared" si="9"/>
        <v>2800</v>
      </c>
      <c r="L180" s="221"/>
      <c r="M180" s="220">
        <v>2800</v>
      </c>
      <c r="O180" s="98" t="s">
        <v>788</v>
      </c>
      <c r="P180" s="99" t="s">
        <v>1890</v>
      </c>
      <c r="Q180" s="100">
        <v>3487882</v>
      </c>
      <c r="R180" s="100">
        <f t="shared" si="10"/>
        <v>4104402</v>
      </c>
      <c r="S180" s="100">
        <v>515868</v>
      </c>
      <c r="T180" s="100">
        <v>3588534</v>
      </c>
      <c r="U180" s="76"/>
      <c r="V180" s="98" t="s">
        <v>794</v>
      </c>
      <c r="W180" s="99" t="s">
        <v>1892</v>
      </c>
      <c r="X180" s="100">
        <v>3367500</v>
      </c>
      <c r="Y180" s="100">
        <f t="shared" si="11"/>
        <v>1205129</v>
      </c>
      <c r="Z180" s="79"/>
      <c r="AA180" s="100">
        <v>1205129</v>
      </c>
    </row>
    <row r="181" spans="1:27" ht="15">
      <c r="A181" s="98" t="s">
        <v>803</v>
      </c>
      <c r="B181" s="99" t="s">
        <v>1895</v>
      </c>
      <c r="C181" s="100">
        <v>215600</v>
      </c>
      <c r="D181" s="46">
        <f t="shared" si="8"/>
        <v>6051</v>
      </c>
      <c r="E181" s="79"/>
      <c r="F181" s="100">
        <v>6051</v>
      </c>
      <c r="H181" s="218" t="s">
        <v>837</v>
      </c>
      <c r="I181" s="219" t="s">
        <v>1905</v>
      </c>
      <c r="J181" s="220">
        <v>3000</v>
      </c>
      <c r="K181" s="220">
        <f t="shared" si="9"/>
        <v>44925</v>
      </c>
      <c r="L181" s="221"/>
      <c r="M181" s="220">
        <v>44925</v>
      </c>
      <c r="O181" s="98" t="s">
        <v>791</v>
      </c>
      <c r="P181" s="99" t="s">
        <v>1891</v>
      </c>
      <c r="Q181" s="100">
        <v>38418479</v>
      </c>
      <c r="R181" s="100">
        <f t="shared" si="10"/>
        <v>9409115</v>
      </c>
      <c r="S181" s="100">
        <v>773651</v>
      </c>
      <c r="T181" s="100">
        <v>8635464</v>
      </c>
      <c r="U181" s="76"/>
      <c r="V181" s="98" t="s">
        <v>797</v>
      </c>
      <c r="W181" s="99" t="s">
        <v>1893</v>
      </c>
      <c r="X181" s="79"/>
      <c r="Y181" s="100">
        <f t="shared" si="11"/>
        <v>799235</v>
      </c>
      <c r="Z181" s="79"/>
      <c r="AA181" s="100">
        <v>799235</v>
      </c>
    </row>
    <row r="182" spans="1:27" ht="15">
      <c r="A182" s="98" t="s">
        <v>806</v>
      </c>
      <c r="B182" s="99" t="s">
        <v>1896</v>
      </c>
      <c r="C182" s="100">
        <v>176500</v>
      </c>
      <c r="D182" s="46">
        <f t="shared" si="8"/>
        <v>97407</v>
      </c>
      <c r="E182" s="79"/>
      <c r="F182" s="100">
        <v>97407</v>
      </c>
      <c r="H182" s="218" t="s">
        <v>843</v>
      </c>
      <c r="I182" s="219" t="s">
        <v>1907</v>
      </c>
      <c r="J182" s="220">
        <v>15700</v>
      </c>
      <c r="K182" s="220">
        <f t="shared" si="9"/>
        <v>1088802</v>
      </c>
      <c r="L182" s="220">
        <v>552000</v>
      </c>
      <c r="M182" s="220">
        <v>536802</v>
      </c>
      <c r="O182" s="98" t="s">
        <v>794</v>
      </c>
      <c r="P182" s="99" t="s">
        <v>1892</v>
      </c>
      <c r="Q182" s="100">
        <v>10648351</v>
      </c>
      <c r="R182" s="100">
        <f t="shared" si="10"/>
        <v>3700516</v>
      </c>
      <c r="S182" s="100">
        <v>511975</v>
      </c>
      <c r="T182" s="100">
        <v>3188541</v>
      </c>
      <c r="U182" s="76"/>
      <c r="V182" s="98" t="s">
        <v>800</v>
      </c>
      <c r="W182" s="99" t="s">
        <v>1894</v>
      </c>
      <c r="X182" s="100">
        <v>936665</v>
      </c>
      <c r="Y182" s="100">
        <f t="shared" si="11"/>
        <v>4068767</v>
      </c>
      <c r="Z182" s="79"/>
      <c r="AA182" s="100">
        <v>4068767</v>
      </c>
    </row>
    <row r="183" spans="1:27" ht="15">
      <c r="A183" s="98" t="s">
        <v>809</v>
      </c>
      <c r="B183" s="99" t="s">
        <v>1897</v>
      </c>
      <c r="C183" s="100">
        <v>32650</v>
      </c>
      <c r="D183" s="46">
        <f t="shared" si="8"/>
        <v>187640</v>
      </c>
      <c r="E183" s="100">
        <v>1800</v>
      </c>
      <c r="F183" s="100">
        <v>185840</v>
      </c>
      <c r="H183" s="218" t="s">
        <v>846</v>
      </c>
      <c r="I183" s="219" t="s">
        <v>1908</v>
      </c>
      <c r="J183" s="220">
        <v>794200</v>
      </c>
      <c r="K183" s="220">
        <f t="shared" si="9"/>
        <v>282874</v>
      </c>
      <c r="L183" s="221"/>
      <c r="M183" s="220">
        <v>282874</v>
      </c>
      <c r="O183" s="98" t="s">
        <v>797</v>
      </c>
      <c r="P183" s="99" t="s">
        <v>1893</v>
      </c>
      <c r="Q183" s="100">
        <v>10036440</v>
      </c>
      <c r="R183" s="100">
        <f t="shared" si="10"/>
        <v>3185505</v>
      </c>
      <c r="S183" s="100">
        <v>638250</v>
      </c>
      <c r="T183" s="100">
        <v>2547255</v>
      </c>
      <c r="U183" s="76"/>
      <c r="V183" s="98" t="s">
        <v>803</v>
      </c>
      <c r="W183" s="99" t="s">
        <v>1895</v>
      </c>
      <c r="X183" s="100">
        <v>31300</v>
      </c>
      <c r="Y183" s="100">
        <f t="shared" si="11"/>
        <v>127787</v>
      </c>
      <c r="Z183" s="79"/>
      <c r="AA183" s="100">
        <v>127787</v>
      </c>
    </row>
    <row r="184" spans="1:27" ht="15">
      <c r="A184" s="98" t="s">
        <v>812</v>
      </c>
      <c r="B184" s="99" t="s">
        <v>1898</v>
      </c>
      <c r="C184" s="100">
        <v>615300</v>
      </c>
      <c r="D184" s="46">
        <f t="shared" si="8"/>
        <v>178136</v>
      </c>
      <c r="E184" s="100">
        <v>3001</v>
      </c>
      <c r="F184" s="100">
        <v>175135</v>
      </c>
      <c r="H184" s="218" t="s">
        <v>855</v>
      </c>
      <c r="I184" s="219" t="s">
        <v>1911</v>
      </c>
      <c r="J184" s="220">
        <v>29000</v>
      </c>
      <c r="K184" s="220">
        <f t="shared" si="9"/>
        <v>32030</v>
      </c>
      <c r="L184" s="221"/>
      <c r="M184" s="220">
        <v>32030</v>
      </c>
      <c r="O184" s="98" t="s">
        <v>800</v>
      </c>
      <c r="P184" s="99" t="s">
        <v>1894</v>
      </c>
      <c r="Q184" s="100">
        <v>1801573</v>
      </c>
      <c r="R184" s="100">
        <f t="shared" si="10"/>
        <v>5188914</v>
      </c>
      <c r="S184" s="100">
        <v>267045</v>
      </c>
      <c r="T184" s="100">
        <v>4921869</v>
      </c>
      <c r="U184" s="76"/>
      <c r="V184" s="98" t="s">
        <v>806</v>
      </c>
      <c r="W184" s="99" t="s">
        <v>1896</v>
      </c>
      <c r="X184" s="79"/>
      <c r="Y184" s="100">
        <f t="shared" si="11"/>
        <v>852</v>
      </c>
      <c r="Z184" s="79"/>
      <c r="AA184" s="100">
        <v>852</v>
      </c>
    </row>
    <row r="185" spans="1:27" ht="15">
      <c r="A185" s="98" t="s">
        <v>815</v>
      </c>
      <c r="B185" s="99" t="s">
        <v>1899</v>
      </c>
      <c r="C185" s="79"/>
      <c r="D185" s="46">
        <f t="shared" si="8"/>
        <v>13551</v>
      </c>
      <c r="E185" s="79"/>
      <c r="F185" s="100">
        <v>13551</v>
      </c>
      <c r="H185" s="218" t="s">
        <v>858</v>
      </c>
      <c r="I185" s="219" t="s">
        <v>1912</v>
      </c>
      <c r="J185" s="221"/>
      <c r="K185" s="220">
        <f t="shared" si="9"/>
        <v>25568</v>
      </c>
      <c r="L185" s="221"/>
      <c r="M185" s="220">
        <v>25568</v>
      </c>
      <c r="O185" s="98" t="s">
        <v>803</v>
      </c>
      <c r="P185" s="99" t="s">
        <v>1895</v>
      </c>
      <c r="Q185" s="100">
        <v>749878</v>
      </c>
      <c r="R185" s="100">
        <f t="shared" si="10"/>
        <v>832636</v>
      </c>
      <c r="S185" s="100">
        <v>280950</v>
      </c>
      <c r="T185" s="100">
        <v>551686</v>
      </c>
      <c r="U185" s="76"/>
      <c r="V185" s="98" t="s">
        <v>809</v>
      </c>
      <c r="W185" s="99" t="s">
        <v>1897</v>
      </c>
      <c r="X185" s="100">
        <v>72501</v>
      </c>
      <c r="Y185" s="100">
        <f t="shared" si="11"/>
        <v>2012060</v>
      </c>
      <c r="Z185" s="100">
        <v>36301</v>
      </c>
      <c r="AA185" s="100">
        <v>1975759</v>
      </c>
    </row>
    <row r="186" spans="1:27" ht="15">
      <c r="A186" s="98" t="s">
        <v>819</v>
      </c>
      <c r="B186" s="99" t="s">
        <v>1900</v>
      </c>
      <c r="C186" s="79"/>
      <c r="D186" s="46">
        <f t="shared" si="8"/>
        <v>507451</v>
      </c>
      <c r="E186" s="100">
        <v>15475</v>
      </c>
      <c r="F186" s="100">
        <v>491976</v>
      </c>
      <c r="H186" s="218" t="s">
        <v>862</v>
      </c>
      <c r="I186" s="219" t="s">
        <v>1913</v>
      </c>
      <c r="J186" s="221"/>
      <c r="K186" s="220">
        <f t="shared" si="9"/>
        <v>33650</v>
      </c>
      <c r="L186" s="221"/>
      <c r="M186" s="220">
        <v>33650</v>
      </c>
      <c r="O186" s="98" t="s">
        <v>806</v>
      </c>
      <c r="P186" s="99" t="s">
        <v>1896</v>
      </c>
      <c r="Q186" s="100">
        <v>819425</v>
      </c>
      <c r="R186" s="100">
        <f t="shared" si="10"/>
        <v>608749</v>
      </c>
      <c r="S186" s="100">
        <v>72500</v>
      </c>
      <c r="T186" s="100">
        <v>536249</v>
      </c>
      <c r="U186" s="76"/>
      <c r="V186" s="98" t="s">
        <v>812</v>
      </c>
      <c r="W186" s="99" t="s">
        <v>1898</v>
      </c>
      <c r="X186" s="100">
        <v>667017</v>
      </c>
      <c r="Y186" s="100">
        <f t="shared" si="11"/>
        <v>679497</v>
      </c>
      <c r="Z186" s="79"/>
      <c r="AA186" s="100">
        <v>679497</v>
      </c>
    </row>
    <row r="187" spans="1:27" ht="15">
      <c r="A187" s="98" t="s">
        <v>822</v>
      </c>
      <c r="B187" s="99" t="s">
        <v>1901</v>
      </c>
      <c r="C187" s="100">
        <v>3300</v>
      </c>
      <c r="D187" s="46">
        <f t="shared" si="8"/>
        <v>119234</v>
      </c>
      <c r="E187" s="79"/>
      <c r="F187" s="100">
        <v>119234</v>
      </c>
      <c r="H187" s="218" t="s">
        <v>865</v>
      </c>
      <c r="I187" s="219" t="s">
        <v>2273</v>
      </c>
      <c r="J187" s="221"/>
      <c r="K187" s="220">
        <f t="shared" si="9"/>
        <v>1145050</v>
      </c>
      <c r="L187" s="221"/>
      <c r="M187" s="220">
        <v>1145050</v>
      </c>
      <c r="O187" s="98" t="s">
        <v>809</v>
      </c>
      <c r="P187" s="99" t="s">
        <v>1897</v>
      </c>
      <c r="Q187" s="100">
        <v>702800</v>
      </c>
      <c r="R187" s="100">
        <f t="shared" si="10"/>
        <v>1784969</v>
      </c>
      <c r="S187" s="100">
        <v>1800</v>
      </c>
      <c r="T187" s="100">
        <v>1783169</v>
      </c>
      <c r="U187" s="76"/>
      <c r="V187" s="98" t="s">
        <v>815</v>
      </c>
      <c r="W187" s="99" t="s">
        <v>1899</v>
      </c>
      <c r="X187" s="100">
        <v>1105821</v>
      </c>
      <c r="Y187" s="100">
        <f t="shared" si="11"/>
        <v>1374825</v>
      </c>
      <c r="Z187" s="100">
        <v>1350000</v>
      </c>
      <c r="AA187" s="100">
        <v>24825</v>
      </c>
    </row>
    <row r="188" spans="1:27" ht="15">
      <c r="A188" s="98" t="s">
        <v>825</v>
      </c>
      <c r="B188" s="99" t="s">
        <v>1902</v>
      </c>
      <c r="C188" s="79"/>
      <c r="D188" s="46">
        <f t="shared" si="8"/>
        <v>176029</v>
      </c>
      <c r="E188" s="79"/>
      <c r="F188" s="100">
        <v>176029</v>
      </c>
      <c r="H188" s="218" t="s">
        <v>868</v>
      </c>
      <c r="I188" s="219" t="s">
        <v>1914</v>
      </c>
      <c r="J188" s="221"/>
      <c r="K188" s="220">
        <f t="shared" si="9"/>
        <v>2250</v>
      </c>
      <c r="L188" s="221"/>
      <c r="M188" s="220">
        <v>2250</v>
      </c>
      <c r="O188" s="98" t="s">
        <v>812</v>
      </c>
      <c r="P188" s="99" t="s">
        <v>1898</v>
      </c>
      <c r="Q188" s="100">
        <v>3244750</v>
      </c>
      <c r="R188" s="100">
        <f t="shared" si="10"/>
        <v>2670581</v>
      </c>
      <c r="S188" s="100">
        <v>520276</v>
      </c>
      <c r="T188" s="100">
        <v>2150305</v>
      </c>
      <c r="U188" s="76"/>
      <c r="V188" s="98" t="s">
        <v>819</v>
      </c>
      <c r="W188" s="99" t="s">
        <v>1900</v>
      </c>
      <c r="X188" s="79"/>
      <c r="Y188" s="100">
        <f t="shared" si="11"/>
        <v>1666329</v>
      </c>
      <c r="Z188" s="100">
        <v>16400</v>
      </c>
      <c r="AA188" s="100">
        <v>1649929</v>
      </c>
    </row>
    <row r="189" spans="1:27" ht="15">
      <c r="A189" s="98" t="s">
        <v>828</v>
      </c>
      <c r="B189" s="99" t="s">
        <v>1903</v>
      </c>
      <c r="C189" s="79"/>
      <c r="D189" s="46">
        <f t="shared" si="8"/>
        <v>750</v>
      </c>
      <c r="E189" s="79"/>
      <c r="F189" s="100">
        <v>750</v>
      </c>
      <c r="H189" s="218" t="s">
        <v>871</v>
      </c>
      <c r="I189" s="219" t="s">
        <v>1915</v>
      </c>
      <c r="J189" s="221"/>
      <c r="K189" s="220">
        <f t="shared" si="9"/>
        <v>46100</v>
      </c>
      <c r="L189" s="221"/>
      <c r="M189" s="220">
        <v>46100</v>
      </c>
      <c r="O189" s="98" t="s">
        <v>815</v>
      </c>
      <c r="P189" s="99" t="s">
        <v>1899</v>
      </c>
      <c r="Q189" s="100">
        <v>147000</v>
      </c>
      <c r="R189" s="100">
        <f t="shared" si="10"/>
        <v>351489</v>
      </c>
      <c r="S189" s="100">
        <v>40700</v>
      </c>
      <c r="T189" s="100">
        <v>310789</v>
      </c>
      <c r="U189" s="76"/>
      <c r="V189" s="98" t="s">
        <v>822</v>
      </c>
      <c r="W189" s="99" t="s">
        <v>1901</v>
      </c>
      <c r="X189" s="79"/>
      <c r="Y189" s="100">
        <f t="shared" si="11"/>
        <v>44325</v>
      </c>
      <c r="Z189" s="79"/>
      <c r="AA189" s="100">
        <v>44325</v>
      </c>
    </row>
    <row r="190" spans="1:27" ht="15">
      <c r="A190" s="98" t="s">
        <v>831</v>
      </c>
      <c r="B190" s="99" t="s">
        <v>2231</v>
      </c>
      <c r="C190" s="79"/>
      <c r="D190" s="46">
        <f t="shared" si="8"/>
        <v>239382</v>
      </c>
      <c r="E190" s="79"/>
      <c r="F190" s="100">
        <v>239382</v>
      </c>
      <c r="H190" s="218" t="s">
        <v>874</v>
      </c>
      <c r="I190" s="219" t="s">
        <v>1916</v>
      </c>
      <c r="J190" s="221"/>
      <c r="K190" s="220">
        <f t="shared" si="9"/>
        <v>46100</v>
      </c>
      <c r="L190" s="221"/>
      <c r="M190" s="220">
        <v>46100</v>
      </c>
      <c r="O190" s="98" t="s">
        <v>819</v>
      </c>
      <c r="P190" s="99" t="s">
        <v>1900</v>
      </c>
      <c r="Q190" s="79"/>
      <c r="R190" s="100">
        <f t="shared" si="10"/>
        <v>2320533</v>
      </c>
      <c r="S190" s="100">
        <v>20475</v>
      </c>
      <c r="T190" s="100">
        <v>2300058</v>
      </c>
      <c r="U190" s="76"/>
      <c r="V190" s="98" t="s">
        <v>825</v>
      </c>
      <c r="W190" s="99" t="s">
        <v>1902</v>
      </c>
      <c r="X190" s="100">
        <v>82900</v>
      </c>
      <c r="Y190" s="100">
        <f t="shared" si="11"/>
        <v>121607</v>
      </c>
      <c r="Z190" s="100">
        <v>21267</v>
      </c>
      <c r="AA190" s="100">
        <v>100340</v>
      </c>
    </row>
    <row r="191" spans="1:27" ht="15">
      <c r="A191" s="98" t="s">
        <v>834</v>
      </c>
      <c r="B191" s="99" t="s">
        <v>1904</v>
      </c>
      <c r="C191" s="79"/>
      <c r="D191" s="46">
        <f t="shared" si="8"/>
        <v>24591</v>
      </c>
      <c r="E191" s="79"/>
      <c r="F191" s="100">
        <v>24591</v>
      </c>
      <c r="H191" s="218" t="s">
        <v>880</v>
      </c>
      <c r="I191" s="219" t="s">
        <v>1918</v>
      </c>
      <c r="J191" s="221"/>
      <c r="K191" s="220">
        <f t="shared" si="9"/>
        <v>1162464</v>
      </c>
      <c r="L191" s="221"/>
      <c r="M191" s="220">
        <v>1162464</v>
      </c>
      <c r="O191" s="98" t="s">
        <v>822</v>
      </c>
      <c r="P191" s="99" t="s">
        <v>1901</v>
      </c>
      <c r="Q191" s="100">
        <v>46600</v>
      </c>
      <c r="R191" s="100">
        <f t="shared" si="10"/>
        <v>779237</v>
      </c>
      <c r="S191" s="100">
        <v>71000</v>
      </c>
      <c r="T191" s="100">
        <v>708237</v>
      </c>
      <c r="U191" s="76"/>
      <c r="V191" s="98" t="s">
        <v>828</v>
      </c>
      <c r="W191" s="99" t="s">
        <v>1903</v>
      </c>
      <c r="X191" s="100">
        <v>33800</v>
      </c>
      <c r="Y191" s="100">
        <f t="shared" si="11"/>
        <v>23000</v>
      </c>
      <c r="Z191" s="79"/>
      <c r="AA191" s="100">
        <v>23000</v>
      </c>
    </row>
    <row r="192" spans="1:27" ht="15">
      <c r="A192" s="98" t="s">
        <v>837</v>
      </c>
      <c r="B192" s="99" t="s">
        <v>1905</v>
      </c>
      <c r="C192" s="79"/>
      <c r="D192" s="46">
        <f t="shared" si="8"/>
        <v>194494</v>
      </c>
      <c r="E192" s="79"/>
      <c r="F192" s="100">
        <v>194494</v>
      </c>
      <c r="H192" s="218" t="s">
        <v>885</v>
      </c>
      <c r="I192" s="219" t="s">
        <v>1920</v>
      </c>
      <c r="J192" s="221"/>
      <c r="K192" s="220">
        <f t="shared" si="9"/>
        <v>3354585</v>
      </c>
      <c r="L192" s="221"/>
      <c r="M192" s="220">
        <v>3354585</v>
      </c>
      <c r="O192" s="98" t="s">
        <v>825</v>
      </c>
      <c r="P192" s="99" t="s">
        <v>1902</v>
      </c>
      <c r="Q192" s="100">
        <v>34800</v>
      </c>
      <c r="R192" s="100">
        <f t="shared" si="10"/>
        <v>823482</v>
      </c>
      <c r="S192" s="100">
        <v>78500</v>
      </c>
      <c r="T192" s="100">
        <v>744982</v>
      </c>
      <c r="U192" s="76"/>
      <c r="V192" s="98" t="s">
        <v>831</v>
      </c>
      <c r="W192" s="99" t="s">
        <v>2231</v>
      </c>
      <c r="X192" s="100">
        <v>62950</v>
      </c>
      <c r="Y192" s="100">
        <f t="shared" si="11"/>
        <v>311167</v>
      </c>
      <c r="Z192" s="100">
        <v>2650</v>
      </c>
      <c r="AA192" s="100">
        <v>308517</v>
      </c>
    </row>
    <row r="193" spans="1:27" ht="15">
      <c r="A193" s="98" t="s">
        <v>840</v>
      </c>
      <c r="B193" s="99" t="s">
        <v>1906</v>
      </c>
      <c r="C193" s="79"/>
      <c r="D193" s="46">
        <f t="shared" si="8"/>
        <v>67828</v>
      </c>
      <c r="E193" s="100">
        <v>67828</v>
      </c>
      <c r="F193" s="79"/>
      <c r="H193" s="218" t="s">
        <v>888</v>
      </c>
      <c r="I193" s="219" t="s">
        <v>1921</v>
      </c>
      <c r="J193" s="220">
        <v>5309988</v>
      </c>
      <c r="K193" s="220">
        <f t="shared" si="9"/>
        <v>1431835</v>
      </c>
      <c r="L193" s="221"/>
      <c r="M193" s="220">
        <v>1431835</v>
      </c>
      <c r="O193" s="98" t="s">
        <v>828</v>
      </c>
      <c r="P193" s="99" t="s">
        <v>1903</v>
      </c>
      <c r="Q193" s="100">
        <v>23566</v>
      </c>
      <c r="R193" s="100">
        <f t="shared" si="10"/>
        <v>481074</v>
      </c>
      <c r="S193" s="100">
        <v>19500</v>
      </c>
      <c r="T193" s="100">
        <v>461574</v>
      </c>
      <c r="U193" s="76"/>
      <c r="V193" s="98" t="s">
        <v>834</v>
      </c>
      <c r="W193" s="99" t="s">
        <v>1904</v>
      </c>
      <c r="X193" s="100">
        <v>22200</v>
      </c>
      <c r="Y193" s="100">
        <f t="shared" si="11"/>
        <v>130999</v>
      </c>
      <c r="Z193" s="79"/>
      <c r="AA193" s="100">
        <v>130999</v>
      </c>
    </row>
    <row r="194" spans="1:27" ht="15">
      <c r="A194" s="98" t="s">
        <v>843</v>
      </c>
      <c r="B194" s="99" t="s">
        <v>1907</v>
      </c>
      <c r="C194" s="79"/>
      <c r="D194" s="46">
        <f t="shared" si="8"/>
        <v>74700</v>
      </c>
      <c r="E194" s="79"/>
      <c r="F194" s="100">
        <v>74700</v>
      </c>
      <c r="H194" s="218" t="s">
        <v>891</v>
      </c>
      <c r="I194" s="219" t="s">
        <v>1922</v>
      </c>
      <c r="J194" s="221"/>
      <c r="K194" s="220">
        <f t="shared" si="9"/>
        <v>506700</v>
      </c>
      <c r="L194" s="221"/>
      <c r="M194" s="220">
        <v>506700</v>
      </c>
      <c r="O194" s="98" t="s">
        <v>831</v>
      </c>
      <c r="P194" s="99" t="s">
        <v>2231</v>
      </c>
      <c r="Q194" s="100">
        <v>2500</v>
      </c>
      <c r="R194" s="100">
        <f t="shared" si="10"/>
        <v>988403</v>
      </c>
      <c r="S194" s="100">
        <v>5500</v>
      </c>
      <c r="T194" s="100">
        <v>982903</v>
      </c>
      <c r="U194" s="76"/>
      <c r="V194" s="98" t="s">
        <v>837</v>
      </c>
      <c r="W194" s="99" t="s">
        <v>1905</v>
      </c>
      <c r="X194" s="100">
        <v>1101126</v>
      </c>
      <c r="Y194" s="100">
        <f t="shared" si="11"/>
        <v>373967</v>
      </c>
      <c r="Z194" s="79"/>
      <c r="AA194" s="100">
        <v>373967</v>
      </c>
    </row>
    <row r="195" spans="1:27" ht="15">
      <c r="A195" s="98" t="s">
        <v>846</v>
      </c>
      <c r="B195" s="99" t="s">
        <v>1908</v>
      </c>
      <c r="C195" s="100">
        <v>114000</v>
      </c>
      <c r="D195" s="46">
        <f t="shared" si="8"/>
        <v>385578</v>
      </c>
      <c r="E195" s="100">
        <v>33500</v>
      </c>
      <c r="F195" s="100">
        <v>352078</v>
      </c>
      <c r="H195" s="218" t="s">
        <v>894</v>
      </c>
      <c r="I195" s="219" t="s">
        <v>2248</v>
      </c>
      <c r="J195" s="220">
        <v>91000</v>
      </c>
      <c r="K195" s="220">
        <f t="shared" si="9"/>
        <v>434788</v>
      </c>
      <c r="L195" s="221"/>
      <c r="M195" s="220">
        <v>434788</v>
      </c>
      <c r="O195" s="98" t="s">
        <v>834</v>
      </c>
      <c r="P195" s="99" t="s">
        <v>1904</v>
      </c>
      <c r="Q195" s="79"/>
      <c r="R195" s="100">
        <f t="shared" si="10"/>
        <v>283248</v>
      </c>
      <c r="S195" s="100">
        <v>109300</v>
      </c>
      <c r="T195" s="100">
        <v>173948</v>
      </c>
      <c r="U195" s="76"/>
      <c r="V195" s="98" t="s">
        <v>843</v>
      </c>
      <c r="W195" s="99" t="s">
        <v>1907</v>
      </c>
      <c r="X195" s="100">
        <v>70312</v>
      </c>
      <c r="Y195" s="100">
        <f t="shared" si="11"/>
        <v>1244419</v>
      </c>
      <c r="Z195" s="100">
        <v>565000</v>
      </c>
      <c r="AA195" s="100">
        <v>679419</v>
      </c>
    </row>
    <row r="196" spans="1:27" ht="15">
      <c r="A196" s="98" t="s">
        <v>849</v>
      </c>
      <c r="B196" s="99" t="s">
        <v>1909</v>
      </c>
      <c r="C196" s="79"/>
      <c r="D196" s="46">
        <f t="shared" si="8"/>
        <v>35409</v>
      </c>
      <c r="E196" s="79"/>
      <c r="F196" s="100">
        <v>35409</v>
      </c>
      <c r="H196" s="218" t="s">
        <v>897</v>
      </c>
      <c r="I196" s="219" t="s">
        <v>1923</v>
      </c>
      <c r="J196" s="220">
        <v>46800</v>
      </c>
      <c r="K196" s="220">
        <f t="shared" si="9"/>
        <v>607153</v>
      </c>
      <c r="L196" s="221"/>
      <c r="M196" s="220">
        <v>607153</v>
      </c>
      <c r="O196" s="98" t="s">
        <v>837</v>
      </c>
      <c r="P196" s="99" t="s">
        <v>1905</v>
      </c>
      <c r="Q196" s="79"/>
      <c r="R196" s="100">
        <f t="shared" si="10"/>
        <v>1561750</v>
      </c>
      <c r="S196" s="100">
        <v>89500</v>
      </c>
      <c r="T196" s="100">
        <v>1472250</v>
      </c>
      <c r="U196" s="76"/>
      <c r="V196" s="98" t="s">
        <v>846</v>
      </c>
      <c r="W196" s="99" t="s">
        <v>1908</v>
      </c>
      <c r="X196" s="100">
        <v>1489750</v>
      </c>
      <c r="Y196" s="100">
        <f t="shared" si="11"/>
        <v>4976488</v>
      </c>
      <c r="Z196" s="100">
        <v>906000</v>
      </c>
      <c r="AA196" s="100">
        <v>4070488</v>
      </c>
    </row>
    <row r="197" spans="1:27" ht="15">
      <c r="A197" s="98" t="s">
        <v>852</v>
      </c>
      <c r="B197" s="99" t="s">
        <v>1910</v>
      </c>
      <c r="C197" s="79"/>
      <c r="D197" s="46">
        <f t="shared" si="8"/>
        <v>5275</v>
      </c>
      <c r="E197" s="79"/>
      <c r="F197" s="100">
        <v>5275</v>
      </c>
      <c r="H197" s="218" t="s">
        <v>900</v>
      </c>
      <c r="I197" s="219" t="s">
        <v>1924</v>
      </c>
      <c r="J197" s="220">
        <v>752002</v>
      </c>
      <c r="K197" s="220">
        <f t="shared" si="9"/>
        <v>15921487</v>
      </c>
      <c r="L197" s="221"/>
      <c r="M197" s="220">
        <v>15921487</v>
      </c>
      <c r="O197" s="98" t="s">
        <v>840</v>
      </c>
      <c r="P197" s="99" t="s">
        <v>1906</v>
      </c>
      <c r="Q197" s="100">
        <v>180000</v>
      </c>
      <c r="R197" s="100">
        <f t="shared" si="10"/>
        <v>434209</v>
      </c>
      <c r="S197" s="100">
        <v>101828</v>
      </c>
      <c r="T197" s="100">
        <v>332381</v>
      </c>
      <c r="U197" s="76"/>
      <c r="V197" s="98" t="s">
        <v>849</v>
      </c>
      <c r="W197" s="99" t="s">
        <v>1909</v>
      </c>
      <c r="X197" s="79"/>
      <c r="Y197" s="100">
        <f t="shared" si="11"/>
        <v>1000</v>
      </c>
      <c r="Z197" s="79"/>
      <c r="AA197" s="100">
        <v>1000</v>
      </c>
    </row>
    <row r="198" spans="1:27" ht="15">
      <c r="A198" s="98" t="s">
        <v>855</v>
      </c>
      <c r="B198" s="99" t="s">
        <v>1911</v>
      </c>
      <c r="C198" s="79"/>
      <c r="D198" s="46">
        <f t="shared" si="8"/>
        <v>270794</v>
      </c>
      <c r="E198" s="100">
        <v>700</v>
      </c>
      <c r="F198" s="100">
        <v>270094</v>
      </c>
      <c r="H198" s="218" t="s">
        <v>906</v>
      </c>
      <c r="I198" s="219" t="s">
        <v>1926</v>
      </c>
      <c r="J198" s="220">
        <v>5000</v>
      </c>
      <c r="K198" s="220">
        <f t="shared" si="9"/>
        <v>81940</v>
      </c>
      <c r="L198" s="221"/>
      <c r="M198" s="220">
        <v>81940</v>
      </c>
      <c r="O198" s="98" t="s">
        <v>843</v>
      </c>
      <c r="P198" s="99" t="s">
        <v>1907</v>
      </c>
      <c r="Q198" s="79"/>
      <c r="R198" s="100">
        <f t="shared" si="10"/>
        <v>716844</v>
      </c>
      <c r="S198" s="100">
        <v>15000</v>
      </c>
      <c r="T198" s="100">
        <v>701844</v>
      </c>
      <c r="U198" s="76"/>
      <c r="V198" s="98" t="s">
        <v>852</v>
      </c>
      <c r="W198" s="99" t="s">
        <v>1910</v>
      </c>
      <c r="X198" s="100">
        <v>128259</v>
      </c>
      <c r="Y198" s="100">
        <f t="shared" si="11"/>
        <v>133380</v>
      </c>
      <c r="Z198" s="79"/>
      <c r="AA198" s="100">
        <v>133380</v>
      </c>
    </row>
    <row r="199" spans="1:27" ht="15">
      <c r="A199" s="98" t="s">
        <v>862</v>
      </c>
      <c r="B199" s="99" t="s">
        <v>1913</v>
      </c>
      <c r="C199" s="79"/>
      <c r="D199" s="46">
        <f aca="true" t="shared" si="12" ref="D199:D262">E199+F199</f>
        <v>851241</v>
      </c>
      <c r="E199" s="100">
        <v>5000</v>
      </c>
      <c r="F199" s="100">
        <v>846241</v>
      </c>
      <c r="H199" s="218" t="s">
        <v>908</v>
      </c>
      <c r="I199" s="219" t="s">
        <v>2330</v>
      </c>
      <c r="J199" s="221"/>
      <c r="K199" s="220">
        <f aca="true" t="shared" si="13" ref="K199:K262">L199+M199</f>
        <v>248274</v>
      </c>
      <c r="L199" s="221"/>
      <c r="M199" s="220">
        <v>248274</v>
      </c>
      <c r="O199" s="98" t="s">
        <v>846</v>
      </c>
      <c r="P199" s="99" t="s">
        <v>1908</v>
      </c>
      <c r="Q199" s="100">
        <v>1200735</v>
      </c>
      <c r="R199" s="100">
        <f aca="true" t="shared" si="14" ref="R199:R262">S199+T199</f>
        <v>5489643</v>
      </c>
      <c r="S199" s="100">
        <v>200900</v>
      </c>
      <c r="T199" s="100">
        <v>5288743</v>
      </c>
      <c r="U199" s="76"/>
      <c r="V199" s="98" t="s">
        <v>855</v>
      </c>
      <c r="W199" s="99" t="s">
        <v>1911</v>
      </c>
      <c r="X199" s="100">
        <v>1124360</v>
      </c>
      <c r="Y199" s="100">
        <f aca="true" t="shared" si="15" ref="Y199:Y262">Z199+AA199</f>
        <v>501774</v>
      </c>
      <c r="Z199" s="100">
        <v>11000</v>
      </c>
      <c r="AA199" s="100">
        <v>490774</v>
      </c>
    </row>
    <row r="200" spans="1:27" ht="15">
      <c r="A200" s="98" t="s">
        <v>865</v>
      </c>
      <c r="B200" s="99" t="s">
        <v>2273</v>
      </c>
      <c r="C200" s="79"/>
      <c r="D200" s="46">
        <f t="shared" si="12"/>
        <v>1113181</v>
      </c>
      <c r="E200" s="100">
        <v>44000</v>
      </c>
      <c r="F200" s="100">
        <v>1069181</v>
      </c>
      <c r="H200" s="218" t="s">
        <v>911</v>
      </c>
      <c r="I200" s="219" t="s">
        <v>1927</v>
      </c>
      <c r="J200" s="221"/>
      <c r="K200" s="220">
        <f t="shared" si="13"/>
        <v>883479</v>
      </c>
      <c r="L200" s="221"/>
      <c r="M200" s="220">
        <v>883479</v>
      </c>
      <c r="O200" s="98" t="s">
        <v>849</v>
      </c>
      <c r="P200" s="99" t="s">
        <v>1909</v>
      </c>
      <c r="Q200" s="79"/>
      <c r="R200" s="100">
        <f t="shared" si="14"/>
        <v>173272</v>
      </c>
      <c r="S200" s="100">
        <v>37200</v>
      </c>
      <c r="T200" s="100">
        <v>136072</v>
      </c>
      <c r="U200" s="76"/>
      <c r="V200" s="98" t="s">
        <v>858</v>
      </c>
      <c r="W200" s="99" t="s">
        <v>1912</v>
      </c>
      <c r="X200" s="100">
        <v>3227391</v>
      </c>
      <c r="Y200" s="100">
        <f t="shared" si="15"/>
        <v>28589498</v>
      </c>
      <c r="Z200" s="100">
        <v>10694930</v>
      </c>
      <c r="AA200" s="100">
        <v>17894568</v>
      </c>
    </row>
    <row r="201" spans="1:27" ht="15">
      <c r="A201" s="98" t="s">
        <v>868</v>
      </c>
      <c r="B201" s="99" t="s">
        <v>1914</v>
      </c>
      <c r="C201" s="79"/>
      <c r="D201" s="46">
        <f t="shared" si="12"/>
        <v>382324</v>
      </c>
      <c r="E201" s="79"/>
      <c r="F201" s="100">
        <v>382324</v>
      </c>
      <c r="H201" s="218" t="s">
        <v>914</v>
      </c>
      <c r="I201" s="219" t="s">
        <v>1928</v>
      </c>
      <c r="J201" s="221"/>
      <c r="K201" s="220">
        <f t="shared" si="13"/>
        <v>579801</v>
      </c>
      <c r="L201" s="220">
        <v>461000</v>
      </c>
      <c r="M201" s="220">
        <v>118801</v>
      </c>
      <c r="O201" s="98" t="s">
        <v>852</v>
      </c>
      <c r="P201" s="99" t="s">
        <v>1910</v>
      </c>
      <c r="Q201" s="79"/>
      <c r="R201" s="100">
        <f t="shared" si="14"/>
        <v>312621</v>
      </c>
      <c r="S201" s="100">
        <v>34300</v>
      </c>
      <c r="T201" s="100">
        <v>278321</v>
      </c>
      <c r="U201" s="76"/>
      <c r="V201" s="98" t="s">
        <v>862</v>
      </c>
      <c r="W201" s="99" t="s">
        <v>1913</v>
      </c>
      <c r="X201" s="79"/>
      <c r="Y201" s="100">
        <f t="shared" si="15"/>
        <v>18788748</v>
      </c>
      <c r="Z201" s="79"/>
      <c r="AA201" s="100">
        <v>18788748</v>
      </c>
    </row>
    <row r="202" spans="1:27" ht="15">
      <c r="A202" s="98" t="s">
        <v>871</v>
      </c>
      <c r="B202" s="99" t="s">
        <v>1915</v>
      </c>
      <c r="C202" s="100">
        <v>2196447</v>
      </c>
      <c r="D202" s="46">
        <f t="shared" si="12"/>
        <v>737797</v>
      </c>
      <c r="E202" s="100">
        <v>175000</v>
      </c>
      <c r="F202" s="100">
        <v>562797</v>
      </c>
      <c r="H202" s="218" t="s">
        <v>917</v>
      </c>
      <c r="I202" s="219" t="s">
        <v>1929</v>
      </c>
      <c r="J202" s="220">
        <v>5000</v>
      </c>
      <c r="K202" s="220">
        <f t="shared" si="13"/>
        <v>2020200</v>
      </c>
      <c r="L202" s="221"/>
      <c r="M202" s="220">
        <v>2020200</v>
      </c>
      <c r="O202" s="98" t="s">
        <v>855</v>
      </c>
      <c r="P202" s="99" t="s">
        <v>1911</v>
      </c>
      <c r="Q202" s="100">
        <v>328450</v>
      </c>
      <c r="R202" s="100">
        <f t="shared" si="14"/>
        <v>1700524</v>
      </c>
      <c r="S202" s="100">
        <v>75800</v>
      </c>
      <c r="T202" s="100">
        <v>1624724</v>
      </c>
      <c r="U202" s="76"/>
      <c r="V202" s="98" t="s">
        <v>865</v>
      </c>
      <c r="W202" s="99" t="s">
        <v>2273</v>
      </c>
      <c r="X202" s="79"/>
      <c r="Y202" s="100">
        <f t="shared" si="15"/>
        <v>7241653</v>
      </c>
      <c r="Z202" s="79"/>
      <c r="AA202" s="100">
        <v>7241653</v>
      </c>
    </row>
    <row r="203" spans="1:27" ht="15">
      <c r="A203" s="98" t="s">
        <v>874</v>
      </c>
      <c r="B203" s="99" t="s">
        <v>1916</v>
      </c>
      <c r="C203" s="100">
        <v>701500</v>
      </c>
      <c r="D203" s="46">
        <f t="shared" si="12"/>
        <v>3775881</v>
      </c>
      <c r="E203" s="79"/>
      <c r="F203" s="100">
        <v>3775881</v>
      </c>
      <c r="H203" s="218" t="s">
        <v>920</v>
      </c>
      <c r="I203" s="219" t="s">
        <v>1930</v>
      </c>
      <c r="J203" s="221"/>
      <c r="K203" s="220">
        <f t="shared" si="13"/>
        <v>843381</v>
      </c>
      <c r="L203" s="221"/>
      <c r="M203" s="220">
        <v>843381</v>
      </c>
      <c r="O203" s="98" t="s">
        <v>858</v>
      </c>
      <c r="P203" s="99" t="s">
        <v>1912</v>
      </c>
      <c r="Q203" s="100">
        <v>750000</v>
      </c>
      <c r="R203" s="100">
        <f t="shared" si="14"/>
        <v>4283405</v>
      </c>
      <c r="S203" s="100">
        <v>542657</v>
      </c>
      <c r="T203" s="100">
        <v>3740748</v>
      </c>
      <c r="U203" s="76"/>
      <c r="V203" s="98" t="s">
        <v>868</v>
      </c>
      <c r="W203" s="99" t="s">
        <v>1914</v>
      </c>
      <c r="X203" s="79"/>
      <c r="Y203" s="100">
        <f t="shared" si="15"/>
        <v>1062794</v>
      </c>
      <c r="Z203" s="79"/>
      <c r="AA203" s="100">
        <v>1062794</v>
      </c>
    </row>
    <row r="204" spans="1:27" ht="15">
      <c r="A204" s="98" t="s">
        <v>877</v>
      </c>
      <c r="B204" s="99" t="s">
        <v>1917</v>
      </c>
      <c r="C204" s="100">
        <v>10000</v>
      </c>
      <c r="D204" s="46">
        <f t="shared" si="12"/>
        <v>371600</v>
      </c>
      <c r="E204" s="100">
        <v>130000</v>
      </c>
      <c r="F204" s="100">
        <v>241600</v>
      </c>
      <c r="H204" s="218" t="s">
        <v>923</v>
      </c>
      <c r="I204" s="219" t="s">
        <v>1931</v>
      </c>
      <c r="J204" s="221"/>
      <c r="K204" s="220">
        <f t="shared" si="13"/>
        <v>936608</v>
      </c>
      <c r="L204" s="221"/>
      <c r="M204" s="220">
        <v>936608</v>
      </c>
      <c r="O204" s="98" t="s">
        <v>862</v>
      </c>
      <c r="P204" s="99" t="s">
        <v>1913</v>
      </c>
      <c r="Q204" s="100">
        <v>298000</v>
      </c>
      <c r="R204" s="100">
        <f t="shared" si="14"/>
        <v>6269993</v>
      </c>
      <c r="S204" s="100">
        <v>109387</v>
      </c>
      <c r="T204" s="100">
        <v>6160606</v>
      </c>
      <c r="U204" s="76"/>
      <c r="V204" s="98" t="s">
        <v>871</v>
      </c>
      <c r="W204" s="99" t="s">
        <v>1915</v>
      </c>
      <c r="X204" s="100">
        <v>11000000</v>
      </c>
      <c r="Y204" s="100">
        <f t="shared" si="15"/>
        <v>10987070</v>
      </c>
      <c r="Z204" s="79"/>
      <c r="AA204" s="100">
        <v>10987070</v>
      </c>
    </row>
    <row r="205" spans="1:27" ht="15">
      <c r="A205" s="98" t="s">
        <v>880</v>
      </c>
      <c r="B205" s="99" t="s">
        <v>1918</v>
      </c>
      <c r="C205" s="100">
        <v>323500</v>
      </c>
      <c r="D205" s="46">
        <f t="shared" si="12"/>
        <v>195506</v>
      </c>
      <c r="E205" s="100">
        <v>13500</v>
      </c>
      <c r="F205" s="100">
        <v>182006</v>
      </c>
      <c r="H205" s="218" t="s">
        <v>927</v>
      </c>
      <c r="I205" s="219" t="s">
        <v>1932</v>
      </c>
      <c r="J205" s="221"/>
      <c r="K205" s="220">
        <f t="shared" si="13"/>
        <v>31500</v>
      </c>
      <c r="L205" s="221"/>
      <c r="M205" s="220">
        <v>31500</v>
      </c>
      <c r="O205" s="98" t="s">
        <v>865</v>
      </c>
      <c r="P205" s="99" t="s">
        <v>2273</v>
      </c>
      <c r="Q205" s="100">
        <v>15800000</v>
      </c>
      <c r="R205" s="100">
        <f t="shared" si="14"/>
        <v>13600542</v>
      </c>
      <c r="S205" s="100">
        <v>670650</v>
      </c>
      <c r="T205" s="100">
        <v>12929892</v>
      </c>
      <c r="U205" s="76"/>
      <c r="V205" s="98" t="s">
        <v>874</v>
      </c>
      <c r="W205" s="99" t="s">
        <v>1916</v>
      </c>
      <c r="X205" s="100">
        <v>365350</v>
      </c>
      <c r="Y205" s="100">
        <f t="shared" si="15"/>
        <v>2112572</v>
      </c>
      <c r="Z205" s="79"/>
      <c r="AA205" s="100">
        <v>2112572</v>
      </c>
    </row>
    <row r="206" spans="1:27" ht="15">
      <c r="A206" s="98" t="s">
        <v>882</v>
      </c>
      <c r="B206" s="99" t="s">
        <v>1919</v>
      </c>
      <c r="C206" s="79"/>
      <c r="D206" s="46">
        <f t="shared" si="12"/>
        <v>991359</v>
      </c>
      <c r="E206" s="100">
        <v>582250</v>
      </c>
      <c r="F206" s="100">
        <v>409109</v>
      </c>
      <c r="H206" s="218" t="s">
        <v>930</v>
      </c>
      <c r="I206" s="219" t="s">
        <v>1933</v>
      </c>
      <c r="J206" s="221"/>
      <c r="K206" s="220">
        <f t="shared" si="13"/>
        <v>1400339</v>
      </c>
      <c r="L206" s="221"/>
      <c r="M206" s="220">
        <v>1400339</v>
      </c>
      <c r="O206" s="98" t="s">
        <v>868</v>
      </c>
      <c r="P206" s="99" t="s">
        <v>1914</v>
      </c>
      <c r="Q206" s="100">
        <v>815400</v>
      </c>
      <c r="R206" s="100">
        <f t="shared" si="14"/>
        <v>2730954</v>
      </c>
      <c r="S206" s="100">
        <v>30550</v>
      </c>
      <c r="T206" s="100">
        <v>2700404</v>
      </c>
      <c r="U206" s="76"/>
      <c r="V206" s="98" t="s">
        <v>880</v>
      </c>
      <c r="W206" s="99" t="s">
        <v>1918</v>
      </c>
      <c r="X206" s="79"/>
      <c r="Y206" s="100">
        <f t="shared" si="15"/>
        <v>8759307</v>
      </c>
      <c r="Z206" s="79"/>
      <c r="AA206" s="100">
        <v>8759307</v>
      </c>
    </row>
    <row r="207" spans="1:27" ht="15">
      <c r="A207" s="98" t="s">
        <v>885</v>
      </c>
      <c r="B207" s="99" t="s">
        <v>1920</v>
      </c>
      <c r="C207" s="100">
        <v>34700</v>
      </c>
      <c r="D207" s="46">
        <f t="shared" si="12"/>
        <v>1538860</v>
      </c>
      <c r="E207" s="79"/>
      <c r="F207" s="100">
        <v>1538860</v>
      </c>
      <c r="H207" s="218" t="s">
        <v>933</v>
      </c>
      <c r="I207" s="219" t="s">
        <v>1934</v>
      </c>
      <c r="J207" s="220">
        <v>22700</v>
      </c>
      <c r="K207" s="220">
        <f t="shared" si="13"/>
        <v>39340</v>
      </c>
      <c r="L207" s="221"/>
      <c r="M207" s="220">
        <v>39340</v>
      </c>
      <c r="O207" s="98" t="s">
        <v>871</v>
      </c>
      <c r="P207" s="99" t="s">
        <v>1915</v>
      </c>
      <c r="Q207" s="100">
        <v>6169947</v>
      </c>
      <c r="R207" s="100">
        <f t="shared" si="14"/>
        <v>4630927</v>
      </c>
      <c r="S207" s="100">
        <v>1447750</v>
      </c>
      <c r="T207" s="100">
        <v>3183177</v>
      </c>
      <c r="U207" s="76"/>
      <c r="V207" s="98" t="s">
        <v>885</v>
      </c>
      <c r="W207" s="99" t="s">
        <v>1920</v>
      </c>
      <c r="X207" s="79"/>
      <c r="Y207" s="100">
        <f t="shared" si="15"/>
        <v>6366580</v>
      </c>
      <c r="Z207" s="79"/>
      <c r="AA207" s="100">
        <v>6366580</v>
      </c>
    </row>
    <row r="208" spans="1:27" ht="15">
      <c r="A208" s="98" t="s">
        <v>888</v>
      </c>
      <c r="B208" s="99" t="s">
        <v>1921</v>
      </c>
      <c r="C208" s="100">
        <v>1623652</v>
      </c>
      <c r="D208" s="46">
        <f t="shared" si="12"/>
        <v>2630692</v>
      </c>
      <c r="E208" s="100">
        <v>828420</v>
      </c>
      <c r="F208" s="100">
        <v>1802272</v>
      </c>
      <c r="H208" s="218" t="s">
        <v>936</v>
      </c>
      <c r="I208" s="219" t="s">
        <v>1935</v>
      </c>
      <c r="J208" s="220">
        <v>12500</v>
      </c>
      <c r="K208" s="220">
        <f t="shared" si="13"/>
        <v>292011</v>
      </c>
      <c r="L208" s="221"/>
      <c r="M208" s="220">
        <v>292011</v>
      </c>
      <c r="O208" s="98" t="s">
        <v>874</v>
      </c>
      <c r="P208" s="99" t="s">
        <v>1916</v>
      </c>
      <c r="Q208" s="100">
        <v>15688000</v>
      </c>
      <c r="R208" s="100">
        <f t="shared" si="14"/>
        <v>20811087</v>
      </c>
      <c r="S208" s="100">
        <v>139580</v>
      </c>
      <c r="T208" s="100">
        <v>20671507</v>
      </c>
      <c r="U208" s="76"/>
      <c r="V208" s="98" t="s">
        <v>888</v>
      </c>
      <c r="W208" s="99" t="s">
        <v>1921</v>
      </c>
      <c r="X208" s="100">
        <v>12471963</v>
      </c>
      <c r="Y208" s="100">
        <f t="shared" si="15"/>
        <v>46615623</v>
      </c>
      <c r="Z208" s="100">
        <v>5624400</v>
      </c>
      <c r="AA208" s="100">
        <v>40991223</v>
      </c>
    </row>
    <row r="209" spans="1:27" ht="15">
      <c r="A209" s="98" t="s">
        <v>891</v>
      </c>
      <c r="B209" s="99" t="s">
        <v>1922</v>
      </c>
      <c r="C209" s="100">
        <v>2805850</v>
      </c>
      <c r="D209" s="46">
        <f t="shared" si="12"/>
        <v>2854192</v>
      </c>
      <c r="E209" s="100">
        <v>1080450</v>
      </c>
      <c r="F209" s="100">
        <v>1773742</v>
      </c>
      <c r="H209" s="218" t="s">
        <v>939</v>
      </c>
      <c r="I209" s="219" t="s">
        <v>1936</v>
      </c>
      <c r="J209" s="221"/>
      <c r="K209" s="220">
        <f t="shared" si="13"/>
        <v>51500</v>
      </c>
      <c r="L209" s="221"/>
      <c r="M209" s="220">
        <v>51500</v>
      </c>
      <c r="O209" s="98" t="s">
        <v>877</v>
      </c>
      <c r="P209" s="99" t="s">
        <v>1917</v>
      </c>
      <c r="Q209" s="100">
        <v>263800</v>
      </c>
      <c r="R209" s="100">
        <f t="shared" si="14"/>
        <v>3846986</v>
      </c>
      <c r="S209" s="100">
        <v>2255300</v>
      </c>
      <c r="T209" s="100">
        <v>1591686</v>
      </c>
      <c r="U209" s="76"/>
      <c r="V209" s="98" t="s">
        <v>891</v>
      </c>
      <c r="W209" s="99" t="s">
        <v>1922</v>
      </c>
      <c r="X209" s="100">
        <v>1295850</v>
      </c>
      <c r="Y209" s="100">
        <f t="shared" si="15"/>
        <v>3614620</v>
      </c>
      <c r="Z209" s="100">
        <v>2252762</v>
      </c>
      <c r="AA209" s="100">
        <v>1361858</v>
      </c>
    </row>
    <row r="210" spans="1:27" ht="15">
      <c r="A210" s="98" t="s">
        <v>894</v>
      </c>
      <c r="B210" s="99" t="s">
        <v>2248</v>
      </c>
      <c r="C210" s="79"/>
      <c r="D210" s="46">
        <f t="shared" si="12"/>
        <v>2412796</v>
      </c>
      <c r="E210" s="100">
        <v>1432200</v>
      </c>
      <c r="F210" s="100">
        <v>980596</v>
      </c>
      <c r="H210" s="218" t="s">
        <v>942</v>
      </c>
      <c r="I210" s="219" t="s">
        <v>1937</v>
      </c>
      <c r="J210" s="220">
        <v>191000</v>
      </c>
      <c r="K210" s="220">
        <f t="shared" si="13"/>
        <v>166423</v>
      </c>
      <c r="L210" s="221"/>
      <c r="M210" s="220">
        <v>166423</v>
      </c>
      <c r="O210" s="98" t="s">
        <v>880</v>
      </c>
      <c r="P210" s="99" t="s">
        <v>1918</v>
      </c>
      <c r="Q210" s="100">
        <v>1229800</v>
      </c>
      <c r="R210" s="100">
        <f t="shared" si="14"/>
        <v>2385525</v>
      </c>
      <c r="S210" s="100">
        <v>580700</v>
      </c>
      <c r="T210" s="100">
        <v>1804825</v>
      </c>
      <c r="U210" s="76"/>
      <c r="V210" s="98" t="s">
        <v>894</v>
      </c>
      <c r="W210" s="99" t="s">
        <v>2248</v>
      </c>
      <c r="X210" s="100">
        <v>2709230</v>
      </c>
      <c r="Y210" s="100">
        <f t="shared" si="15"/>
        <v>15829249</v>
      </c>
      <c r="Z210" s="79"/>
      <c r="AA210" s="100">
        <v>15829249</v>
      </c>
    </row>
    <row r="211" spans="1:27" ht="15">
      <c r="A211" s="98" t="s">
        <v>897</v>
      </c>
      <c r="B211" s="99" t="s">
        <v>1923</v>
      </c>
      <c r="C211" s="100">
        <v>373000</v>
      </c>
      <c r="D211" s="46">
        <f t="shared" si="12"/>
        <v>5122550</v>
      </c>
      <c r="E211" s="100">
        <v>726550</v>
      </c>
      <c r="F211" s="100">
        <v>4396000</v>
      </c>
      <c r="H211" s="218" t="s">
        <v>945</v>
      </c>
      <c r="I211" s="219" t="s">
        <v>1904</v>
      </c>
      <c r="J211" s="221"/>
      <c r="K211" s="220">
        <f t="shared" si="13"/>
        <v>459800</v>
      </c>
      <c r="L211" s="221"/>
      <c r="M211" s="220">
        <v>459800</v>
      </c>
      <c r="O211" s="98" t="s">
        <v>882</v>
      </c>
      <c r="P211" s="99" t="s">
        <v>1919</v>
      </c>
      <c r="Q211" s="100">
        <v>115500</v>
      </c>
      <c r="R211" s="100">
        <f t="shared" si="14"/>
        <v>6403242</v>
      </c>
      <c r="S211" s="100">
        <v>1812680</v>
      </c>
      <c r="T211" s="100">
        <v>4590562</v>
      </c>
      <c r="U211" s="76"/>
      <c r="V211" s="98" t="s">
        <v>897</v>
      </c>
      <c r="W211" s="99" t="s">
        <v>1923</v>
      </c>
      <c r="X211" s="100">
        <v>3764950</v>
      </c>
      <c r="Y211" s="100">
        <f t="shared" si="15"/>
        <v>7994998</v>
      </c>
      <c r="Z211" s="79"/>
      <c r="AA211" s="100">
        <v>7994998</v>
      </c>
    </row>
    <row r="212" spans="1:27" ht="15">
      <c r="A212" s="98" t="s">
        <v>900</v>
      </c>
      <c r="B212" s="99" t="s">
        <v>1924</v>
      </c>
      <c r="C212" s="100">
        <v>1145003</v>
      </c>
      <c r="D212" s="46">
        <f t="shared" si="12"/>
        <v>3105530</v>
      </c>
      <c r="E212" s="100">
        <v>169800</v>
      </c>
      <c r="F212" s="100">
        <v>2935730</v>
      </c>
      <c r="H212" s="218" t="s">
        <v>947</v>
      </c>
      <c r="I212" s="219" t="s">
        <v>1938</v>
      </c>
      <c r="J212" s="220">
        <v>725800</v>
      </c>
      <c r="K212" s="220">
        <f t="shared" si="13"/>
        <v>759570</v>
      </c>
      <c r="L212" s="220">
        <v>335300</v>
      </c>
      <c r="M212" s="220">
        <v>424270</v>
      </c>
      <c r="O212" s="98" t="s">
        <v>885</v>
      </c>
      <c r="P212" s="99" t="s">
        <v>1920</v>
      </c>
      <c r="Q212" s="100">
        <v>15142345</v>
      </c>
      <c r="R212" s="100">
        <f t="shared" si="14"/>
        <v>6214367</v>
      </c>
      <c r="S212" s="79"/>
      <c r="T212" s="100">
        <v>6214367</v>
      </c>
      <c r="U212" s="76"/>
      <c r="V212" s="98" t="s">
        <v>900</v>
      </c>
      <c r="W212" s="99" t="s">
        <v>1924</v>
      </c>
      <c r="X212" s="100">
        <v>150009241</v>
      </c>
      <c r="Y212" s="100">
        <f t="shared" si="15"/>
        <v>99928237</v>
      </c>
      <c r="Z212" s="100">
        <v>15550898</v>
      </c>
      <c r="AA212" s="100">
        <v>84377339</v>
      </c>
    </row>
    <row r="213" spans="1:27" ht="15">
      <c r="A213" s="98" t="s">
        <v>903</v>
      </c>
      <c r="B213" s="99" t="s">
        <v>1925</v>
      </c>
      <c r="C213" s="79"/>
      <c r="D213" s="46">
        <f t="shared" si="12"/>
        <v>648382</v>
      </c>
      <c r="E213" s="100">
        <v>285900</v>
      </c>
      <c r="F213" s="100">
        <v>362482</v>
      </c>
      <c r="H213" s="218" t="s">
        <v>953</v>
      </c>
      <c r="I213" s="219" t="s">
        <v>1939</v>
      </c>
      <c r="J213" s="220">
        <v>590339</v>
      </c>
      <c r="K213" s="220">
        <f t="shared" si="13"/>
        <v>104385</v>
      </c>
      <c r="L213" s="221"/>
      <c r="M213" s="220">
        <v>104385</v>
      </c>
      <c r="O213" s="98" t="s">
        <v>888</v>
      </c>
      <c r="P213" s="99" t="s">
        <v>1921</v>
      </c>
      <c r="Q213" s="100">
        <v>27649006</v>
      </c>
      <c r="R213" s="100">
        <f t="shared" si="14"/>
        <v>20056445</v>
      </c>
      <c r="S213" s="100">
        <v>8417091</v>
      </c>
      <c r="T213" s="100">
        <v>11639354</v>
      </c>
      <c r="U213" s="76"/>
      <c r="V213" s="98" t="s">
        <v>903</v>
      </c>
      <c r="W213" s="99" t="s">
        <v>1925</v>
      </c>
      <c r="X213" s="79"/>
      <c r="Y213" s="100">
        <f t="shared" si="15"/>
        <v>23002</v>
      </c>
      <c r="Z213" s="79"/>
      <c r="AA213" s="100">
        <v>23002</v>
      </c>
    </row>
    <row r="214" spans="1:27" ht="15">
      <c r="A214" s="98" t="s">
        <v>906</v>
      </c>
      <c r="B214" s="99" t="s">
        <v>1926</v>
      </c>
      <c r="C214" s="79"/>
      <c r="D214" s="46">
        <f t="shared" si="12"/>
        <v>879647</v>
      </c>
      <c r="E214" s="100">
        <v>2950</v>
      </c>
      <c r="F214" s="100">
        <v>876697</v>
      </c>
      <c r="H214" s="218" t="s">
        <v>956</v>
      </c>
      <c r="I214" s="219" t="s">
        <v>1940</v>
      </c>
      <c r="J214" s="221"/>
      <c r="K214" s="220">
        <f t="shared" si="13"/>
        <v>677125</v>
      </c>
      <c r="L214" s="221"/>
      <c r="M214" s="220">
        <v>677125</v>
      </c>
      <c r="O214" s="98" t="s">
        <v>891</v>
      </c>
      <c r="P214" s="99" t="s">
        <v>1922</v>
      </c>
      <c r="Q214" s="100">
        <v>10371083</v>
      </c>
      <c r="R214" s="100">
        <f t="shared" si="14"/>
        <v>14281988</v>
      </c>
      <c r="S214" s="100">
        <v>2855475</v>
      </c>
      <c r="T214" s="100">
        <v>11426513</v>
      </c>
      <c r="U214" s="76"/>
      <c r="V214" s="98" t="s">
        <v>906</v>
      </c>
      <c r="W214" s="99" t="s">
        <v>1926</v>
      </c>
      <c r="X214" s="100">
        <v>445685</v>
      </c>
      <c r="Y214" s="100">
        <f t="shared" si="15"/>
        <v>769518</v>
      </c>
      <c r="Z214" s="79"/>
      <c r="AA214" s="100">
        <v>769518</v>
      </c>
    </row>
    <row r="215" spans="1:27" ht="15">
      <c r="A215" s="98" t="s">
        <v>908</v>
      </c>
      <c r="B215" s="99" t="s">
        <v>2330</v>
      </c>
      <c r="C215" s="79"/>
      <c r="D215" s="46">
        <f t="shared" si="12"/>
        <v>646341</v>
      </c>
      <c r="E215" s="79"/>
      <c r="F215" s="100">
        <v>646341</v>
      </c>
      <c r="H215" s="218" t="s">
        <v>959</v>
      </c>
      <c r="I215" s="219" t="s">
        <v>1941</v>
      </c>
      <c r="J215" s="221"/>
      <c r="K215" s="220">
        <f t="shared" si="13"/>
        <v>2700</v>
      </c>
      <c r="L215" s="221"/>
      <c r="M215" s="220">
        <v>2700</v>
      </c>
      <c r="O215" s="98" t="s">
        <v>894</v>
      </c>
      <c r="P215" s="99" t="s">
        <v>2248</v>
      </c>
      <c r="Q215" s="100">
        <v>15203905</v>
      </c>
      <c r="R215" s="100">
        <f t="shared" si="14"/>
        <v>21380813</v>
      </c>
      <c r="S215" s="100">
        <v>12252300</v>
      </c>
      <c r="T215" s="100">
        <v>9128513</v>
      </c>
      <c r="U215" s="76"/>
      <c r="V215" s="98" t="s">
        <v>908</v>
      </c>
      <c r="W215" s="99" t="s">
        <v>2330</v>
      </c>
      <c r="X215" s="100">
        <v>396400</v>
      </c>
      <c r="Y215" s="100">
        <f t="shared" si="15"/>
        <v>2770345</v>
      </c>
      <c r="Z215" s="100">
        <v>380001</v>
      </c>
      <c r="AA215" s="100">
        <v>2390344</v>
      </c>
    </row>
    <row r="216" spans="1:27" ht="15">
      <c r="A216" s="98" t="s">
        <v>911</v>
      </c>
      <c r="B216" s="99" t="s">
        <v>1927</v>
      </c>
      <c r="C216" s="79"/>
      <c r="D216" s="46">
        <f t="shared" si="12"/>
        <v>245441</v>
      </c>
      <c r="E216" s="100">
        <v>40000</v>
      </c>
      <c r="F216" s="100">
        <v>205441</v>
      </c>
      <c r="H216" s="218" t="s">
        <v>962</v>
      </c>
      <c r="I216" s="219" t="s">
        <v>1942</v>
      </c>
      <c r="J216" s="221"/>
      <c r="K216" s="220">
        <f t="shared" si="13"/>
        <v>2500</v>
      </c>
      <c r="L216" s="221"/>
      <c r="M216" s="220">
        <v>2500</v>
      </c>
      <c r="O216" s="98" t="s">
        <v>897</v>
      </c>
      <c r="P216" s="99" t="s">
        <v>1923</v>
      </c>
      <c r="Q216" s="100">
        <v>9629200</v>
      </c>
      <c r="R216" s="100">
        <f t="shared" si="14"/>
        <v>25322602</v>
      </c>
      <c r="S216" s="100">
        <v>5094586</v>
      </c>
      <c r="T216" s="100">
        <v>20228016</v>
      </c>
      <c r="U216" s="76"/>
      <c r="V216" s="98" t="s">
        <v>911</v>
      </c>
      <c r="W216" s="99" t="s">
        <v>1927</v>
      </c>
      <c r="X216" s="100">
        <v>50000</v>
      </c>
      <c r="Y216" s="100">
        <f t="shared" si="15"/>
        <v>6127439</v>
      </c>
      <c r="Z216" s="79"/>
      <c r="AA216" s="100">
        <v>6127439</v>
      </c>
    </row>
    <row r="217" spans="1:27" ht="15">
      <c r="A217" s="98" t="s">
        <v>914</v>
      </c>
      <c r="B217" s="99" t="s">
        <v>1928</v>
      </c>
      <c r="C217" s="100">
        <v>35000</v>
      </c>
      <c r="D217" s="46">
        <f t="shared" si="12"/>
        <v>1345125</v>
      </c>
      <c r="E217" s="100">
        <v>59500</v>
      </c>
      <c r="F217" s="100">
        <v>1285625</v>
      </c>
      <c r="H217" s="218" t="s">
        <v>965</v>
      </c>
      <c r="I217" s="219" t="s">
        <v>1943</v>
      </c>
      <c r="J217" s="221"/>
      <c r="K217" s="220">
        <f t="shared" si="13"/>
        <v>12800</v>
      </c>
      <c r="L217" s="221"/>
      <c r="M217" s="220">
        <v>12800</v>
      </c>
      <c r="O217" s="98" t="s">
        <v>900</v>
      </c>
      <c r="P217" s="99" t="s">
        <v>1924</v>
      </c>
      <c r="Q217" s="100">
        <v>16750376</v>
      </c>
      <c r="R217" s="100">
        <f t="shared" si="14"/>
        <v>25965777</v>
      </c>
      <c r="S217" s="100">
        <v>448803</v>
      </c>
      <c r="T217" s="100">
        <v>25516974</v>
      </c>
      <c r="U217" s="76"/>
      <c r="V217" s="98" t="s">
        <v>914</v>
      </c>
      <c r="W217" s="99" t="s">
        <v>1928</v>
      </c>
      <c r="X217" s="100">
        <v>567593</v>
      </c>
      <c r="Y217" s="100">
        <f t="shared" si="15"/>
        <v>5191885</v>
      </c>
      <c r="Z217" s="100">
        <v>461000</v>
      </c>
      <c r="AA217" s="100">
        <v>4730885</v>
      </c>
    </row>
    <row r="218" spans="1:27" ht="15">
      <c r="A218" s="98" t="s">
        <v>917</v>
      </c>
      <c r="B218" s="99" t="s">
        <v>1929</v>
      </c>
      <c r="C218" s="100">
        <v>367750</v>
      </c>
      <c r="D218" s="46">
        <f t="shared" si="12"/>
        <v>746695</v>
      </c>
      <c r="E218" s="100">
        <v>230900</v>
      </c>
      <c r="F218" s="100">
        <v>515795</v>
      </c>
      <c r="H218" s="218" t="s">
        <v>968</v>
      </c>
      <c r="I218" s="219" t="s">
        <v>1944</v>
      </c>
      <c r="J218" s="221"/>
      <c r="K218" s="220">
        <f t="shared" si="13"/>
        <v>31395</v>
      </c>
      <c r="L218" s="221"/>
      <c r="M218" s="220">
        <v>31395</v>
      </c>
      <c r="O218" s="98" t="s">
        <v>903</v>
      </c>
      <c r="P218" s="99" t="s">
        <v>1925</v>
      </c>
      <c r="Q218" s="100">
        <v>2432946</v>
      </c>
      <c r="R218" s="100">
        <f t="shared" si="14"/>
        <v>4422843</v>
      </c>
      <c r="S218" s="100">
        <v>1530801</v>
      </c>
      <c r="T218" s="100">
        <v>2892042</v>
      </c>
      <c r="U218" s="76"/>
      <c r="V218" s="98" t="s">
        <v>917</v>
      </c>
      <c r="W218" s="99" t="s">
        <v>1929</v>
      </c>
      <c r="X218" s="100">
        <v>14300</v>
      </c>
      <c r="Y218" s="100">
        <f t="shared" si="15"/>
        <v>9384107</v>
      </c>
      <c r="Z218" s="79"/>
      <c r="AA218" s="100">
        <v>9384107</v>
      </c>
    </row>
    <row r="219" spans="1:27" ht="15">
      <c r="A219" s="98" t="s">
        <v>920</v>
      </c>
      <c r="B219" s="99" t="s">
        <v>1930</v>
      </c>
      <c r="C219" s="79"/>
      <c r="D219" s="46">
        <f t="shared" si="12"/>
        <v>605416</v>
      </c>
      <c r="E219" s="79"/>
      <c r="F219" s="100">
        <v>605416</v>
      </c>
      <c r="H219" s="218" t="s">
        <v>971</v>
      </c>
      <c r="I219" s="219" t="s">
        <v>1945</v>
      </c>
      <c r="J219" s="221"/>
      <c r="K219" s="220">
        <f t="shared" si="13"/>
        <v>3900</v>
      </c>
      <c r="L219" s="221"/>
      <c r="M219" s="220">
        <v>3900</v>
      </c>
      <c r="O219" s="98" t="s">
        <v>906</v>
      </c>
      <c r="P219" s="99" t="s">
        <v>1926</v>
      </c>
      <c r="Q219" s="100">
        <v>2340640</v>
      </c>
      <c r="R219" s="100">
        <f t="shared" si="14"/>
        <v>6224020</v>
      </c>
      <c r="S219" s="100">
        <v>1098750</v>
      </c>
      <c r="T219" s="100">
        <v>5125270</v>
      </c>
      <c r="U219" s="76"/>
      <c r="V219" s="98" t="s">
        <v>920</v>
      </c>
      <c r="W219" s="99" t="s">
        <v>1930</v>
      </c>
      <c r="X219" s="100">
        <v>88500</v>
      </c>
      <c r="Y219" s="100">
        <f t="shared" si="15"/>
        <v>7438435</v>
      </c>
      <c r="Z219" s="100">
        <v>615500</v>
      </c>
      <c r="AA219" s="100">
        <v>6822935</v>
      </c>
    </row>
    <row r="220" spans="1:27" ht="15">
      <c r="A220" s="98" t="s">
        <v>923</v>
      </c>
      <c r="B220" s="99" t="s">
        <v>1931</v>
      </c>
      <c r="C220" s="100">
        <v>31651</v>
      </c>
      <c r="D220" s="46">
        <f t="shared" si="12"/>
        <v>1330359</v>
      </c>
      <c r="E220" s="100">
        <v>121201</v>
      </c>
      <c r="F220" s="100">
        <v>1209158</v>
      </c>
      <c r="H220" s="218" t="s">
        <v>974</v>
      </c>
      <c r="I220" s="219" t="s">
        <v>2232</v>
      </c>
      <c r="J220" s="221"/>
      <c r="K220" s="220">
        <f t="shared" si="13"/>
        <v>66932</v>
      </c>
      <c r="L220" s="221"/>
      <c r="M220" s="220">
        <v>66932</v>
      </c>
      <c r="O220" s="98" t="s">
        <v>908</v>
      </c>
      <c r="P220" s="99" t="s">
        <v>2330</v>
      </c>
      <c r="Q220" s="100">
        <v>114500</v>
      </c>
      <c r="R220" s="100">
        <f t="shared" si="14"/>
        <v>4253581</v>
      </c>
      <c r="S220" s="79"/>
      <c r="T220" s="100">
        <v>4253581</v>
      </c>
      <c r="U220" s="76"/>
      <c r="V220" s="98" t="s">
        <v>923</v>
      </c>
      <c r="W220" s="99" t="s">
        <v>1931</v>
      </c>
      <c r="X220" s="100">
        <v>4535331</v>
      </c>
      <c r="Y220" s="100">
        <f t="shared" si="15"/>
        <v>9870688</v>
      </c>
      <c r="Z220" s="79"/>
      <c r="AA220" s="100">
        <v>9870688</v>
      </c>
    </row>
    <row r="221" spans="1:27" ht="15">
      <c r="A221" s="98" t="s">
        <v>927</v>
      </c>
      <c r="B221" s="99" t="s">
        <v>1932</v>
      </c>
      <c r="C221" s="79"/>
      <c r="D221" s="46">
        <f t="shared" si="12"/>
        <v>364313</v>
      </c>
      <c r="E221" s="79"/>
      <c r="F221" s="100">
        <v>364313</v>
      </c>
      <c r="H221" s="218" t="s">
        <v>977</v>
      </c>
      <c r="I221" s="219" t="s">
        <v>1816</v>
      </c>
      <c r="J221" s="221"/>
      <c r="K221" s="220">
        <f t="shared" si="13"/>
        <v>677985</v>
      </c>
      <c r="L221" s="221"/>
      <c r="M221" s="220">
        <v>677985</v>
      </c>
      <c r="O221" s="98" t="s">
        <v>911</v>
      </c>
      <c r="P221" s="99" t="s">
        <v>1927</v>
      </c>
      <c r="Q221" s="100">
        <v>902500</v>
      </c>
      <c r="R221" s="100">
        <f t="shared" si="14"/>
        <v>2112120</v>
      </c>
      <c r="S221" s="100">
        <v>109000</v>
      </c>
      <c r="T221" s="100">
        <v>2003120</v>
      </c>
      <c r="U221" s="76"/>
      <c r="V221" s="98" t="s">
        <v>927</v>
      </c>
      <c r="W221" s="99" t="s">
        <v>1932</v>
      </c>
      <c r="X221" s="100">
        <v>100000</v>
      </c>
      <c r="Y221" s="100">
        <f t="shared" si="15"/>
        <v>7003911</v>
      </c>
      <c r="Z221" s="100">
        <v>6483735</v>
      </c>
      <c r="AA221" s="100">
        <v>520176</v>
      </c>
    </row>
    <row r="222" spans="1:27" ht="15">
      <c r="A222" s="98" t="s">
        <v>930</v>
      </c>
      <c r="B222" s="99" t="s">
        <v>1933</v>
      </c>
      <c r="C222" s="100">
        <v>317280</v>
      </c>
      <c r="D222" s="46">
        <f t="shared" si="12"/>
        <v>1215200</v>
      </c>
      <c r="E222" s="100">
        <v>127900</v>
      </c>
      <c r="F222" s="100">
        <v>1087300</v>
      </c>
      <c r="H222" s="218" t="s">
        <v>982</v>
      </c>
      <c r="I222" s="219" t="s">
        <v>1947</v>
      </c>
      <c r="J222" s="221"/>
      <c r="K222" s="220">
        <f t="shared" si="13"/>
        <v>4205604</v>
      </c>
      <c r="L222" s="221"/>
      <c r="M222" s="220">
        <v>4205604</v>
      </c>
      <c r="O222" s="98" t="s">
        <v>914</v>
      </c>
      <c r="P222" s="99" t="s">
        <v>1928</v>
      </c>
      <c r="Q222" s="100">
        <v>890750</v>
      </c>
      <c r="R222" s="100">
        <f t="shared" si="14"/>
        <v>11179020</v>
      </c>
      <c r="S222" s="100">
        <v>663994</v>
      </c>
      <c r="T222" s="100">
        <v>10515026</v>
      </c>
      <c r="U222" s="76"/>
      <c r="V222" s="98" t="s">
        <v>930</v>
      </c>
      <c r="W222" s="99" t="s">
        <v>1933</v>
      </c>
      <c r="X222" s="100">
        <v>1332142</v>
      </c>
      <c r="Y222" s="100">
        <f t="shared" si="15"/>
        <v>7368280</v>
      </c>
      <c r="Z222" s="100">
        <v>560804</v>
      </c>
      <c r="AA222" s="100">
        <v>6807476</v>
      </c>
    </row>
    <row r="223" spans="1:27" ht="15">
      <c r="A223" s="98" t="s">
        <v>933</v>
      </c>
      <c r="B223" s="99" t="s">
        <v>1934</v>
      </c>
      <c r="C223" s="100">
        <v>1084192</v>
      </c>
      <c r="D223" s="46">
        <f t="shared" si="12"/>
        <v>735736</v>
      </c>
      <c r="E223" s="100">
        <v>24850</v>
      </c>
      <c r="F223" s="100">
        <v>710886</v>
      </c>
      <c r="H223" s="218" t="s">
        <v>985</v>
      </c>
      <c r="I223" s="219" t="s">
        <v>1948</v>
      </c>
      <c r="J223" s="221"/>
      <c r="K223" s="220">
        <f t="shared" si="13"/>
        <v>45500</v>
      </c>
      <c r="L223" s="221"/>
      <c r="M223" s="220">
        <v>45500</v>
      </c>
      <c r="O223" s="98" t="s">
        <v>917</v>
      </c>
      <c r="P223" s="99" t="s">
        <v>1929</v>
      </c>
      <c r="Q223" s="100">
        <v>1331250</v>
      </c>
      <c r="R223" s="100">
        <f t="shared" si="14"/>
        <v>5113515</v>
      </c>
      <c r="S223" s="100">
        <v>813185</v>
      </c>
      <c r="T223" s="100">
        <v>4300330</v>
      </c>
      <c r="U223" s="76"/>
      <c r="V223" s="98" t="s">
        <v>933</v>
      </c>
      <c r="W223" s="99" t="s">
        <v>1934</v>
      </c>
      <c r="X223" s="100">
        <v>22700</v>
      </c>
      <c r="Y223" s="100">
        <f t="shared" si="15"/>
        <v>789017</v>
      </c>
      <c r="Z223" s="100">
        <v>82400</v>
      </c>
      <c r="AA223" s="100">
        <v>706617</v>
      </c>
    </row>
    <row r="224" spans="1:27" ht="15">
      <c r="A224" s="98" t="s">
        <v>936</v>
      </c>
      <c r="B224" s="99" t="s">
        <v>1935</v>
      </c>
      <c r="C224" s="100">
        <v>459600</v>
      </c>
      <c r="D224" s="46">
        <f t="shared" si="12"/>
        <v>8060</v>
      </c>
      <c r="E224" s="79"/>
      <c r="F224" s="100">
        <v>8060</v>
      </c>
      <c r="H224" s="218" t="s">
        <v>988</v>
      </c>
      <c r="I224" s="219" t="s">
        <v>1949</v>
      </c>
      <c r="J224" s="221"/>
      <c r="K224" s="220">
        <f t="shared" si="13"/>
        <v>43100</v>
      </c>
      <c r="L224" s="221"/>
      <c r="M224" s="220">
        <v>43100</v>
      </c>
      <c r="O224" s="98" t="s">
        <v>920</v>
      </c>
      <c r="P224" s="99" t="s">
        <v>1930</v>
      </c>
      <c r="Q224" s="79"/>
      <c r="R224" s="100">
        <f t="shared" si="14"/>
        <v>3557804</v>
      </c>
      <c r="S224" s="100">
        <v>429480</v>
      </c>
      <c r="T224" s="100">
        <v>3128324</v>
      </c>
      <c r="U224" s="76"/>
      <c r="V224" s="98" t="s">
        <v>936</v>
      </c>
      <c r="W224" s="99" t="s">
        <v>1935</v>
      </c>
      <c r="X224" s="100">
        <v>178200</v>
      </c>
      <c r="Y224" s="100">
        <f t="shared" si="15"/>
        <v>1363061</v>
      </c>
      <c r="Z224" s="100">
        <v>3000</v>
      </c>
      <c r="AA224" s="100">
        <v>1360061</v>
      </c>
    </row>
    <row r="225" spans="1:27" ht="15">
      <c r="A225" s="98" t="s">
        <v>939</v>
      </c>
      <c r="B225" s="99" t="s">
        <v>1936</v>
      </c>
      <c r="C225" s="100">
        <v>277800</v>
      </c>
      <c r="D225" s="46">
        <f t="shared" si="12"/>
        <v>473296</v>
      </c>
      <c r="E225" s="79"/>
      <c r="F225" s="100">
        <v>473296</v>
      </c>
      <c r="H225" s="218" t="s">
        <v>994</v>
      </c>
      <c r="I225" s="219" t="s">
        <v>1951</v>
      </c>
      <c r="J225" s="221"/>
      <c r="K225" s="220">
        <f t="shared" si="13"/>
        <v>1449547</v>
      </c>
      <c r="L225" s="221"/>
      <c r="M225" s="220">
        <v>1449547</v>
      </c>
      <c r="O225" s="98" t="s">
        <v>923</v>
      </c>
      <c r="P225" s="99" t="s">
        <v>1931</v>
      </c>
      <c r="Q225" s="100">
        <v>530087</v>
      </c>
      <c r="R225" s="100">
        <f t="shared" si="14"/>
        <v>13066607</v>
      </c>
      <c r="S225" s="100">
        <v>1085044</v>
      </c>
      <c r="T225" s="100">
        <v>11981563</v>
      </c>
      <c r="U225" s="76"/>
      <c r="V225" s="98" t="s">
        <v>939</v>
      </c>
      <c r="W225" s="99" t="s">
        <v>1936</v>
      </c>
      <c r="X225" s="100">
        <v>220600</v>
      </c>
      <c r="Y225" s="100">
        <f t="shared" si="15"/>
        <v>10670307</v>
      </c>
      <c r="Z225" s="100">
        <v>123285</v>
      </c>
      <c r="AA225" s="100">
        <v>10547022</v>
      </c>
    </row>
    <row r="226" spans="1:27" ht="15">
      <c r="A226" s="98" t="s">
        <v>942</v>
      </c>
      <c r="B226" s="99" t="s">
        <v>1937</v>
      </c>
      <c r="C226" s="100">
        <v>444400</v>
      </c>
      <c r="D226" s="46">
        <f t="shared" si="12"/>
        <v>652783</v>
      </c>
      <c r="E226" s="79"/>
      <c r="F226" s="100">
        <v>652783</v>
      </c>
      <c r="H226" s="218" t="s">
        <v>998</v>
      </c>
      <c r="I226" s="219" t="s">
        <v>1952</v>
      </c>
      <c r="J226" s="220">
        <v>4598150</v>
      </c>
      <c r="K226" s="220">
        <f t="shared" si="13"/>
        <v>85673</v>
      </c>
      <c r="L226" s="221"/>
      <c r="M226" s="220">
        <v>85673</v>
      </c>
      <c r="O226" s="98" t="s">
        <v>927</v>
      </c>
      <c r="P226" s="99" t="s">
        <v>1932</v>
      </c>
      <c r="Q226" s="100">
        <v>239900</v>
      </c>
      <c r="R226" s="100">
        <f t="shared" si="14"/>
        <v>2941676</v>
      </c>
      <c r="S226" s="100">
        <v>24100</v>
      </c>
      <c r="T226" s="100">
        <v>2917576</v>
      </c>
      <c r="U226" s="76"/>
      <c r="V226" s="98" t="s">
        <v>942</v>
      </c>
      <c r="W226" s="99" t="s">
        <v>1937</v>
      </c>
      <c r="X226" s="100">
        <v>46033022</v>
      </c>
      <c r="Y226" s="100">
        <f t="shared" si="15"/>
        <v>10832796</v>
      </c>
      <c r="Z226" s="100">
        <v>209000</v>
      </c>
      <c r="AA226" s="100">
        <v>10623796</v>
      </c>
    </row>
    <row r="227" spans="1:27" ht="15">
      <c r="A227" s="98" t="s">
        <v>945</v>
      </c>
      <c r="B227" s="99" t="s">
        <v>1904</v>
      </c>
      <c r="C227" s="79"/>
      <c r="D227" s="46">
        <f t="shared" si="12"/>
        <v>264957</v>
      </c>
      <c r="E227" s="79"/>
      <c r="F227" s="100">
        <v>264957</v>
      </c>
      <c r="H227" s="218" t="s">
        <v>1004</v>
      </c>
      <c r="I227" s="219" t="s">
        <v>1953</v>
      </c>
      <c r="J227" s="221"/>
      <c r="K227" s="220">
        <f t="shared" si="13"/>
        <v>109658</v>
      </c>
      <c r="L227" s="221"/>
      <c r="M227" s="220">
        <v>109658</v>
      </c>
      <c r="O227" s="98" t="s">
        <v>930</v>
      </c>
      <c r="P227" s="99" t="s">
        <v>1933</v>
      </c>
      <c r="Q227" s="100">
        <v>3971082</v>
      </c>
      <c r="R227" s="100">
        <f t="shared" si="14"/>
        <v>6949830</v>
      </c>
      <c r="S227" s="100">
        <v>489820</v>
      </c>
      <c r="T227" s="100">
        <v>6460010</v>
      </c>
      <c r="U227" s="76"/>
      <c r="V227" s="98" t="s">
        <v>945</v>
      </c>
      <c r="W227" s="99" t="s">
        <v>1904</v>
      </c>
      <c r="X227" s="100">
        <v>7000</v>
      </c>
      <c r="Y227" s="100">
        <f t="shared" si="15"/>
        <v>3145065</v>
      </c>
      <c r="Z227" s="79"/>
      <c r="AA227" s="100">
        <v>3145065</v>
      </c>
    </row>
    <row r="228" spans="1:27" ht="15">
      <c r="A228" s="98" t="s">
        <v>947</v>
      </c>
      <c r="B228" s="99" t="s">
        <v>1938</v>
      </c>
      <c r="C228" s="100">
        <v>632400</v>
      </c>
      <c r="D228" s="46">
        <f t="shared" si="12"/>
        <v>642502</v>
      </c>
      <c r="E228" s="100">
        <v>171315</v>
      </c>
      <c r="F228" s="100">
        <v>471187</v>
      </c>
      <c r="H228" s="218" t="s">
        <v>1007</v>
      </c>
      <c r="I228" s="219" t="s">
        <v>1954</v>
      </c>
      <c r="J228" s="221"/>
      <c r="K228" s="220">
        <f t="shared" si="13"/>
        <v>20500</v>
      </c>
      <c r="L228" s="221"/>
      <c r="M228" s="220">
        <v>20500</v>
      </c>
      <c r="O228" s="98" t="s">
        <v>933</v>
      </c>
      <c r="P228" s="99" t="s">
        <v>1934</v>
      </c>
      <c r="Q228" s="100">
        <v>4908723</v>
      </c>
      <c r="R228" s="100">
        <f t="shared" si="14"/>
        <v>4302555</v>
      </c>
      <c r="S228" s="100">
        <v>99900</v>
      </c>
      <c r="T228" s="100">
        <v>4202655</v>
      </c>
      <c r="U228" s="76"/>
      <c r="V228" s="98" t="s">
        <v>947</v>
      </c>
      <c r="W228" s="99" t="s">
        <v>1938</v>
      </c>
      <c r="X228" s="100">
        <v>27335875</v>
      </c>
      <c r="Y228" s="100">
        <f t="shared" si="15"/>
        <v>3864176</v>
      </c>
      <c r="Z228" s="100">
        <v>1081996</v>
      </c>
      <c r="AA228" s="100">
        <v>2782180</v>
      </c>
    </row>
    <row r="229" spans="1:27" ht="15">
      <c r="A229" s="98" t="s">
        <v>953</v>
      </c>
      <c r="B229" s="99" t="s">
        <v>1939</v>
      </c>
      <c r="C229" s="100">
        <v>673799</v>
      </c>
      <c r="D229" s="46">
        <f t="shared" si="12"/>
        <v>971404</v>
      </c>
      <c r="E229" s="100">
        <v>234383</v>
      </c>
      <c r="F229" s="100">
        <v>737021</v>
      </c>
      <c r="H229" s="218" t="s">
        <v>1010</v>
      </c>
      <c r="I229" s="219" t="s">
        <v>1955</v>
      </c>
      <c r="J229" s="221"/>
      <c r="K229" s="220">
        <f t="shared" si="13"/>
        <v>612559</v>
      </c>
      <c r="L229" s="221"/>
      <c r="M229" s="220">
        <v>612559</v>
      </c>
      <c r="O229" s="98" t="s">
        <v>936</v>
      </c>
      <c r="P229" s="99" t="s">
        <v>1935</v>
      </c>
      <c r="Q229" s="100">
        <v>4540150</v>
      </c>
      <c r="R229" s="100">
        <f t="shared" si="14"/>
        <v>103814</v>
      </c>
      <c r="S229" s="100">
        <v>62300</v>
      </c>
      <c r="T229" s="100">
        <v>41514</v>
      </c>
      <c r="U229" s="76"/>
      <c r="V229" s="98" t="s">
        <v>950</v>
      </c>
      <c r="W229" s="99" t="s">
        <v>2331</v>
      </c>
      <c r="X229" s="100">
        <v>12106000</v>
      </c>
      <c r="Y229" s="100">
        <f t="shared" si="15"/>
        <v>12687000</v>
      </c>
      <c r="Z229" s="79"/>
      <c r="AA229" s="100">
        <v>12687000</v>
      </c>
    </row>
    <row r="230" spans="1:27" ht="15">
      <c r="A230" s="98" t="s">
        <v>956</v>
      </c>
      <c r="B230" s="99" t="s">
        <v>1940</v>
      </c>
      <c r="C230" s="100">
        <v>457560</v>
      </c>
      <c r="D230" s="46">
        <f t="shared" si="12"/>
        <v>1938542</v>
      </c>
      <c r="E230" s="100">
        <v>17500</v>
      </c>
      <c r="F230" s="100">
        <v>1921042</v>
      </c>
      <c r="H230" s="218" t="s">
        <v>1013</v>
      </c>
      <c r="I230" s="219" t="s">
        <v>1956</v>
      </c>
      <c r="J230" s="220">
        <v>1785700</v>
      </c>
      <c r="K230" s="220">
        <f t="shared" si="13"/>
        <v>10813274</v>
      </c>
      <c r="L230" s="220">
        <v>563000</v>
      </c>
      <c r="M230" s="220">
        <v>10250274</v>
      </c>
      <c r="O230" s="98" t="s">
        <v>939</v>
      </c>
      <c r="P230" s="99" t="s">
        <v>1936</v>
      </c>
      <c r="Q230" s="100">
        <v>1365333</v>
      </c>
      <c r="R230" s="100">
        <f t="shared" si="14"/>
        <v>3949645</v>
      </c>
      <c r="S230" s="100">
        <v>58895</v>
      </c>
      <c r="T230" s="100">
        <v>3890750</v>
      </c>
      <c r="U230" s="76"/>
      <c r="V230" s="98" t="s">
        <v>953</v>
      </c>
      <c r="W230" s="99" t="s">
        <v>1939</v>
      </c>
      <c r="X230" s="100">
        <v>742796</v>
      </c>
      <c r="Y230" s="100">
        <f t="shared" si="15"/>
        <v>1253228</v>
      </c>
      <c r="Z230" s="100">
        <v>125296</v>
      </c>
      <c r="AA230" s="100">
        <v>1127932</v>
      </c>
    </row>
    <row r="231" spans="1:27" ht="15">
      <c r="A231" s="98" t="s">
        <v>959</v>
      </c>
      <c r="B231" s="99" t="s">
        <v>1941</v>
      </c>
      <c r="C231" s="79"/>
      <c r="D231" s="46">
        <f t="shared" si="12"/>
        <v>78764</v>
      </c>
      <c r="E231" s="79"/>
      <c r="F231" s="100">
        <v>78764</v>
      </c>
      <c r="H231" s="218" t="s">
        <v>1016</v>
      </c>
      <c r="I231" s="219" t="s">
        <v>1957</v>
      </c>
      <c r="J231" s="220">
        <v>3800</v>
      </c>
      <c r="K231" s="220">
        <f t="shared" si="13"/>
        <v>508978</v>
      </c>
      <c r="L231" s="221"/>
      <c r="M231" s="220">
        <v>508978</v>
      </c>
      <c r="O231" s="98" t="s">
        <v>942</v>
      </c>
      <c r="P231" s="99" t="s">
        <v>1937</v>
      </c>
      <c r="Q231" s="100">
        <v>6602335</v>
      </c>
      <c r="R231" s="100">
        <f t="shared" si="14"/>
        <v>4166884</v>
      </c>
      <c r="S231" s="100">
        <v>43540</v>
      </c>
      <c r="T231" s="100">
        <v>4123344</v>
      </c>
      <c r="U231" s="76"/>
      <c r="V231" s="98" t="s">
        <v>956</v>
      </c>
      <c r="W231" s="99" t="s">
        <v>1940</v>
      </c>
      <c r="X231" s="100">
        <v>166156</v>
      </c>
      <c r="Y231" s="100">
        <f t="shared" si="15"/>
        <v>3521240</v>
      </c>
      <c r="Z231" s="79"/>
      <c r="AA231" s="100">
        <v>3521240</v>
      </c>
    </row>
    <row r="232" spans="1:27" ht="15">
      <c r="A232" s="98" t="s">
        <v>962</v>
      </c>
      <c r="B232" s="99" t="s">
        <v>1942</v>
      </c>
      <c r="C232" s="79"/>
      <c r="D232" s="46">
        <f t="shared" si="12"/>
        <v>78110</v>
      </c>
      <c r="E232" s="79"/>
      <c r="F232" s="100">
        <v>78110</v>
      </c>
      <c r="H232" s="218" t="s">
        <v>1019</v>
      </c>
      <c r="I232" s="219" t="s">
        <v>1958</v>
      </c>
      <c r="J232" s="221"/>
      <c r="K232" s="220">
        <f t="shared" si="13"/>
        <v>1611664</v>
      </c>
      <c r="L232" s="221"/>
      <c r="M232" s="220">
        <v>1611664</v>
      </c>
      <c r="O232" s="98" t="s">
        <v>945</v>
      </c>
      <c r="P232" s="99" t="s">
        <v>1904</v>
      </c>
      <c r="Q232" s="79"/>
      <c r="R232" s="100">
        <f t="shared" si="14"/>
        <v>1576862</v>
      </c>
      <c r="S232" s="79"/>
      <c r="T232" s="100">
        <v>1576862</v>
      </c>
      <c r="U232" s="76"/>
      <c r="V232" s="98" t="s">
        <v>959</v>
      </c>
      <c r="W232" s="99" t="s">
        <v>1941</v>
      </c>
      <c r="X232" s="100">
        <v>17257</v>
      </c>
      <c r="Y232" s="100">
        <f t="shared" si="15"/>
        <v>65747</v>
      </c>
      <c r="Z232" s="79"/>
      <c r="AA232" s="100">
        <v>65747</v>
      </c>
    </row>
    <row r="233" spans="1:27" ht="15">
      <c r="A233" s="98" t="s">
        <v>965</v>
      </c>
      <c r="B233" s="99" t="s">
        <v>1943</v>
      </c>
      <c r="C233" s="79"/>
      <c r="D233" s="46">
        <f t="shared" si="12"/>
        <v>208014</v>
      </c>
      <c r="E233" s="79"/>
      <c r="F233" s="100">
        <v>208014</v>
      </c>
      <c r="H233" s="218" t="s">
        <v>1022</v>
      </c>
      <c r="I233" s="219" t="s">
        <v>1959</v>
      </c>
      <c r="J233" s="220">
        <v>251004</v>
      </c>
      <c r="K233" s="220">
        <f t="shared" si="13"/>
        <v>4463851</v>
      </c>
      <c r="L233" s="220">
        <v>690003</v>
      </c>
      <c r="M233" s="220">
        <v>3773848</v>
      </c>
      <c r="O233" s="98" t="s">
        <v>947</v>
      </c>
      <c r="P233" s="99" t="s">
        <v>1938</v>
      </c>
      <c r="Q233" s="100">
        <v>3743444</v>
      </c>
      <c r="R233" s="100">
        <f t="shared" si="14"/>
        <v>4028471</v>
      </c>
      <c r="S233" s="100">
        <v>1121858</v>
      </c>
      <c r="T233" s="100">
        <v>2906613</v>
      </c>
      <c r="U233" s="76"/>
      <c r="V233" s="98" t="s">
        <v>962</v>
      </c>
      <c r="W233" s="99" t="s">
        <v>1942</v>
      </c>
      <c r="X233" s="79"/>
      <c r="Y233" s="100">
        <f t="shared" si="15"/>
        <v>20700</v>
      </c>
      <c r="Z233" s="79"/>
      <c r="AA233" s="100">
        <v>20700</v>
      </c>
    </row>
    <row r="234" spans="1:27" ht="15">
      <c r="A234" s="98" t="s">
        <v>968</v>
      </c>
      <c r="B234" s="99" t="s">
        <v>1944</v>
      </c>
      <c r="C234" s="79"/>
      <c r="D234" s="46">
        <f t="shared" si="12"/>
        <v>309308</v>
      </c>
      <c r="E234" s="79"/>
      <c r="F234" s="100">
        <v>309308</v>
      </c>
      <c r="H234" s="218" t="s">
        <v>1025</v>
      </c>
      <c r="I234" s="219" t="s">
        <v>1960</v>
      </c>
      <c r="J234" s="221"/>
      <c r="K234" s="220">
        <f t="shared" si="13"/>
        <v>592185</v>
      </c>
      <c r="L234" s="221"/>
      <c r="M234" s="220">
        <v>592185</v>
      </c>
      <c r="O234" s="98" t="s">
        <v>950</v>
      </c>
      <c r="P234" s="99" t="s">
        <v>2331</v>
      </c>
      <c r="Q234" s="100">
        <v>28886</v>
      </c>
      <c r="R234" s="100">
        <f t="shared" si="14"/>
        <v>1820481</v>
      </c>
      <c r="S234" s="79"/>
      <c r="T234" s="100">
        <v>1820481</v>
      </c>
      <c r="U234" s="76"/>
      <c r="V234" s="98" t="s">
        <v>965</v>
      </c>
      <c r="W234" s="99" t="s">
        <v>1943</v>
      </c>
      <c r="X234" s="100">
        <v>120519</v>
      </c>
      <c r="Y234" s="100">
        <f t="shared" si="15"/>
        <v>3377770</v>
      </c>
      <c r="Z234" s="79"/>
      <c r="AA234" s="100">
        <v>3377770</v>
      </c>
    </row>
    <row r="235" spans="1:27" ht="15">
      <c r="A235" s="98" t="s">
        <v>971</v>
      </c>
      <c r="B235" s="99" t="s">
        <v>1945</v>
      </c>
      <c r="C235" s="79"/>
      <c r="D235" s="46">
        <f t="shared" si="12"/>
        <v>236448</v>
      </c>
      <c r="E235" s="100">
        <v>60800</v>
      </c>
      <c r="F235" s="100">
        <v>175648</v>
      </c>
      <c r="H235" s="218" t="s">
        <v>1028</v>
      </c>
      <c r="I235" s="219" t="s">
        <v>1961</v>
      </c>
      <c r="J235" s="221"/>
      <c r="K235" s="220">
        <f t="shared" si="13"/>
        <v>40600</v>
      </c>
      <c r="L235" s="221"/>
      <c r="M235" s="220">
        <v>40600</v>
      </c>
      <c r="O235" s="98" t="s">
        <v>953</v>
      </c>
      <c r="P235" s="99" t="s">
        <v>1939</v>
      </c>
      <c r="Q235" s="100">
        <v>1133568</v>
      </c>
      <c r="R235" s="100">
        <f t="shared" si="14"/>
        <v>5585075</v>
      </c>
      <c r="S235" s="100">
        <v>385204</v>
      </c>
      <c r="T235" s="100">
        <v>5199871</v>
      </c>
      <c r="U235" s="76"/>
      <c r="V235" s="98" t="s">
        <v>968</v>
      </c>
      <c r="W235" s="99" t="s">
        <v>1944</v>
      </c>
      <c r="X235" s="79"/>
      <c r="Y235" s="100">
        <f t="shared" si="15"/>
        <v>837912</v>
      </c>
      <c r="Z235" s="79"/>
      <c r="AA235" s="100">
        <v>837912</v>
      </c>
    </row>
    <row r="236" spans="1:27" ht="15">
      <c r="A236" s="98" t="s">
        <v>974</v>
      </c>
      <c r="B236" s="99" t="s">
        <v>2232</v>
      </c>
      <c r="C236" s="100">
        <v>112000</v>
      </c>
      <c r="D236" s="46">
        <f t="shared" si="12"/>
        <v>0</v>
      </c>
      <c r="E236" s="79"/>
      <c r="F236" s="79"/>
      <c r="H236" s="218" t="s">
        <v>1031</v>
      </c>
      <c r="I236" s="219" t="s">
        <v>1962</v>
      </c>
      <c r="J236" s="221"/>
      <c r="K236" s="220">
        <f t="shared" si="13"/>
        <v>557192</v>
      </c>
      <c r="L236" s="221"/>
      <c r="M236" s="220">
        <v>557192</v>
      </c>
      <c r="O236" s="98" t="s">
        <v>956</v>
      </c>
      <c r="P236" s="99" t="s">
        <v>1940</v>
      </c>
      <c r="Q236" s="100">
        <v>7767983</v>
      </c>
      <c r="R236" s="100">
        <f t="shared" si="14"/>
        <v>11830325</v>
      </c>
      <c r="S236" s="100">
        <v>372204</v>
      </c>
      <c r="T236" s="100">
        <v>11458121</v>
      </c>
      <c r="U236" s="76"/>
      <c r="V236" s="98" t="s">
        <v>971</v>
      </c>
      <c r="W236" s="99" t="s">
        <v>1945</v>
      </c>
      <c r="X236" s="100">
        <v>54435</v>
      </c>
      <c r="Y236" s="100">
        <f t="shared" si="15"/>
        <v>50150</v>
      </c>
      <c r="Z236" s="79"/>
      <c r="AA236" s="100">
        <v>50150</v>
      </c>
    </row>
    <row r="237" spans="1:27" ht="15">
      <c r="A237" s="98" t="s">
        <v>977</v>
      </c>
      <c r="B237" s="99" t="s">
        <v>1816</v>
      </c>
      <c r="C237" s="100">
        <v>678000</v>
      </c>
      <c r="D237" s="46">
        <f t="shared" si="12"/>
        <v>5090750</v>
      </c>
      <c r="E237" s="100">
        <v>324800</v>
      </c>
      <c r="F237" s="100">
        <v>4765950</v>
      </c>
      <c r="H237" s="218" t="s">
        <v>1035</v>
      </c>
      <c r="I237" s="219" t="s">
        <v>1963</v>
      </c>
      <c r="J237" s="220">
        <v>28800</v>
      </c>
      <c r="K237" s="220">
        <f t="shared" si="13"/>
        <v>8037</v>
      </c>
      <c r="L237" s="221"/>
      <c r="M237" s="220">
        <v>8037</v>
      </c>
      <c r="O237" s="98" t="s">
        <v>959</v>
      </c>
      <c r="P237" s="99" t="s">
        <v>1941</v>
      </c>
      <c r="Q237" s="79"/>
      <c r="R237" s="100">
        <f t="shared" si="14"/>
        <v>631865</v>
      </c>
      <c r="S237" s="100">
        <v>22800</v>
      </c>
      <c r="T237" s="100">
        <v>609065</v>
      </c>
      <c r="U237" s="76"/>
      <c r="V237" s="98" t="s">
        <v>974</v>
      </c>
      <c r="W237" s="99" t="s">
        <v>2232</v>
      </c>
      <c r="X237" s="100">
        <v>55900</v>
      </c>
      <c r="Y237" s="100">
        <f t="shared" si="15"/>
        <v>537261</v>
      </c>
      <c r="Z237" s="79"/>
      <c r="AA237" s="100">
        <v>537261</v>
      </c>
    </row>
    <row r="238" spans="1:27" ht="15">
      <c r="A238" s="98" t="s">
        <v>979</v>
      </c>
      <c r="B238" s="99" t="s">
        <v>1946</v>
      </c>
      <c r="C238" s="79"/>
      <c r="D238" s="46">
        <f t="shared" si="12"/>
        <v>81064</v>
      </c>
      <c r="E238" s="79"/>
      <c r="F238" s="100">
        <v>81064</v>
      </c>
      <c r="H238" s="218" t="s">
        <v>1038</v>
      </c>
      <c r="I238" s="219" t="s">
        <v>1964</v>
      </c>
      <c r="J238" s="220">
        <v>200</v>
      </c>
      <c r="K238" s="220">
        <f t="shared" si="13"/>
        <v>248912</v>
      </c>
      <c r="L238" s="220">
        <v>108710</v>
      </c>
      <c r="M238" s="220">
        <v>140202</v>
      </c>
      <c r="O238" s="98" t="s">
        <v>962</v>
      </c>
      <c r="P238" s="99" t="s">
        <v>1942</v>
      </c>
      <c r="Q238" s="100">
        <v>690000</v>
      </c>
      <c r="R238" s="100">
        <f t="shared" si="14"/>
        <v>395204</v>
      </c>
      <c r="S238" s="79"/>
      <c r="T238" s="100">
        <v>395204</v>
      </c>
      <c r="U238" s="76"/>
      <c r="V238" s="98" t="s">
        <v>977</v>
      </c>
      <c r="W238" s="99" t="s">
        <v>1816</v>
      </c>
      <c r="X238" s="100">
        <v>65340</v>
      </c>
      <c r="Y238" s="100">
        <f t="shared" si="15"/>
        <v>9937013</v>
      </c>
      <c r="Z238" s="79"/>
      <c r="AA238" s="100">
        <v>9937013</v>
      </c>
    </row>
    <row r="239" spans="1:27" ht="15">
      <c r="A239" s="98" t="s">
        <v>982</v>
      </c>
      <c r="B239" s="99" t="s">
        <v>1947</v>
      </c>
      <c r="C239" s="79"/>
      <c r="D239" s="46">
        <f t="shared" si="12"/>
        <v>664439</v>
      </c>
      <c r="E239" s="79"/>
      <c r="F239" s="100">
        <v>664439</v>
      </c>
      <c r="H239" s="218" t="s">
        <v>1041</v>
      </c>
      <c r="I239" s="219" t="s">
        <v>1965</v>
      </c>
      <c r="J239" s="221"/>
      <c r="K239" s="220">
        <f t="shared" si="13"/>
        <v>63005</v>
      </c>
      <c r="L239" s="221"/>
      <c r="M239" s="220">
        <v>63005</v>
      </c>
      <c r="O239" s="98" t="s">
        <v>965</v>
      </c>
      <c r="P239" s="99" t="s">
        <v>1943</v>
      </c>
      <c r="Q239" s="79"/>
      <c r="R239" s="100">
        <f t="shared" si="14"/>
        <v>1028211</v>
      </c>
      <c r="S239" s="79"/>
      <c r="T239" s="100">
        <v>1028211</v>
      </c>
      <c r="U239" s="76"/>
      <c r="V239" s="98" t="s">
        <v>979</v>
      </c>
      <c r="W239" s="99" t="s">
        <v>1946</v>
      </c>
      <c r="X239" s="79"/>
      <c r="Y239" s="100">
        <f t="shared" si="15"/>
        <v>266200</v>
      </c>
      <c r="Z239" s="79"/>
      <c r="AA239" s="100">
        <v>266200</v>
      </c>
    </row>
    <row r="240" spans="1:27" ht="15">
      <c r="A240" s="98" t="s">
        <v>985</v>
      </c>
      <c r="B240" s="99" t="s">
        <v>1948</v>
      </c>
      <c r="C240" s="79"/>
      <c r="D240" s="46">
        <f t="shared" si="12"/>
        <v>131428</v>
      </c>
      <c r="E240" s="79"/>
      <c r="F240" s="100">
        <v>131428</v>
      </c>
      <c r="H240" s="218" t="s">
        <v>1047</v>
      </c>
      <c r="I240" s="219" t="s">
        <v>1967</v>
      </c>
      <c r="J240" s="220">
        <v>26500</v>
      </c>
      <c r="K240" s="220">
        <f t="shared" si="13"/>
        <v>7597</v>
      </c>
      <c r="L240" s="221"/>
      <c r="M240" s="220">
        <v>7597</v>
      </c>
      <c r="O240" s="98" t="s">
        <v>968</v>
      </c>
      <c r="P240" s="99" t="s">
        <v>1944</v>
      </c>
      <c r="Q240" s="100">
        <v>280207</v>
      </c>
      <c r="R240" s="100">
        <f t="shared" si="14"/>
        <v>1943378</v>
      </c>
      <c r="S240" s="100">
        <v>100</v>
      </c>
      <c r="T240" s="100">
        <v>1943278</v>
      </c>
      <c r="U240" s="76"/>
      <c r="V240" s="98" t="s">
        <v>982</v>
      </c>
      <c r="W240" s="99" t="s">
        <v>1947</v>
      </c>
      <c r="X240" s="100">
        <v>11219005</v>
      </c>
      <c r="Y240" s="100">
        <f t="shared" si="15"/>
        <v>21284433</v>
      </c>
      <c r="Z240" s="100">
        <v>1398310</v>
      </c>
      <c r="AA240" s="100">
        <v>19886123</v>
      </c>
    </row>
    <row r="241" spans="1:27" ht="15">
      <c r="A241" s="98" t="s">
        <v>988</v>
      </c>
      <c r="B241" s="99" t="s">
        <v>1949</v>
      </c>
      <c r="C241" s="100">
        <v>10000</v>
      </c>
      <c r="D241" s="46">
        <f t="shared" si="12"/>
        <v>219957</v>
      </c>
      <c r="E241" s="79"/>
      <c r="F241" s="100">
        <v>219957</v>
      </c>
      <c r="H241" s="218" t="s">
        <v>1050</v>
      </c>
      <c r="I241" s="219" t="s">
        <v>1968</v>
      </c>
      <c r="J241" s="221"/>
      <c r="K241" s="220">
        <f t="shared" si="13"/>
        <v>965917</v>
      </c>
      <c r="L241" s="220">
        <v>25200</v>
      </c>
      <c r="M241" s="220">
        <v>940717</v>
      </c>
      <c r="O241" s="98" t="s">
        <v>971</v>
      </c>
      <c r="P241" s="99" t="s">
        <v>1945</v>
      </c>
      <c r="Q241" s="100">
        <v>884150</v>
      </c>
      <c r="R241" s="100">
        <f t="shared" si="14"/>
        <v>1677797</v>
      </c>
      <c r="S241" s="100">
        <v>345600</v>
      </c>
      <c r="T241" s="100">
        <v>1332197</v>
      </c>
      <c r="U241" s="76"/>
      <c r="V241" s="98" t="s">
        <v>985</v>
      </c>
      <c r="W241" s="99" t="s">
        <v>1948</v>
      </c>
      <c r="X241" s="79"/>
      <c r="Y241" s="100">
        <f t="shared" si="15"/>
        <v>185300</v>
      </c>
      <c r="Z241" s="79"/>
      <c r="AA241" s="100">
        <v>185300</v>
      </c>
    </row>
    <row r="242" spans="1:27" ht="15">
      <c r="A242" s="98" t="s">
        <v>991</v>
      </c>
      <c r="B242" s="99" t="s">
        <v>1950</v>
      </c>
      <c r="C242" s="79"/>
      <c r="D242" s="46">
        <f t="shared" si="12"/>
        <v>50459</v>
      </c>
      <c r="E242" s="100">
        <v>2400</v>
      </c>
      <c r="F242" s="100">
        <v>48059</v>
      </c>
      <c r="H242" s="218" t="s">
        <v>1053</v>
      </c>
      <c r="I242" s="219" t="s">
        <v>1969</v>
      </c>
      <c r="J242" s="220">
        <v>39000</v>
      </c>
      <c r="K242" s="220">
        <f t="shared" si="13"/>
        <v>110317</v>
      </c>
      <c r="L242" s="221"/>
      <c r="M242" s="220">
        <v>110317</v>
      </c>
      <c r="O242" s="98" t="s">
        <v>974</v>
      </c>
      <c r="P242" s="99" t="s">
        <v>2232</v>
      </c>
      <c r="Q242" s="100">
        <v>112000</v>
      </c>
      <c r="R242" s="100">
        <f t="shared" si="14"/>
        <v>4400</v>
      </c>
      <c r="S242" s="79"/>
      <c r="T242" s="100">
        <v>4400</v>
      </c>
      <c r="U242" s="76"/>
      <c r="V242" s="98" t="s">
        <v>988</v>
      </c>
      <c r="W242" s="99" t="s">
        <v>1949</v>
      </c>
      <c r="X242" s="100">
        <v>189250</v>
      </c>
      <c r="Y242" s="100">
        <f t="shared" si="15"/>
        <v>1718145</v>
      </c>
      <c r="Z242" s="100">
        <v>59250</v>
      </c>
      <c r="AA242" s="100">
        <v>1658895</v>
      </c>
    </row>
    <row r="243" spans="1:27" ht="15">
      <c r="A243" s="98" t="s">
        <v>994</v>
      </c>
      <c r="B243" s="99" t="s">
        <v>1951</v>
      </c>
      <c r="C243" s="100">
        <v>367500</v>
      </c>
      <c r="D243" s="46">
        <f t="shared" si="12"/>
        <v>131000</v>
      </c>
      <c r="E243" s="100">
        <v>131000</v>
      </c>
      <c r="F243" s="79"/>
      <c r="H243" s="218" t="s">
        <v>1056</v>
      </c>
      <c r="I243" s="219" t="s">
        <v>1970</v>
      </c>
      <c r="J243" s="220">
        <v>54000</v>
      </c>
      <c r="K243" s="220">
        <f t="shared" si="13"/>
        <v>16100</v>
      </c>
      <c r="L243" s="221"/>
      <c r="M243" s="220">
        <v>16100</v>
      </c>
      <c r="O243" s="98" t="s">
        <v>977</v>
      </c>
      <c r="P243" s="99" t="s">
        <v>1816</v>
      </c>
      <c r="Q243" s="100">
        <v>2855500</v>
      </c>
      <c r="R243" s="100">
        <f t="shared" si="14"/>
        <v>17510867</v>
      </c>
      <c r="S243" s="100">
        <v>551300</v>
      </c>
      <c r="T243" s="100">
        <v>16959567</v>
      </c>
      <c r="U243" s="76"/>
      <c r="V243" s="98" t="s">
        <v>991</v>
      </c>
      <c r="W243" s="99" t="s">
        <v>1950</v>
      </c>
      <c r="X243" s="79"/>
      <c r="Y243" s="100">
        <f t="shared" si="15"/>
        <v>735500</v>
      </c>
      <c r="Z243" s="79"/>
      <c r="AA243" s="100">
        <v>735500</v>
      </c>
    </row>
    <row r="244" spans="1:27" ht="15">
      <c r="A244" s="98" t="s">
        <v>998</v>
      </c>
      <c r="B244" s="99" t="s">
        <v>1952</v>
      </c>
      <c r="C244" s="100">
        <v>428000</v>
      </c>
      <c r="D244" s="46">
        <f t="shared" si="12"/>
        <v>1040464</v>
      </c>
      <c r="E244" s="100">
        <v>14600</v>
      </c>
      <c r="F244" s="100">
        <v>1025864</v>
      </c>
      <c r="H244" s="218" t="s">
        <v>1059</v>
      </c>
      <c r="I244" s="219" t="s">
        <v>1971</v>
      </c>
      <c r="J244" s="221"/>
      <c r="K244" s="220">
        <f t="shared" si="13"/>
        <v>92510</v>
      </c>
      <c r="L244" s="221"/>
      <c r="M244" s="220">
        <v>92510</v>
      </c>
      <c r="O244" s="98" t="s">
        <v>979</v>
      </c>
      <c r="P244" s="99" t="s">
        <v>1946</v>
      </c>
      <c r="Q244" s="100">
        <v>20982</v>
      </c>
      <c r="R244" s="100">
        <f t="shared" si="14"/>
        <v>591566</v>
      </c>
      <c r="S244" s="100">
        <v>21900</v>
      </c>
      <c r="T244" s="100">
        <v>569666</v>
      </c>
      <c r="U244" s="76"/>
      <c r="V244" s="98" t="s">
        <v>994</v>
      </c>
      <c r="W244" s="99" t="s">
        <v>1951</v>
      </c>
      <c r="X244" s="100">
        <v>562426</v>
      </c>
      <c r="Y244" s="100">
        <f t="shared" si="15"/>
        <v>5201603</v>
      </c>
      <c r="Z244" s="100">
        <v>99732</v>
      </c>
      <c r="AA244" s="100">
        <v>5101871</v>
      </c>
    </row>
    <row r="245" spans="1:27" ht="15">
      <c r="A245" s="98" t="s">
        <v>1001</v>
      </c>
      <c r="B245" s="99" t="s">
        <v>2288</v>
      </c>
      <c r="C245" s="79"/>
      <c r="D245" s="46">
        <f t="shared" si="12"/>
        <v>20270</v>
      </c>
      <c r="E245" s="79"/>
      <c r="F245" s="100">
        <v>20270</v>
      </c>
      <c r="H245" s="218" t="s">
        <v>1062</v>
      </c>
      <c r="I245" s="219" t="s">
        <v>1936</v>
      </c>
      <c r="J245" s="221"/>
      <c r="K245" s="220">
        <f t="shared" si="13"/>
        <v>85051</v>
      </c>
      <c r="L245" s="221"/>
      <c r="M245" s="220">
        <v>85051</v>
      </c>
      <c r="O245" s="98" t="s">
        <v>982</v>
      </c>
      <c r="P245" s="99" t="s">
        <v>1947</v>
      </c>
      <c r="Q245" s="100">
        <v>322600</v>
      </c>
      <c r="R245" s="100">
        <f t="shared" si="14"/>
        <v>4482101</v>
      </c>
      <c r="S245" s="100">
        <v>30150</v>
      </c>
      <c r="T245" s="100">
        <v>4451951</v>
      </c>
      <c r="U245" s="76"/>
      <c r="V245" s="98" t="s">
        <v>998</v>
      </c>
      <c r="W245" s="99" t="s">
        <v>1952</v>
      </c>
      <c r="X245" s="100">
        <v>27482250</v>
      </c>
      <c r="Y245" s="100">
        <f t="shared" si="15"/>
        <v>9960947</v>
      </c>
      <c r="Z245" s="100">
        <v>140000</v>
      </c>
      <c r="AA245" s="100">
        <v>9820947</v>
      </c>
    </row>
    <row r="246" spans="1:27" ht="15">
      <c r="A246" s="98" t="s">
        <v>1004</v>
      </c>
      <c r="B246" s="99" t="s">
        <v>1953</v>
      </c>
      <c r="C246" s="79"/>
      <c r="D246" s="46">
        <f t="shared" si="12"/>
        <v>182225</v>
      </c>
      <c r="E246" s="79"/>
      <c r="F246" s="100">
        <v>182225</v>
      </c>
      <c r="H246" s="218" t="s">
        <v>1064</v>
      </c>
      <c r="I246" s="219" t="s">
        <v>1972</v>
      </c>
      <c r="J246" s="221"/>
      <c r="K246" s="220">
        <f t="shared" si="13"/>
        <v>500</v>
      </c>
      <c r="L246" s="221"/>
      <c r="M246" s="220">
        <v>500</v>
      </c>
      <c r="O246" s="98" t="s">
        <v>985</v>
      </c>
      <c r="P246" s="99" t="s">
        <v>1948</v>
      </c>
      <c r="Q246" s="100">
        <v>2000</v>
      </c>
      <c r="R246" s="100">
        <f t="shared" si="14"/>
        <v>737578</v>
      </c>
      <c r="S246" s="100">
        <v>58000</v>
      </c>
      <c r="T246" s="100">
        <v>679578</v>
      </c>
      <c r="U246" s="76"/>
      <c r="V246" s="98" t="s">
        <v>1001</v>
      </c>
      <c r="W246" s="99" t="s">
        <v>2288</v>
      </c>
      <c r="X246" s="79"/>
      <c r="Y246" s="100">
        <f t="shared" si="15"/>
        <v>26150</v>
      </c>
      <c r="Z246" s="79"/>
      <c r="AA246" s="100">
        <v>26150</v>
      </c>
    </row>
    <row r="247" spans="1:27" ht="15">
      <c r="A247" s="98" t="s">
        <v>1007</v>
      </c>
      <c r="B247" s="99" t="s">
        <v>1954</v>
      </c>
      <c r="C247" s="100">
        <v>4624203</v>
      </c>
      <c r="D247" s="46">
        <f t="shared" si="12"/>
        <v>61775</v>
      </c>
      <c r="E247" s="79"/>
      <c r="F247" s="100">
        <v>61775</v>
      </c>
      <c r="H247" s="218" t="s">
        <v>1067</v>
      </c>
      <c r="I247" s="219" t="s">
        <v>1973</v>
      </c>
      <c r="J247" s="221"/>
      <c r="K247" s="220">
        <f t="shared" si="13"/>
        <v>31141</v>
      </c>
      <c r="L247" s="220">
        <v>4963</v>
      </c>
      <c r="M247" s="220">
        <v>26178</v>
      </c>
      <c r="O247" s="98" t="s">
        <v>988</v>
      </c>
      <c r="P247" s="99" t="s">
        <v>1949</v>
      </c>
      <c r="Q247" s="100">
        <v>338100</v>
      </c>
      <c r="R247" s="100">
        <f t="shared" si="14"/>
        <v>1538781</v>
      </c>
      <c r="S247" s="100">
        <v>15603</v>
      </c>
      <c r="T247" s="100">
        <v>1523178</v>
      </c>
      <c r="U247" s="76"/>
      <c r="V247" s="98" t="s">
        <v>1004</v>
      </c>
      <c r="W247" s="99" t="s">
        <v>1953</v>
      </c>
      <c r="X247" s="79"/>
      <c r="Y247" s="100">
        <f t="shared" si="15"/>
        <v>681089</v>
      </c>
      <c r="Z247" s="100">
        <v>116230</v>
      </c>
      <c r="AA247" s="100">
        <v>564859</v>
      </c>
    </row>
    <row r="248" spans="1:27" ht="15">
      <c r="A248" s="98" t="s">
        <v>1010</v>
      </c>
      <c r="B248" s="99" t="s">
        <v>1955</v>
      </c>
      <c r="C248" s="100">
        <v>1101550</v>
      </c>
      <c r="D248" s="46">
        <f t="shared" si="12"/>
        <v>1717147</v>
      </c>
      <c r="E248" s="100">
        <v>64000</v>
      </c>
      <c r="F248" s="100">
        <v>1653147</v>
      </c>
      <c r="H248" s="218" t="s">
        <v>1070</v>
      </c>
      <c r="I248" s="219" t="s">
        <v>1974</v>
      </c>
      <c r="J248" s="221"/>
      <c r="K248" s="220">
        <f t="shared" si="13"/>
        <v>13099</v>
      </c>
      <c r="L248" s="221"/>
      <c r="M248" s="220">
        <v>13099</v>
      </c>
      <c r="O248" s="98" t="s">
        <v>991</v>
      </c>
      <c r="P248" s="99" t="s">
        <v>1950</v>
      </c>
      <c r="Q248" s="79"/>
      <c r="R248" s="100">
        <f t="shared" si="14"/>
        <v>756480</v>
      </c>
      <c r="S248" s="100">
        <v>39400</v>
      </c>
      <c r="T248" s="100">
        <v>717080</v>
      </c>
      <c r="U248" s="76"/>
      <c r="V248" s="98" t="s">
        <v>1007</v>
      </c>
      <c r="W248" s="99" t="s">
        <v>1954</v>
      </c>
      <c r="X248" s="79"/>
      <c r="Y248" s="100">
        <f t="shared" si="15"/>
        <v>1600378</v>
      </c>
      <c r="Z248" s="79"/>
      <c r="AA248" s="100">
        <v>1600378</v>
      </c>
    </row>
    <row r="249" spans="1:27" ht="15">
      <c r="A249" s="98" t="s">
        <v>1013</v>
      </c>
      <c r="B249" s="99" t="s">
        <v>1956</v>
      </c>
      <c r="C249" s="100">
        <v>4242301</v>
      </c>
      <c r="D249" s="46">
        <f t="shared" si="12"/>
        <v>3595676</v>
      </c>
      <c r="E249" s="100">
        <v>468000</v>
      </c>
      <c r="F249" s="100">
        <v>3127676</v>
      </c>
      <c r="H249" s="218" t="s">
        <v>1076</v>
      </c>
      <c r="I249" s="219" t="s">
        <v>1976</v>
      </c>
      <c r="J249" s="220">
        <v>10000</v>
      </c>
      <c r="K249" s="220">
        <f t="shared" si="13"/>
        <v>7354542</v>
      </c>
      <c r="L249" s="220">
        <v>7296017</v>
      </c>
      <c r="M249" s="220">
        <v>58525</v>
      </c>
      <c r="O249" s="98" t="s">
        <v>994</v>
      </c>
      <c r="P249" s="99" t="s">
        <v>1951</v>
      </c>
      <c r="Q249" s="100">
        <v>8382618</v>
      </c>
      <c r="R249" s="100">
        <f t="shared" si="14"/>
        <v>334735</v>
      </c>
      <c r="S249" s="100">
        <v>132500</v>
      </c>
      <c r="T249" s="100">
        <v>202235</v>
      </c>
      <c r="U249" s="76"/>
      <c r="V249" s="98" t="s">
        <v>1010</v>
      </c>
      <c r="W249" s="99" t="s">
        <v>1955</v>
      </c>
      <c r="X249" s="79"/>
      <c r="Y249" s="100">
        <f t="shared" si="15"/>
        <v>6991257</v>
      </c>
      <c r="Z249" s="100">
        <v>25000</v>
      </c>
      <c r="AA249" s="100">
        <v>6966257</v>
      </c>
    </row>
    <row r="250" spans="1:27" ht="15">
      <c r="A250" s="98" t="s">
        <v>1016</v>
      </c>
      <c r="B250" s="99" t="s">
        <v>1957</v>
      </c>
      <c r="C250" s="79"/>
      <c r="D250" s="46">
        <f t="shared" si="12"/>
        <v>585380</v>
      </c>
      <c r="E250" s="79"/>
      <c r="F250" s="100">
        <v>585380</v>
      </c>
      <c r="H250" s="218" t="s">
        <v>1079</v>
      </c>
      <c r="I250" s="219" t="s">
        <v>1977</v>
      </c>
      <c r="J250" s="220">
        <v>35100</v>
      </c>
      <c r="K250" s="220">
        <f t="shared" si="13"/>
        <v>76124</v>
      </c>
      <c r="L250" s="220">
        <v>23500</v>
      </c>
      <c r="M250" s="220">
        <v>52624</v>
      </c>
      <c r="O250" s="98" t="s">
        <v>998</v>
      </c>
      <c r="P250" s="99" t="s">
        <v>1952</v>
      </c>
      <c r="Q250" s="100">
        <v>1612200</v>
      </c>
      <c r="R250" s="100">
        <f t="shared" si="14"/>
        <v>8829088</v>
      </c>
      <c r="S250" s="100">
        <v>540250</v>
      </c>
      <c r="T250" s="100">
        <v>8288838</v>
      </c>
      <c r="U250" s="76"/>
      <c r="V250" s="98" t="s">
        <v>1013</v>
      </c>
      <c r="W250" s="99" t="s">
        <v>1956</v>
      </c>
      <c r="X250" s="100">
        <v>20833901</v>
      </c>
      <c r="Y250" s="100">
        <f t="shared" si="15"/>
        <v>143909204</v>
      </c>
      <c r="Z250" s="100">
        <v>2920510</v>
      </c>
      <c r="AA250" s="100">
        <v>140988694</v>
      </c>
    </row>
    <row r="251" spans="1:27" ht="15">
      <c r="A251" s="98" t="s">
        <v>1019</v>
      </c>
      <c r="B251" s="99" t="s">
        <v>1958</v>
      </c>
      <c r="C251" s="100">
        <v>1458467</v>
      </c>
      <c r="D251" s="46">
        <f t="shared" si="12"/>
        <v>943354</v>
      </c>
      <c r="E251" s="79"/>
      <c r="F251" s="100">
        <v>943354</v>
      </c>
      <c r="H251" s="218" t="s">
        <v>1082</v>
      </c>
      <c r="I251" s="219" t="s">
        <v>1978</v>
      </c>
      <c r="J251" s="221"/>
      <c r="K251" s="220">
        <f t="shared" si="13"/>
        <v>26200</v>
      </c>
      <c r="L251" s="221"/>
      <c r="M251" s="220">
        <v>26200</v>
      </c>
      <c r="O251" s="98" t="s">
        <v>1001</v>
      </c>
      <c r="P251" s="99" t="s">
        <v>2288</v>
      </c>
      <c r="Q251" s="100">
        <v>323400</v>
      </c>
      <c r="R251" s="100">
        <f t="shared" si="14"/>
        <v>73420</v>
      </c>
      <c r="S251" s="100">
        <v>6750</v>
      </c>
      <c r="T251" s="100">
        <v>66670</v>
      </c>
      <c r="U251" s="76"/>
      <c r="V251" s="98" t="s">
        <v>1016</v>
      </c>
      <c r="W251" s="99" t="s">
        <v>1957</v>
      </c>
      <c r="X251" s="100">
        <v>35007245</v>
      </c>
      <c r="Y251" s="100">
        <f t="shared" si="15"/>
        <v>9294979</v>
      </c>
      <c r="Z251" s="79"/>
      <c r="AA251" s="100">
        <v>9294979</v>
      </c>
    </row>
    <row r="252" spans="1:27" ht="15">
      <c r="A252" s="98" t="s">
        <v>1022</v>
      </c>
      <c r="B252" s="99" t="s">
        <v>1959</v>
      </c>
      <c r="C252" s="100">
        <v>48592100</v>
      </c>
      <c r="D252" s="46">
        <f t="shared" si="12"/>
        <v>363510</v>
      </c>
      <c r="E252" s="79"/>
      <c r="F252" s="100">
        <v>363510</v>
      </c>
      <c r="H252" s="218" t="s">
        <v>1085</v>
      </c>
      <c r="I252" s="219" t="s">
        <v>1979</v>
      </c>
      <c r="J252" s="221"/>
      <c r="K252" s="220">
        <f t="shared" si="13"/>
        <v>17155</v>
      </c>
      <c r="L252" s="221"/>
      <c r="M252" s="220">
        <v>17155</v>
      </c>
      <c r="O252" s="98" t="s">
        <v>1004</v>
      </c>
      <c r="P252" s="99" t="s">
        <v>1953</v>
      </c>
      <c r="Q252" s="100">
        <v>140600</v>
      </c>
      <c r="R252" s="100">
        <f t="shared" si="14"/>
        <v>664696</v>
      </c>
      <c r="S252" s="79"/>
      <c r="T252" s="100">
        <v>664696</v>
      </c>
      <c r="U252" s="76"/>
      <c r="V252" s="98" t="s">
        <v>1019</v>
      </c>
      <c r="W252" s="99" t="s">
        <v>1958</v>
      </c>
      <c r="X252" s="100">
        <v>4073900</v>
      </c>
      <c r="Y252" s="100">
        <f t="shared" si="15"/>
        <v>15541906</v>
      </c>
      <c r="Z252" s="100">
        <v>41850</v>
      </c>
      <c r="AA252" s="100">
        <v>15500056</v>
      </c>
    </row>
    <row r="253" spans="1:27" ht="15">
      <c r="A253" s="98" t="s">
        <v>1025</v>
      </c>
      <c r="B253" s="99" t="s">
        <v>1960</v>
      </c>
      <c r="C253" s="100">
        <v>1</v>
      </c>
      <c r="D253" s="46">
        <f t="shared" si="12"/>
        <v>602639</v>
      </c>
      <c r="E253" s="79"/>
      <c r="F253" s="100">
        <v>602639</v>
      </c>
      <c r="H253" s="218" t="s">
        <v>1088</v>
      </c>
      <c r="I253" s="219" t="s">
        <v>1980</v>
      </c>
      <c r="J253" s="221"/>
      <c r="K253" s="220">
        <f t="shared" si="13"/>
        <v>15425</v>
      </c>
      <c r="L253" s="221"/>
      <c r="M253" s="220">
        <v>15425</v>
      </c>
      <c r="O253" s="98" t="s">
        <v>1007</v>
      </c>
      <c r="P253" s="99" t="s">
        <v>1954</v>
      </c>
      <c r="Q253" s="100">
        <v>113297150</v>
      </c>
      <c r="R253" s="100">
        <f t="shared" si="14"/>
        <v>1063709</v>
      </c>
      <c r="S253" s="79"/>
      <c r="T253" s="100">
        <v>1063709</v>
      </c>
      <c r="U253" s="76"/>
      <c r="V253" s="98" t="s">
        <v>1022</v>
      </c>
      <c r="W253" s="99" t="s">
        <v>1959</v>
      </c>
      <c r="X253" s="100">
        <v>25636006</v>
      </c>
      <c r="Y253" s="100">
        <f t="shared" si="15"/>
        <v>62038891</v>
      </c>
      <c r="Z253" s="100">
        <v>1035006</v>
      </c>
      <c r="AA253" s="100">
        <v>61003885</v>
      </c>
    </row>
    <row r="254" spans="1:27" ht="15">
      <c r="A254" s="98" t="s">
        <v>1028</v>
      </c>
      <c r="B254" s="99" t="s">
        <v>1961</v>
      </c>
      <c r="C254" s="100">
        <v>72914000</v>
      </c>
      <c r="D254" s="46">
        <f t="shared" si="12"/>
        <v>416996</v>
      </c>
      <c r="E254" s="100">
        <v>1</v>
      </c>
      <c r="F254" s="100">
        <v>416995</v>
      </c>
      <c r="H254" s="218" t="s">
        <v>1091</v>
      </c>
      <c r="I254" s="219" t="s">
        <v>2233</v>
      </c>
      <c r="J254" s="221"/>
      <c r="K254" s="220">
        <f t="shared" si="13"/>
        <v>6950</v>
      </c>
      <c r="L254" s="221"/>
      <c r="M254" s="220">
        <v>6950</v>
      </c>
      <c r="O254" s="98" t="s">
        <v>1010</v>
      </c>
      <c r="P254" s="99" t="s">
        <v>1955</v>
      </c>
      <c r="Q254" s="100">
        <v>8989550</v>
      </c>
      <c r="R254" s="100">
        <f t="shared" si="14"/>
        <v>32683046</v>
      </c>
      <c r="S254" s="100">
        <v>3952881</v>
      </c>
      <c r="T254" s="100">
        <v>28730165</v>
      </c>
      <c r="U254" s="76"/>
      <c r="V254" s="98" t="s">
        <v>1025</v>
      </c>
      <c r="W254" s="99" t="s">
        <v>1960</v>
      </c>
      <c r="X254" s="79"/>
      <c r="Y254" s="100">
        <f t="shared" si="15"/>
        <v>5531921</v>
      </c>
      <c r="Z254" s="100">
        <v>32800</v>
      </c>
      <c r="AA254" s="100">
        <v>5499121</v>
      </c>
    </row>
    <row r="255" spans="1:27" ht="15">
      <c r="A255" s="98" t="s">
        <v>1031</v>
      </c>
      <c r="B255" s="99" t="s">
        <v>1962</v>
      </c>
      <c r="C255" s="79"/>
      <c r="D255" s="46">
        <f t="shared" si="12"/>
        <v>313545</v>
      </c>
      <c r="E255" s="79"/>
      <c r="F255" s="100">
        <v>313545</v>
      </c>
      <c r="H255" s="218" t="s">
        <v>1094</v>
      </c>
      <c r="I255" s="219" t="s">
        <v>1981</v>
      </c>
      <c r="J255" s="220">
        <v>833474</v>
      </c>
      <c r="K255" s="220">
        <f t="shared" si="13"/>
        <v>1230926</v>
      </c>
      <c r="L255" s="220">
        <v>8800</v>
      </c>
      <c r="M255" s="220">
        <v>1222126</v>
      </c>
      <c r="O255" s="98" t="s">
        <v>1013</v>
      </c>
      <c r="P255" s="99" t="s">
        <v>1956</v>
      </c>
      <c r="Q255" s="100">
        <v>806243901</v>
      </c>
      <c r="R255" s="100">
        <f t="shared" si="14"/>
        <v>154079717</v>
      </c>
      <c r="S255" s="100">
        <v>4767769</v>
      </c>
      <c r="T255" s="100">
        <v>149311948</v>
      </c>
      <c r="U255" s="76"/>
      <c r="V255" s="98" t="s">
        <v>1028</v>
      </c>
      <c r="W255" s="99" t="s">
        <v>1961</v>
      </c>
      <c r="X255" s="100">
        <v>57000000</v>
      </c>
      <c r="Y255" s="100">
        <f t="shared" si="15"/>
        <v>4833816</v>
      </c>
      <c r="Z255" s="79"/>
      <c r="AA255" s="100">
        <v>4833816</v>
      </c>
    </row>
    <row r="256" spans="1:27" ht="15">
      <c r="A256" s="98" t="s">
        <v>1035</v>
      </c>
      <c r="B256" s="99" t="s">
        <v>1963</v>
      </c>
      <c r="C256" s="100">
        <v>6500</v>
      </c>
      <c r="D256" s="46">
        <f t="shared" si="12"/>
        <v>261459</v>
      </c>
      <c r="E256" s="79"/>
      <c r="F256" s="100">
        <v>261459</v>
      </c>
      <c r="H256" s="218" t="s">
        <v>1097</v>
      </c>
      <c r="I256" s="219" t="s">
        <v>1982</v>
      </c>
      <c r="J256" s="220">
        <v>74648</v>
      </c>
      <c r="K256" s="220">
        <f t="shared" si="13"/>
        <v>702230</v>
      </c>
      <c r="L256" s="220">
        <v>116000</v>
      </c>
      <c r="M256" s="220">
        <v>586230</v>
      </c>
      <c r="O256" s="98" t="s">
        <v>1016</v>
      </c>
      <c r="P256" s="99" t="s">
        <v>1957</v>
      </c>
      <c r="Q256" s="100">
        <v>1049850</v>
      </c>
      <c r="R256" s="100">
        <f t="shared" si="14"/>
        <v>5385763</v>
      </c>
      <c r="S256" s="100">
        <v>60600</v>
      </c>
      <c r="T256" s="100">
        <v>5325163</v>
      </c>
      <c r="U256" s="76"/>
      <c r="V256" s="98" t="s">
        <v>1031</v>
      </c>
      <c r="W256" s="99" t="s">
        <v>1962</v>
      </c>
      <c r="X256" s="79"/>
      <c r="Y256" s="100">
        <f t="shared" si="15"/>
        <v>6744887</v>
      </c>
      <c r="Z256" s="79"/>
      <c r="AA256" s="100">
        <v>6744887</v>
      </c>
    </row>
    <row r="257" spans="1:27" ht="15">
      <c r="A257" s="98" t="s">
        <v>1038</v>
      </c>
      <c r="B257" s="99" t="s">
        <v>1964</v>
      </c>
      <c r="C257" s="79"/>
      <c r="D257" s="46">
        <f t="shared" si="12"/>
        <v>174196</v>
      </c>
      <c r="E257" s="100">
        <v>66001</v>
      </c>
      <c r="F257" s="100">
        <v>108195</v>
      </c>
      <c r="H257" s="218" t="s">
        <v>1100</v>
      </c>
      <c r="I257" s="219" t="s">
        <v>1983</v>
      </c>
      <c r="J257" s="221"/>
      <c r="K257" s="220">
        <f t="shared" si="13"/>
        <v>26800</v>
      </c>
      <c r="L257" s="221"/>
      <c r="M257" s="220">
        <v>26800</v>
      </c>
      <c r="O257" s="98" t="s">
        <v>1019</v>
      </c>
      <c r="P257" s="99" t="s">
        <v>1958</v>
      </c>
      <c r="Q257" s="100">
        <v>2434070</v>
      </c>
      <c r="R257" s="100">
        <f t="shared" si="14"/>
        <v>7630215</v>
      </c>
      <c r="S257" s="79"/>
      <c r="T257" s="100">
        <v>7630215</v>
      </c>
      <c r="U257" s="76"/>
      <c r="V257" s="98" t="s">
        <v>1035</v>
      </c>
      <c r="W257" s="99" t="s">
        <v>1963</v>
      </c>
      <c r="X257" s="100">
        <v>871743</v>
      </c>
      <c r="Y257" s="100">
        <f t="shared" si="15"/>
        <v>154813</v>
      </c>
      <c r="Z257" s="100">
        <v>73050</v>
      </c>
      <c r="AA257" s="100">
        <v>81763</v>
      </c>
    </row>
    <row r="258" spans="1:27" ht="15">
      <c r="A258" s="98" t="s">
        <v>1044</v>
      </c>
      <c r="B258" s="99" t="s">
        <v>1966</v>
      </c>
      <c r="C258" s="79"/>
      <c r="D258" s="46">
        <f t="shared" si="12"/>
        <v>14566</v>
      </c>
      <c r="E258" s="79"/>
      <c r="F258" s="100">
        <v>14566</v>
      </c>
      <c r="H258" s="218" t="s">
        <v>1103</v>
      </c>
      <c r="I258" s="219" t="s">
        <v>1984</v>
      </c>
      <c r="J258" s="220">
        <v>317400</v>
      </c>
      <c r="K258" s="220">
        <f t="shared" si="13"/>
        <v>218715</v>
      </c>
      <c r="L258" s="221"/>
      <c r="M258" s="220">
        <v>218715</v>
      </c>
      <c r="O258" s="98" t="s">
        <v>1022</v>
      </c>
      <c r="P258" s="99" t="s">
        <v>1959</v>
      </c>
      <c r="Q258" s="100">
        <v>50213276</v>
      </c>
      <c r="R258" s="100">
        <f t="shared" si="14"/>
        <v>5610616</v>
      </c>
      <c r="S258" s="100">
        <v>729691</v>
      </c>
      <c r="T258" s="100">
        <v>4880925</v>
      </c>
      <c r="U258" s="76"/>
      <c r="V258" s="98" t="s">
        <v>1038</v>
      </c>
      <c r="W258" s="99" t="s">
        <v>1964</v>
      </c>
      <c r="X258" s="100">
        <v>413850</v>
      </c>
      <c r="Y258" s="100">
        <f t="shared" si="15"/>
        <v>516834</v>
      </c>
      <c r="Z258" s="100">
        <v>156140</v>
      </c>
      <c r="AA258" s="100">
        <v>360694</v>
      </c>
    </row>
    <row r="259" spans="1:27" ht="15">
      <c r="A259" s="98" t="s">
        <v>1047</v>
      </c>
      <c r="B259" s="99" t="s">
        <v>1967</v>
      </c>
      <c r="C259" s="79"/>
      <c r="D259" s="46">
        <f t="shared" si="12"/>
        <v>146436</v>
      </c>
      <c r="E259" s="79"/>
      <c r="F259" s="100">
        <v>146436</v>
      </c>
      <c r="H259" s="218" t="s">
        <v>1106</v>
      </c>
      <c r="I259" s="219" t="s">
        <v>1985</v>
      </c>
      <c r="J259" s="220">
        <v>800</v>
      </c>
      <c r="K259" s="220">
        <f t="shared" si="13"/>
        <v>123036</v>
      </c>
      <c r="L259" s="220">
        <v>48000</v>
      </c>
      <c r="M259" s="220">
        <v>75036</v>
      </c>
      <c r="O259" s="98" t="s">
        <v>1025</v>
      </c>
      <c r="P259" s="99" t="s">
        <v>1960</v>
      </c>
      <c r="Q259" s="100">
        <v>23351851</v>
      </c>
      <c r="R259" s="100">
        <f t="shared" si="14"/>
        <v>7767855</v>
      </c>
      <c r="S259" s="79"/>
      <c r="T259" s="100">
        <v>7767855</v>
      </c>
      <c r="U259" s="76"/>
      <c r="V259" s="98" t="s">
        <v>1041</v>
      </c>
      <c r="W259" s="99" t="s">
        <v>1965</v>
      </c>
      <c r="X259" s="100">
        <v>1038700</v>
      </c>
      <c r="Y259" s="100">
        <f t="shared" si="15"/>
        <v>276560</v>
      </c>
      <c r="Z259" s="79"/>
      <c r="AA259" s="100">
        <v>276560</v>
      </c>
    </row>
    <row r="260" spans="1:27" ht="15">
      <c r="A260" s="98" t="s">
        <v>1050</v>
      </c>
      <c r="B260" s="99" t="s">
        <v>1968</v>
      </c>
      <c r="C260" s="79"/>
      <c r="D260" s="46">
        <f t="shared" si="12"/>
        <v>658531</v>
      </c>
      <c r="E260" s="79"/>
      <c r="F260" s="100">
        <v>658531</v>
      </c>
      <c r="H260" s="218" t="s">
        <v>1109</v>
      </c>
      <c r="I260" s="219" t="s">
        <v>1986</v>
      </c>
      <c r="J260" s="220">
        <v>22250</v>
      </c>
      <c r="K260" s="220">
        <f t="shared" si="13"/>
        <v>56150</v>
      </c>
      <c r="L260" s="220">
        <v>40200</v>
      </c>
      <c r="M260" s="220">
        <v>15950</v>
      </c>
      <c r="O260" s="98" t="s">
        <v>1028</v>
      </c>
      <c r="P260" s="99" t="s">
        <v>1961</v>
      </c>
      <c r="Q260" s="100">
        <v>182454731</v>
      </c>
      <c r="R260" s="100">
        <f t="shared" si="14"/>
        <v>6054552</v>
      </c>
      <c r="S260" s="100">
        <v>32451</v>
      </c>
      <c r="T260" s="100">
        <v>6022101</v>
      </c>
      <c r="U260" s="76"/>
      <c r="V260" s="98" t="s">
        <v>1044</v>
      </c>
      <c r="W260" s="99" t="s">
        <v>1966</v>
      </c>
      <c r="X260" s="100">
        <v>41500</v>
      </c>
      <c r="Y260" s="100">
        <f t="shared" si="15"/>
        <v>10001</v>
      </c>
      <c r="Z260" s="79"/>
      <c r="AA260" s="100">
        <v>10001</v>
      </c>
    </row>
    <row r="261" spans="1:27" ht="15">
      <c r="A261" s="98" t="s">
        <v>1053</v>
      </c>
      <c r="B261" s="99" t="s">
        <v>1969</v>
      </c>
      <c r="C261" s="100">
        <v>50</v>
      </c>
      <c r="D261" s="46">
        <f t="shared" si="12"/>
        <v>194634</v>
      </c>
      <c r="E261" s="79"/>
      <c r="F261" s="100">
        <v>194634</v>
      </c>
      <c r="H261" s="218" t="s">
        <v>1113</v>
      </c>
      <c r="I261" s="219" t="s">
        <v>1987</v>
      </c>
      <c r="J261" s="220">
        <v>20553044</v>
      </c>
      <c r="K261" s="220">
        <f t="shared" si="13"/>
        <v>83501</v>
      </c>
      <c r="L261" s="221"/>
      <c r="M261" s="220">
        <v>83501</v>
      </c>
      <c r="O261" s="98" t="s">
        <v>1031</v>
      </c>
      <c r="P261" s="99" t="s">
        <v>1962</v>
      </c>
      <c r="Q261" s="100">
        <v>44365587</v>
      </c>
      <c r="R261" s="100">
        <f t="shared" si="14"/>
        <v>8195012</v>
      </c>
      <c r="S261" s="100">
        <v>8900</v>
      </c>
      <c r="T261" s="100">
        <v>8186112</v>
      </c>
      <c r="U261" s="76"/>
      <c r="V261" s="98" t="s">
        <v>1047</v>
      </c>
      <c r="W261" s="99" t="s">
        <v>1967</v>
      </c>
      <c r="X261" s="100">
        <v>26500</v>
      </c>
      <c r="Y261" s="100">
        <f t="shared" si="15"/>
        <v>301798</v>
      </c>
      <c r="Z261" s="79"/>
      <c r="AA261" s="100">
        <v>301798</v>
      </c>
    </row>
    <row r="262" spans="1:27" ht="15">
      <c r="A262" s="98" t="s">
        <v>1056</v>
      </c>
      <c r="B262" s="99" t="s">
        <v>1970</v>
      </c>
      <c r="C262" s="100">
        <v>517000</v>
      </c>
      <c r="D262" s="46">
        <f t="shared" si="12"/>
        <v>68046</v>
      </c>
      <c r="E262" s="100">
        <v>1303</v>
      </c>
      <c r="F262" s="100">
        <v>66743</v>
      </c>
      <c r="H262" s="218" t="s">
        <v>1123</v>
      </c>
      <c r="I262" s="219" t="s">
        <v>1988</v>
      </c>
      <c r="J262" s="221"/>
      <c r="K262" s="220">
        <f t="shared" si="13"/>
        <v>408024</v>
      </c>
      <c r="L262" s="221"/>
      <c r="M262" s="220">
        <v>408024</v>
      </c>
      <c r="O262" s="98" t="s">
        <v>1035</v>
      </c>
      <c r="P262" s="99" t="s">
        <v>1963</v>
      </c>
      <c r="Q262" s="100">
        <v>544850</v>
      </c>
      <c r="R262" s="100">
        <f t="shared" si="14"/>
        <v>1192675</v>
      </c>
      <c r="S262" s="79"/>
      <c r="T262" s="100">
        <v>1192675</v>
      </c>
      <c r="U262" s="76"/>
      <c r="V262" s="98" t="s">
        <v>1050</v>
      </c>
      <c r="W262" s="99" t="s">
        <v>1968</v>
      </c>
      <c r="X262" s="100">
        <v>165329</v>
      </c>
      <c r="Y262" s="100">
        <f t="shared" si="15"/>
        <v>5054902</v>
      </c>
      <c r="Z262" s="100">
        <v>25200</v>
      </c>
      <c r="AA262" s="100">
        <v>5029702</v>
      </c>
    </row>
    <row r="263" spans="1:27" ht="15">
      <c r="A263" s="98" t="s">
        <v>1059</v>
      </c>
      <c r="B263" s="99" t="s">
        <v>1971</v>
      </c>
      <c r="C263" s="79"/>
      <c r="D263" s="46">
        <f aca="true" t="shared" si="16" ref="D263:D326">E263+F263</f>
        <v>175575</v>
      </c>
      <c r="E263" s="79"/>
      <c r="F263" s="100">
        <v>175575</v>
      </c>
      <c r="H263" s="218" t="s">
        <v>1126</v>
      </c>
      <c r="I263" s="219" t="s">
        <v>1747</v>
      </c>
      <c r="J263" s="220">
        <v>387000</v>
      </c>
      <c r="K263" s="220">
        <f aca="true" t="shared" si="17" ref="K263:K326">L263+M263</f>
        <v>1173250</v>
      </c>
      <c r="L263" s="221"/>
      <c r="M263" s="220">
        <v>1173250</v>
      </c>
      <c r="O263" s="98" t="s">
        <v>1038</v>
      </c>
      <c r="P263" s="99" t="s">
        <v>1964</v>
      </c>
      <c r="Q263" s="79"/>
      <c r="R263" s="100">
        <f aca="true" t="shared" si="18" ref="R263:R326">S263+T263</f>
        <v>1050504</v>
      </c>
      <c r="S263" s="100">
        <v>319446</v>
      </c>
      <c r="T263" s="100">
        <v>731058</v>
      </c>
      <c r="U263" s="76"/>
      <c r="V263" s="98" t="s">
        <v>1053</v>
      </c>
      <c r="W263" s="99" t="s">
        <v>1969</v>
      </c>
      <c r="X263" s="100">
        <v>221450</v>
      </c>
      <c r="Y263" s="100">
        <f aca="true" t="shared" si="19" ref="Y263:Y326">Z263+AA263</f>
        <v>380163</v>
      </c>
      <c r="Z263" s="79"/>
      <c r="AA263" s="100">
        <v>380163</v>
      </c>
    </row>
    <row r="264" spans="1:27" ht="15">
      <c r="A264" s="98" t="s">
        <v>1062</v>
      </c>
      <c r="B264" s="99" t="s">
        <v>1936</v>
      </c>
      <c r="C264" s="100">
        <v>775000</v>
      </c>
      <c r="D264" s="46">
        <f t="shared" si="16"/>
        <v>294814</v>
      </c>
      <c r="E264" s="100">
        <v>181000</v>
      </c>
      <c r="F264" s="100">
        <v>113814</v>
      </c>
      <c r="H264" s="218" t="s">
        <v>1128</v>
      </c>
      <c r="I264" s="219" t="s">
        <v>1989</v>
      </c>
      <c r="J264" s="221"/>
      <c r="K264" s="220">
        <f t="shared" si="17"/>
        <v>40280</v>
      </c>
      <c r="L264" s="221"/>
      <c r="M264" s="220">
        <v>40280</v>
      </c>
      <c r="O264" s="98" t="s">
        <v>1041</v>
      </c>
      <c r="P264" s="99" t="s">
        <v>1965</v>
      </c>
      <c r="Q264" s="79"/>
      <c r="R264" s="100">
        <f t="shared" si="18"/>
        <v>182152</v>
      </c>
      <c r="S264" s="79"/>
      <c r="T264" s="100">
        <v>182152</v>
      </c>
      <c r="U264" s="76"/>
      <c r="V264" s="98" t="s">
        <v>1056</v>
      </c>
      <c r="W264" s="99" t="s">
        <v>1970</v>
      </c>
      <c r="X264" s="100">
        <v>446750</v>
      </c>
      <c r="Y264" s="100">
        <f t="shared" si="19"/>
        <v>574943</v>
      </c>
      <c r="Z264" s="100">
        <v>2985</v>
      </c>
      <c r="AA264" s="100">
        <v>571958</v>
      </c>
    </row>
    <row r="265" spans="1:27" ht="15">
      <c r="A265" s="98" t="s">
        <v>1064</v>
      </c>
      <c r="B265" s="99" t="s">
        <v>1972</v>
      </c>
      <c r="C265" s="79"/>
      <c r="D265" s="46">
        <f t="shared" si="16"/>
        <v>45618</v>
      </c>
      <c r="E265" s="79"/>
      <c r="F265" s="100">
        <v>45618</v>
      </c>
      <c r="H265" s="218" t="s">
        <v>1131</v>
      </c>
      <c r="I265" s="219" t="s">
        <v>1990</v>
      </c>
      <c r="J265" s="221"/>
      <c r="K265" s="220">
        <f t="shared" si="17"/>
        <v>1000</v>
      </c>
      <c r="L265" s="221"/>
      <c r="M265" s="220">
        <v>1000</v>
      </c>
      <c r="O265" s="98" t="s">
        <v>1044</v>
      </c>
      <c r="P265" s="99" t="s">
        <v>1966</v>
      </c>
      <c r="Q265" s="79"/>
      <c r="R265" s="100">
        <f t="shared" si="18"/>
        <v>202244</v>
      </c>
      <c r="S265" s="100">
        <v>49000</v>
      </c>
      <c r="T265" s="100">
        <v>153244</v>
      </c>
      <c r="U265" s="76"/>
      <c r="V265" s="98" t="s">
        <v>1059</v>
      </c>
      <c r="W265" s="99" t="s">
        <v>1971</v>
      </c>
      <c r="X265" s="79"/>
      <c r="Y265" s="100">
        <f t="shared" si="19"/>
        <v>1605401</v>
      </c>
      <c r="Z265" s="79"/>
      <c r="AA265" s="100">
        <v>1605401</v>
      </c>
    </row>
    <row r="266" spans="1:27" ht="15">
      <c r="A266" s="98" t="s">
        <v>1067</v>
      </c>
      <c r="B266" s="99" t="s">
        <v>1973</v>
      </c>
      <c r="C266" s="79"/>
      <c r="D266" s="46">
        <f t="shared" si="16"/>
        <v>18045</v>
      </c>
      <c r="E266" s="79"/>
      <c r="F266" s="100">
        <v>18045</v>
      </c>
      <c r="H266" s="218" t="s">
        <v>1134</v>
      </c>
      <c r="I266" s="219" t="s">
        <v>1905</v>
      </c>
      <c r="J266" s="220">
        <v>115500</v>
      </c>
      <c r="K266" s="220">
        <f t="shared" si="17"/>
        <v>6810464</v>
      </c>
      <c r="L266" s="220">
        <v>86000</v>
      </c>
      <c r="M266" s="220">
        <v>6724464</v>
      </c>
      <c r="O266" s="98" t="s">
        <v>1047</v>
      </c>
      <c r="P266" s="99" t="s">
        <v>1967</v>
      </c>
      <c r="Q266" s="79"/>
      <c r="R266" s="100">
        <f t="shared" si="18"/>
        <v>707728</v>
      </c>
      <c r="S266" s="79"/>
      <c r="T266" s="100">
        <v>707728</v>
      </c>
      <c r="U266" s="76"/>
      <c r="V266" s="98" t="s">
        <v>1062</v>
      </c>
      <c r="W266" s="99" t="s">
        <v>1936</v>
      </c>
      <c r="X266" s="100">
        <v>141563</v>
      </c>
      <c r="Y266" s="100">
        <f t="shared" si="19"/>
        <v>1328610</v>
      </c>
      <c r="Z266" s="100">
        <v>43000</v>
      </c>
      <c r="AA266" s="100">
        <v>1285610</v>
      </c>
    </row>
    <row r="267" spans="1:27" ht="15">
      <c r="A267" s="98" t="s">
        <v>1070</v>
      </c>
      <c r="B267" s="99" t="s">
        <v>1974</v>
      </c>
      <c r="C267" s="79"/>
      <c r="D267" s="46">
        <f t="shared" si="16"/>
        <v>34050</v>
      </c>
      <c r="E267" s="79"/>
      <c r="F267" s="100">
        <v>34050</v>
      </c>
      <c r="H267" s="218" t="s">
        <v>1136</v>
      </c>
      <c r="I267" s="219" t="s">
        <v>1906</v>
      </c>
      <c r="J267" s="220">
        <v>195651</v>
      </c>
      <c r="K267" s="220">
        <f t="shared" si="17"/>
        <v>3359830</v>
      </c>
      <c r="L267" s="221"/>
      <c r="M267" s="220">
        <v>3359830</v>
      </c>
      <c r="O267" s="98" t="s">
        <v>1050</v>
      </c>
      <c r="P267" s="99" t="s">
        <v>1968</v>
      </c>
      <c r="Q267" s="79"/>
      <c r="R267" s="100">
        <f t="shared" si="18"/>
        <v>4402651</v>
      </c>
      <c r="S267" s="100">
        <v>396193</v>
      </c>
      <c r="T267" s="100">
        <v>4006458</v>
      </c>
      <c r="U267" s="76"/>
      <c r="V267" s="98" t="s">
        <v>1064</v>
      </c>
      <c r="W267" s="99" t="s">
        <v>1972</v>
      </c>
      <c r="X267" s="79"/>
      <c r="Y267" s="100">
        <f t="shared" si="19"/>
        <v>257828</v>
      </c>
      <c r="Z267" s="79"/>
      <c r="AA267" s="100">
        <v>257828</v>
      </c>
    </row>
    <row r="268" spans="1:27" ht="15">
      <c r="A268" s="98" t="s">
        <v>1073</v>
      </c>
      <c r="B268" s="99" t="s">
        <v>1975</v>
      </c>
      <c r="C268" s="79"/>
      <c r="D268" s="46">
        <f t="shared" si="16"/>
        <v>67942</v>
      </c>
      <c r="E268" s="79"/>
      <c r="F268" s="100">
        <v>67942</v>
      </c>
      <c r="H268" s="218" t="s">
        <v>1138</v>
      </c>
      <c r="I268" s="219" t="s">
        <v>1991</v>
      </c>
      <c r="J268" s="220">
        <v>11300</v>
      </c>
      <c r="K268" s="220">
        <f t="shared" si="17"/>
        <v>0</v>
      </c>
      <c r="L268" s="221"/>
      <c r="M268" s="221"/>
      <c r="O268" s="98" t="s">
        <v>1053</v>
      </c>
      <c r="P268" s="99" t="s">
        <v>1969</v>
      </c>
      <c r="Q268" s="100">
        <v>1287750</v>
      </c>
      <c r="R268" s="100">
        <f t="shared" si="18"/>
        <v>2137912</v>
      </c>
      <c r="S268" s="100">
        <v>302400</v>
      </c>
      <c r="T268" s="100">
        <v>1835512</v>
      </c>
      <c r="U268" s="76"/>
      <c r="V268" s="98" t="s">
        <v>1067</v>
      </c>
      <c r="W268" s="99" t="s">
        <v>1973</v>
      </c>
      <c r="X268" s="79"/>
      <c r="Y268" s="100">
        <f t="shared" si="19"/>
        <v>191841</v>
      </c>
      <c r="Z268" s="100">
        <v>48663</v>
      </c>
      <c r="AA268" s="100">
        <v>143178</v>
      </c>
    </row>
    <row r="269" spans="1:27" ht="15">
      <c r="A269" s="98" t="s">
        <v>1076</v>
      </c>
      <c r="B269" s="99" t="s">
        <v>1976</v>
      </c>
      <c r="C269" s="79"/>
      <c r="D269" s="46">
        <f t="shared" si="16"/>
        <v>44490</v>
      </c>
      <c r="E269" s="100">
        <v>10500</v>
      </c>
      <c r="F269" s="100">
        <v>33990</v>
      </c>
      <c r="H269" s="218" t="s">
        <v>1147</v>
      </c>
      <c r="I269" s="219" t="s">
        <v>1992</v>
      </c>
      <c r="J269" s="221"/>
      <c r="K269" s="220">
        <f t="shared" si="17"/>
        <v>9130378</v>
      </c>
      <c r="L269" s="221"/>
      <c r="M269" s="220">
        <v>9130378</v>
      </c>
      <c r="O269" s="98" t="s">
        <v>1056</v>
      </c>
      <c r="P269" s="99" t="s">
        <v>1970</v>
      </c>
      <c r="Q269" s="100">
        <v>1413715</v>
      </c>
      <c r="R269" s="100">
        <f t="shared" si="18"/>
        <v>4013355</v>
      </c>
      <c r="S269" s="100">
        <v>1503</v>
      </c>
      <c r="T269" s="100">
        <v>4011852</v>
      </c>
      <c r="U269" s="76"/>
      <c r="V269" s="98" t="s">
        <v>1070</v>
      </c>
      <c r="W269" s="99" t="s">
        <v>1974</v>
      </c>
      <c r="X269" s="100">
        <v>20800</v>
      </c>
      <c r="Y269" s="100">
        <f t="shared" si="19"/>
        <v>203758</v>
      </c>
      <c r="Z269" s="100">
        <v>73050</v>
      </c>
      <c r="AA269" s="100">
        <v>130708</v>
      </c>
    </row>
    <row r="270" spans="1:27" ht="15">
      <c r="A270" s="98" t="s">
        <v>1079</v>
      </c>
      <c r="B270" s="99" t="s">
        <v>1977</v>
      </c>
      <c r="C270" s="100">
        <v>130000</v>
      </c>
      <c r="D270" s="46">
        <f t="shared" si="16"/>
        <v>119773</v>
      </c>
      <c r="E270" s="100">
        <v>8000</v>
      </c>
      <c r="F270" s="100">
        <v>111773</v>
      </c>
      <c r="H270" s="218" t="s">
        <v>1150</v>
      </c>
      <c r="I270" s="219" t="s">
        <v>1993</v>
      </c>
      <c r="J270" s="220">
        <v>104500</v>
      </c>
      <c r="K270" s="220">
        <f t="shared" si="17"/>
        <v>939194</v>
      </c>
      <c r="L270" s="221"/>
      <c r="M270" s="220">
        <v>939194</v>
      </c>
      <c r="O270" s="98" t="s">
        <v>1059</v>
      </c>
      <c r="P270" s="99" t="s">
        <v>1971</v>
      </c>
      <c r="Q270" s="79"/>
      <c r="R270" s="100">
        <f t="shared" si="18"/>
        <v>867590</v>
      </c>
      <c r="S270" s="100">
        <v>43500</v>
      </c>
      <c r="T270" s="100">
        <v>824090</v>
      </c>
      <c r="U270" s="76"/>
      <c r="V270" s="98" t="s">
        <v>1073</v>
      </c>
      <c r="W270" s="99" t="s">
        <v>1975</v>
      </c>
      <c r="X270" s="100">
        <v>2505</v>
      </c>
      <c r="Y270" s="100">
        <f t="shared" si="19"/>
        <v>78990</v>
      </c>
      <c r="Z270" s="79"/>
      <c r="AA270" s="100">
        <v>78990</v>
      </c>
    </row>
    <row r="271" spans="1:27" ht="15">
      <c r="A271" s="98" t="s">
        <v>1082</v>
      </c>
      <c r="B271" s="99" t="s">
        <v>1978</v>
      </c>
      <c r="C271" s="100">
        <v>5900</v>
      </c>
      <c r="D271" s="46">
        <f t="shared" si="16"/>
        <v>138799</v>
      </c>
      <c r="E271" s="100">
        <v>52175</v>
      </c>
      <c r="F271" s="100">
        <v>86624</v>
      </c>
      <c r="H271" s="218" t="s">
        <v>1152</v>
      </c>
      <c r="I271" s="219" t="s">
        <v>1994</v>
      </c>
      <c r="J271" s="220">
        <v>145000</v>
      </c>
      <c r="K271" s="220">
        <f t="shared" si="17"/>
        <v>798435</v>
      </c>
      <c r="L271" s="221"/>
      <c r="M271" s="220">
        <v>798435</v>
      </c>
      <c r="O271" s="98" t="s">
        <v>1062</v>
      </c>
      <c r="P271" s="99" t="s">
        <v>1936</v>
      </c>
      <c r="Q271" s="100">
        <v>1326200</v>
      </c>
      <c r="R271" s="100">
        <f t="shared" si="18"/>
        <v>1750351</v>
      </c>
      <c r="S271" s="100">
        <v>387400</v>
      </c>
      <c r="T271" s="100">
        <v>1362951</v>
      </c>
      <c r="U271" s="76"/>
      <c r="V271" s="98" t="s">
        <v>1076</v>
      </c>
      <c r="W271" s="99" t="s">
        <v>1976</v>
      </c>
      <c r="X271" s="100">
        <v>288318</v>
      </c>
      <c r="Y271" s="100">
        <f t="shared" si="19"/>
        <v>8227580</v>
      </c>
      <c r="Z271" s="100">
        <v>7386397</v>
      </c>
      <c r="AA271" s="100">
        <v>841183</v>
      </c>
    </row>
    <row r="272" spans="1:27" ht="15">
      <c r="A272" s="98" t="s">
        <v>1088</v>
      </c>
      <c r="B272" s="99" t="s">
        <v>1980</v>
      </c>
      <c r="C272" s="79"/>
      <c r="D272" s="46">
        <f t="shared" si="16"/>
        <v>229045</v>
      </c>
      <c r="E272" s="100">
        <v>2000</v>
      </c>
      <c r="F272" s="100">
        <v>227045</v>
      </c>
      <c r="H272" s="222" t="s">
        <v>1144</v>
      </c>
      <c r="I272" s="219" t="s">
        <v>1995</v>
      </c>
      <c r="J272" s="220">
        <v>63493</v>
      </c>
      <c r="K272" s="220">
        <f t="shared" si="17"/>
        <v>7751142</v>
      </c>
      <c r="L272" s="220">
        <v>330000</v>
      </c>
      <c r="M272" s="220">
        <v>7421142</v>
      </c>
      <c r="O272" s="98" t="s">
        <v>1064</v>
      </c>
      <c r="P272" s="99" t="s">
        <v>1972</v>
      </c>
      <c r="Q272" s="100">
        <v>7481</v>
      </c>
      <c r="R272" s="100">
        <f t="shared" si="18"/>
        <v>417690</v>
      </c>
      <c r="S272" s="100">
        <v>10700</v>
      </c>
      <c r="T272" s="100">
        <v>406990</v>
      </c>
      <c r="U272" s="76"/>
      <c r="V272" s="98" t="s">
        <v>1079</v>
      </c>
      <c r="W272" s="99" t="s">
        <v>1977</v>
      </c>
      <c r="X272" s="100">
        <v>212850</v>
      </c>
      <c r="Y272" s="100">
        <f t="shared" si="19"/>
        <v>401473</v>
      </c>
      <c r="Z272" s="100">
        <v>23500</v>
      </c>
      <c r="AA272" s="100">
        <v>377973</v>
      </c>
    </row>
    <row r="273" spans="1:27" ht="15">
      <c r="A273" s="98" t="s">
        <v>1091</v>
      </c>
      <c r="B273" s="99" t="s">
        <v>2233</v>
      </c>
      <c r="C273" s="79"/>
      <c r="D273" s="46">
        <f t="shared" si="16"/>
        <v>27787</v>
      </c>
      <c r="E273" s="79"/>
      <c r="F273" s="100">
        <v>27787</v>
      </c>
      <c r="H273" s="218" t="s">
        <v>1156</v>
      </c>
      <c r="I273" s="219" t="s">
        <v>1996</v>
      </c>
      <c r="J273" s="221"/>
      <c r="K273" s="220">
        <f t="shared" si="17"/>
        <v>1552370</v>
      </c>
      <c r="L273" s="221"/>
      <c r="M273" s="220">
        <v>1552370</v>
      </c>
      <c r="O273" s="98" t="s">
        <v>1067</v>
      </c>
      <c r="P273" s="99" t="s">
        <v>1973</v>
      </c>
      <c r="Q273" s="79"/>
      <c r="R273" s="100">
        <f t="shared" si="18"/>
        <v>278992</v>
      </c>
      <c r="S273" s="100">
        <v>12800</v>
      </c>
      <c r="T273" s="100">
        <v>266192</v>
      </c>
      <c r="U273" s="76"/>
      <c r="V273" s="98" t="s">
        <v>1082</v>
      </c>
      <c r="W273" s="99" t="s">
        <v>1978</v>
      </c>
      <c r="X273" s="79"/>
      <c r="Y273" s="100">
        <f t="shared" si="19"/>
        <v>395232</v>
      </c>
      <c r="Z273" s="100">
        <v>12450</v>
      </c>
      <c r="AA273" s="100">
        <v>382782</v>
      </c>
    </row>
    <row r="274" spans="1:27" ht="15">
      <c r="A274" s="98" t="s">
        <v>1094</v>
      </c>
      <c r="B274" s="99" t="s">
        <v>1981</v>
      </c>
      <c r="C274" s="100">
        <v>2301657</v>
      </c>
      <c r="D274" s="46">
        <f t="shared" si="16"/>
        <v>924540</v>
      </c>
      <c r="E274" s="100">
        <v>144400</v>
      </c>
      <c r="F274" s="100">
        <v>780140</v>
      </c>
      <c r="H274" s="218" t="s">
        <v>1159</v>
      </c>
      <c r="I274" s="219" t="s">
        <v>1997</v>
      </c>
      <c r="J274" s="220">
        <v>22510000</v>
      </c>
      <c r="K274" s="220">
        <f t="shared" si="17"/>
        <v>1590176</v>
      </c>
      <c r="L274" s="221"/>
      <c r="M274" s="220">
        <v>1590176</v>
      </c>
      <c r="O274" s="98" t="s">
        <v>1070</v>
      </c>
      <c r="P274" s="99" t="s">
        <v>1974</v>
      </c>
      <c r="Q274" s="79"/>
      <c r="R274" s="100">
        <f t="shared" si="18"/>
        <v>107367</v>
      </c>
      <c r="S274" s="100">
        <v>1226</v>
      </c>
      <c r="T274" s="100">
        <v>106141</v>
      </c>
      <c r="U274" s="76"/>
      <c r="V274" s="98" t="s">
        <v>1085</v>
      </c>
      <c r="W274" s="99" t="s">
        <v>1979</v>
      </c>
      <c r="X274" s="100">
        <v>4000</v>
      </c>
      <c r="Y274" s="100">
        <f t="shared" si="19"/>
        <v>168583</v>
      </c>
      <c r="Z274" s="79"/>
      <c r="AA274" s="100">
        <v>168583</v>
      </c>
    </row>
    <row r="275" spans="1:27" ht="15">
      <c r="A275" s="98" t="s">
        <v>1097</v>
      </c>
      <c r="B275" s="99" t="s">
        <v>1982</v>
      </c>
      <c r="C275" s="100">
        <v>130000</v>
      </c>
      <c r="D275" s="46">
        <f t="shared" si="16"/>
        <v>1158003</v>
      </c>
      <c r="E275" s="100">
        <v>348650</v>
      </c>
      <c r="F275" s="100">
        <v>809353</v>
      </c>
      <c r="H275" s="218" t="s">
        <v>1165</v>
      </c>
      <c r="I275" s="219" t="s">
        <v>1998</v>
      </c>
      <c r="J275" s="220">
        <v>812497</v>
      </c>
      <c r="K275" s="220">
        <f t="shared" si="17"/>
        <v>2741849</v>
      </c>
      <c r="L275" s="221"/>
      <c r="M275" s="220">
        <v>2741849</v>
      </c>
      <c r="O275" s="98" t="s">
        <v>1073</v>
      </c>
      <c r="P275" s="99" t="s">
        <v>1975</v>
      </c>
      <c r="Q275" s="100">
        <v>180000</v>
      </c>
      <c r="R275" s="100">
        <f t="shared" si="18"/>
        <v>732976</v>
      </c>
      <c r="S275" s="79"/>
      <c r="T275" s="100">
        <v>732976</v>
      </c>
      <c r="U275" s="76"/>
      <c r="V275" s="98" t="s">
        <v>1088</v>
      </c>
      <c r="W275" s="99" t="s">
        <v>1980</v>
      </c>
      <c r="X275" s="100">
        <v>138200</v>
      </c>
      <c r="Y275" s="100">
        <f t="shared" si="19"/>
        <v>498445</v>
      </c>
      <c r="Z275" s="79"/>
      <c r="AA275" s="100">
        <v>498445</v>
      </c>
    </row>
    <row r="276" spans="1:27" ht="15">
      <c r="A276" s="98" t="s">
        <v>1100</v>
      </c>
      <c r="B276" s="99" t="s">
        <v>1983</v>
      </c>
      <c r="C276" s="79"/>
      <c r="D276" s="46">
        <f t="shared" si="16"/>
        <v>14400</v>
      </c>
      <c r="E276" s="79"/>
      <c r="F276" s="100">
        <v>14400</v>
      </c>
      <c r="H276" s="218" t="s">
        <v>1168</v>
      </c>
      <c r="I276" s="219" t="s">
        <v>1999</v>
      </c>
      <c r="J276" s="220">
        <v>893070</v>
      </c>
      <c r="K276" s="220">
        <f t="shared" si="17"/>
        <v>6462049</v>
      </c>
      <c r="L276" s="220">
        <v>2200000</v>
      </c>
      <c r="M276" s="220">
        <v>4262049</v>
      </c>
      <c r="O276" s="98" t="s">
        <v>1076</v>
      </c>
      <c r="P276" s="99" t="s">
        <v>1976</v>
      </c>
      <c r="Q276" s="100">
        <v>775000</v>
      </c>
      <c r="R276" s="100">
        <f t="shared" si="18"/>
        <v>1071974</v>
      </c>
      <c r="S276" s="100">
        <v>568976</v>
      </c>
      <c r="T276" s="100">
        <v>502998</v>
      </c>
      <c r="U276" s="76"/>
      <c r="V276" s="98" t="s">
        <v>1091</v>
      </c>
      <c r="W276" s="99" t="s">
        <v>2233</v>
      </c>
      <c r="X276" s="100">
        <v>325800</v>
      </c>
      <c r="Y276" s="100">
        <f t="shared" si="19"/>
        <v>116290</v>
      </c>
      <c r="Z276" s="79"/>
      <c r="AA276" s="100">
        <v>116290</v>
      </c>
    </row>
    <row r="277" spans="1:27" ht="15">
      <c r="A277" s="98" t="s">
        <v>1103</v>
      </c>
      <c r="B277" s="99" t="s">
        <v>1984</v>
      </c>
      <c r="C277" s="79"/>
      <c r="D277" s="46">
        <f t="shared" si="16"/>
        <v>204083</v>
      </c>
      <c r="E277" s="100">
        <v>500</v>
      </c>
      <c r="F277" s="100">
        <v>203583</v>
      </c>
      <c r="H277" s="218" t="s">
        <v>1177</v>
      </c>
      <c r="I277" s="219" t="s">
        <v>2002</v>
      </c>
      <c r="J277" s="220">
        <v>32150</v>
      </c>
      <c r="K277" s="220">
        <f t="shared" si="17"/>
        <v>6200</v>
      </c>
      <c r="L277" s="221"/>
      <c r="M277" s="220">
        <v>6200</v>
      </c>
      <c r="O277" s="98" t="s">
        <v>1079</v>
      </c>
      <c r="P277" s="99" t="s">
        <v>1977</v>
      </c>
      <c r="Q277" s="100">
        <v>355001</v>
      </c>
      <c r="R277" s="100">
        <f t="shared" si="18"/>
        <v>1105076</v>
      </c>
      <c r="S277" s="100">
        <v>107510</v>
      </c>
      <c r="T277" s="100">
        <v>997566</v>
      </c>
      <c r="U277" s="76"/>
      <c r="V277" s="98" t="s">
        <v>1094</v>
      </c>
      <c r="W277" s="99" t="s">
        <v>1981</v>
      </c>
      <c r="X277" s="100">
        <v>19827648</v>
      </c>
      <c r="Y277" s="100">
        <f t="shared" si="19"/>
        <v>11898620</v>
      </c>
      <c r="Z277" s="100">
        <v>1386740</v>
      </c>
      <c r="AA277" s="100">
        <v>10511880</v>
      </c>
    </row>
    <row r="278" spans="1:27" ht="15">
      <c r="A278" s="98" t="s">
        <v>1106</v>
      </c>
      <c r="B278" s="99" t="s">
        <v>1985</v>
      </c>
      <c r="C278" s="79"/>
      <c r="D278" s="46">
        <f t="shared" si="16"/>
        <v>77381</v>
      </c>
      <c r="E278" s="100">
        <v>1800</v>
      </c>
      <c r="F278" s="100">
        <v>75581</v>
      </c>
      <c r="H278" s="218" t="s">
        <v>1180</v>
      </c>
      <c r="I278" s="219" t="s">
        <v>2003</v>
      </c>
      <c r="J278" s="221"/>
      <c r="K278" s="220">
        <f t="shared" si="17"/>
        <v>152258</v>
      </c>
      <c r="L278" s="221"/>
      <c r="M278" s="220">
        <v>152258</v>
      </c>
      <c r="O278" s="98" t="s">
        <v>1082</v>
      </c>
      <c r="P278" s="99" t="s">
        <v>1978</v>
      </c>
      <c r="Q278" s="100">
        <v>17901</v>
      </c>
      <c r="R278" s="100">
        <f t="shared" si="18"/>
        <v>1405103</v>
      </c>
      <c r="S278" s="100">
        <v>419227</v>
      </c>
      <c r="T278" s="100">
        <v>985876</v>
      </c>
      <c r="U278" s="76"/>
      <c r="V278" s="98" t="s">
        <v>1097</v>
      </c>
      <c r="W278" s="99" t="s">
        <v>1982</v>
      </c>
      <c r="X278" s="100">
        <v>414935</v>
      </c>
      <c r="Y278" s="100">
        <f t="shared" si="19"/>
        <v>3423981</v>
      </c>
      <c r="Z278" s="100">
        <v>420500</v>
      </c>
      <c r="AA278" s="100">
        <v>3003481</v>
      </c>
    </row>
    <row r="279" spans="1:27" ht="15">
      <c r="A279" s="98" t="s">
        <v>1109</v>
      </c>
      <c r="B279" s="99" t="s">
        <v>1986</v>
      </c>
      <c r="C279" s="100">
        <v>11000</v>
      </c>
      <c r="D279" s="46">
        <f t="shared" si="16"/>
        <v>60626</v>
      </c>
      <c r="E279" s="100">
        <v>22200</v>
      </c>
      <c r="F279" s="100">
        <v>38426</v>
      </c>
      <c r="H279" s="218" t="s">
        <v>1183</v>
      </c>
      <c r="I279" s="219" t="s">
        <v>2004</v>
      </c>
      <c r="J279" s="220">
        <v>4500</v>
      </c>
      <c r="K279" s="220">
        <f t="shared" si="17"/>
        <v>318045</v>
      </c>
      <c r="L279" s="221"/>
      <c r="M279" s="220">
        <v>318045</v>
      </c>
      <c r="O279" s="98" t="s">
        <v>1085</v>
      </c>
      <c r="P279" s="99" t="s">
        <v>1979</v>
      </c>
      <c r="Q279" s="79"/>
      <c r="R279" s="100">
        <f t="shared" si="18"/>
        <v>99550</v>
      </c>
      <c r="S279" s="79"/>
      <c r="T279" s="100">
        <v>99550</v>
      </c>
      <c r="U279" s="76"/>
      <c r="V279" s="98" t="s">
        <v>1100</v>
      </c>
      <c r="W279" s="99" t="s">
        <v>1983</v>
      </c>
      <c r="X279" s="79"/>
      <c r="Y279" s="100">
        <f t="shared" si="19"/>
        <v>103910</v>
      </c>
      <c r="Z279" s="79"/>
      <c r="AA279" s="100">
        <v>103910</v>
      </c>
    </row>
    <row r="280" spans="1:27" ht="15">
      <c r="A280" s="98" t="s">
        <v>1113</v>
      </c>
      <c r="B280" s="99" t="s">
        <v>1987</v>
      </c>
      <c r="C280" s="100">
        <v>509996</v>
      </c>
      <c r="D280" s="46">
        <f t="shared" si="16"/>
        <v>497581</v>
      </c>
      <c r="E280" s="100">
        <v>69650</v>
      </c>
      <c r="F280" s="100">
        <v>427931</v>
      </c>
      <c r="H280" s="218" t="s">
        <v>1186</v>
      </c>
      <c r="I280" s="219" t="s">
        <v>2005</v>
      </c>
      <c r="J280" s="221"/>
      <c r="K280" s="220">
        <f t="shared" si="17"/>
        <v>502336</v>
      </c>
      <c r="L280" s="220">
        <v>123000</v>
      </c>
      <c r="M280" s="220">
        <v>379336</v>
      </c>
      <c r="O280" s="98" t="s">
        <v>1088</v>
      </c>
      <c r="P280" s="99" t="s">
        <v>1980</v>
      </c>
      <c r="Q280" s="100">
        <v>381401</v>
      </c>
      <c r="R280" s="100">
        <f t="shared" si="18"/>
        <v>1734978</v>
      </c>
      <c r="S280" s="100">
        <v>476685</v>
      </c>
      <c r="T280" s="100">
        <v>1258293</v>
      </c>
      <c r="U280" s="76"/>
      <c r="V280" s="98" t="s">
        <v>1103</v>
      </c>
      <c r="W280" s="99" t="s">
        <v>1984</v>
      </c>
      <c r="X280" s="100">
        <v>917051</v>
      </c>
      <c r="Y280" s="100">
        <f t="shared" si="19"/>
        <v>842336</v>
      </c>
      <c r="Z280" s="79"/>
      <c r="AA280" s="100">
        <v>842336</v>
      </c>
    </row>
    <row r="281" spans="1:27" ht="15">
      <c r="A281" s="98" t="s">
        <v>1123</v>
      </c>
      <c r="B281" s="99" t="s">
        <v>1988</v>
      </c>
      <c r="C281" s="100">
        <v>3400</v>
      </c>
      <c r="D281" s="46">
        <f t="shared" si="16"/>
        <v>1550159</v>
      </c>
      <c r="E281" s="100">
        <v>35000</v>
      </c>
      <c r="F281" s="100">
        <v>1515159</v>
      </c>
      <c r="H281" s="218" t="s">
        <v>1189</v>
      </c>
      <c r="I281" s="219" t="s">
        <v>2006</v>
      </c>
      <c r="J281" s="221"/>
      <c r="K281" s="220">
        <f t="shared" si="17"/>
        <v>5888</v>
      </c>
      <c r="L281" s="221"/>
      <c r="M281" s="220">
        <v>5888</v>
      </c>
      <c r="O281" s="98" t="s">
        <v>1091</v>
      </c>
      <c r="P281" s="99" t="s">
        <v>2233</v>
      </c>
      <c r="Q281" s="100">
        <v>50700</v>
      </c>
      <c r="R281" s="100">
        <f t="shared" si="18"/>
        <v>186840</v>
      </c>
      <c r="S281" s="100">
        <v>5000</v>
      </c>
      <c r="T281" s="100">
        <v>181840</v>
      </c>
      <c r="U281" s="76"/>
      <c r="V281" s="98" t="s">
        <v>1106</v>
      </c>
      <c r="W281" s="99" t="s">
        <v>1985</v>
      </c>
      <c r="X281" s="100">
        <v>38527</v>
      </c>
      <c r="Y281" s="100">
        <f t="shared" si="19"/>
        <v>725573</v>
      </c>
      <c r="Z281" s="100">
        <v>160201</v>
      </c>
      <c r="AA281" s="100">
        <v>565372</v>
      </c>
    </row>
    <row r="282" spans="1:27" ht="15">
      <c r="A282" s="98" t="s">
        <v>1126</v>
      </c>
      <c r="B282" s="99" t="s">
        <v>1747</v>
      </c>
      <c r="C282" s="79"/>
      <c r="D282" s="46">
        <f t="shared" si="16"/>
        <v>6008220</v>
      </c>
      <c r="E282" s="100">
        <v>305200</v>
      </c>
      <c r="F282" s="100">
        <v>5703020</v>
      </c>
      <c r="H282" s="218" t="s">
        <v>1192</v>
      </c>
      <c r="I282" s="219" t="s">
        <v>1940</v>
      </c>
      <c r="J282" s="220">
        <v>948025</v>
      </c>
      <c r="K282" s="220">
        <f t="shared" si="17"/>
        <v>411706</v>
      </c>
      <c r="L282" s="220">
        <v>33800</v>
      </c>
      <c r="M282" s="220">
        <v>377906</v>
      </c>
      <c r="O282" s="98" t="s">
        <v>1094</v>
      </c>
      <c r="P282" s="99" t="s">
        <v>1981</v>
      </c>
      <c r="Q282" s="100">
        <v>10923688</v>
      </c>
      <c r="R282" s="100">
        <f t="shared" si="18"/>
        <v>5927036</v>
      </c>
      <c r="S282" s="100">
        <v>579250</v>
      </c>
      <c r="T282" s="100">
        <v>5347786</v>
      </c>
      <c r="U282" s="76"/>
      <c r="V282" s="98" t="s">
        <v>1109</v>
      </c>
      <c r="W282" s="99" t="s">
        <v>1986</v>
      </c>
      <c r="X282" s="100">
        <v>822556</v>
      </c>
      <c r="Y282" s="100">
        <f t="shared" si="19"/>
        <v>1001605</v>
      </c>
      <c r="Z282" s="100">
        <v>92500</v>
      </c>
      <c r="AA282" s="100">
        <v>909105</v>
      </c>
    </row>
    <row r="283" spans="1:27" ht="15">
      <c r="A283" s="98" t="s">
        <v>1128</v>
      </c>
      <c r="B283" s="99" t="s">
        <v>1989</v>
      </c>
      <c r="C283" s="100">
        <v>328500</v>
      </c>
      <c r="D283" s="46">
        <f t="shared" si="16"/>
        <v>284244</v>
      </c>
      <c r="E283" s="79"/>
      <c r="F283" s="100">
        <v>284244</v>
      </c>
      <c r="H283" s="218" t="s">
        <v>1194</v>
      </c>
      <c r="I283" s="219" t="s">
        <v>2007</v>
      </c>
      <c r="J283" s="221"/>
      <c r="K283" s="220">
        <f t="shared" si="17"/>
        <v>2694818</v>
      </c>
      <c r="L283" s="221"/>
      <c r="M283" s="220">
        <v>2694818</v>
      </c>
      <c r="O283" s="98" t="s">
        <v>1097</v>
      </c>
      <c r="P283" s="99" t="s">
        <v>1982</v>
      </c>
      <c r="Q283" s="100">
        <v>6576227</v>
      </c>
      <c r="R283" s="100">
        <f t="shared" si="18"/>
        <v>5801293</v>
      </c>
      <c r="S283" s="100">
        <v>1262431</v>
      </c>
      <c r="T283" s="100">
        <v>4538862</v>
      </c>
      <c r="U283" s="76"/>
      <c r="V283" s="98" t="s">
        <v>1113</v>
      </c>
      <c r="W283" s="99" t="s">
        <v>1987</v>
      </c>
      <c r="X283" s="100">
        <v>20638545</v>
      </c>
      <c r="Y283" s="100">
        <f t="shared" si="19"/>
        <v>13272071</v>
      </c>
      <c r="Z283" s="100">
        <v>2481630</v>
      </c>
      <c r="AA283" s="100">
        <v>10790441</v>
      </c>
    </row>
    <row r="284" spans="1:27" ht="15">
      <c r="A284" s="98" t="s">
        <v>1131</v>
      </c>
      <c r="B284" s="99" t="s">
        <v>1990</v>
      </c>
      <c r="C284" s="100">
        <v>220092</v>
      </c>
      <c r="D284" s="46">
        <f t="shared" si="16"/>
        <v>341799</v>
      </c>
      <c r="E284" s="100">
        <v>252000</v>
      </c>
      <c r="F284" s="100">
        <v>89799</v>
      </c>
      <c r="H284" s="218" t="s">
        <v>1196</v>
      </c>
      <c r="I284" s="219" t="s">
        <v>2008</v>
      </c>
      <c r="J284" s="220">
        <v>520000</v>
      </c>
      <c r="K284" s="220">
        <f t="shared" si="17"/>
        <v>42500</v>
      </c>
      <c r="L284" s="221"/>
      <c r="M284" s="220">
        <v>42500</v>
      </c>
      <c r="O284" s="98" t="s">
        <v>1100</v>
      </c>
      <c r="P284" s="99" t="s">
        <v>1983</v>
      </c>
      <c r="Q284" s="79"/>
      <c r="R284" s="100">
        <f t="shared" si="18"/>
        <v>43770</v>
      </c>
      <c r="S284" s="79"/>
      <c r="T284" s="100">
        <v>43770</v>
      </c>
      <c r="U284" s="76"/>
      <c r="V284" s="98" t="s">
        <v>1123</v>
      </c>
      <c r="W284" s="99" t="s">
        <v>1988</v>
      </c>
      <c r="X284" s="100">
        <v>545108</v>
      </c>
      <c r="Y284" s="100">
        <f t="shared" si="19"/>
        <v>6479127</v>
      </c>
      <c r="Z284" s="79"/>
      <c r="AA284" s="100">
        <v>6479127</v>
      </c>
    </row>
    <row r="285" spans="1:27" ht="15">
      <c r="A285" s="98" t="s">
        <v>1134</v>
      </c>
      <c r="B285" s="99" t="s">
        <v>1905</v>
      </c>
      <c r="C285" s="100">
        <v>450925</v>
      </c>
      <c r="D285" s="46">
        <f t="shared" si="16"/>
        <v>1333953</v>
      </c>
      <c r="E285" s="100">
        <v>349547</v>
      </c>
      <c r="F285" s="100">
        <v>984406</v>
      </c>
      <c r="H285" s="218" t="s">
        <v>1199</v>
      </c>
      <c r="I285" s="219" t="s">
        <v>2009</v>
      </c>
      <c r="J285" s="221"/>
      <c r="K285" s="220">
        <f t="shared" si="17"/>
        <v>36251</v>
      </c>
      <c r="L285" s="221"/>
      <c r="M285" s="220">
        <v>36251</v>
      </c>
      <c r="O285" s="98" t="s">
        <v>1103</v>
      </c>
      <c r="P285" s="99" t="s">
        <v>1984</v>
      </c>
      <c r="Q285" s="100">
        <v>112200</v>
      </c>
      <c r="R285" s="100">
        <f t="shared" si="18"/>
        <v>3150592</v>
      </c>
      <c r="S285" s="100">
        <v>775446</v>
      </c>
      <c r="T285" s="100">
        <v>2375146</v>
      </c>
      <c r="U285" s="76"/>
      <c r="V285" s="98" t="s">
        <v>1126</v>
      </c>
      <c r="W285" s="99" t="s">
        <v>1747</v>
      </c>
      <c r="X285" s="100">
        <v>1816618</v>
      </c>
      <c r="Y285" s="100">
        <f t="shared" si="19"/>
        <v>10994017</v>
      </c>
      <c r="Z285" s="100">
        <v>473600</v>
      </c>
      <c r="AA285" s="100">
        <v>10520417</v>
      </c>
    </row>
    <row r="286" spans="1:27" ht="15">
      <c r="A286" s="98" t="s">
        <v>1136</v>
      </c>
      <c r="B286" s="99" t="s">
        <v>1906</v>
      </c>
      <c r="C286" s="100">
        <v>100000</v>
      </c>
      <c r="D286" s="46">
        <f t="shared" si="16"/>
        <v>1585130</v>
      </c>
      <c r="E286" s="100">
        <v>188378</v>
      </c>
      <c r="F286" s="100">
        <v>1396752</v>
      </c>
      <c r="H286" s="218" t="s">
        <v>1202</v>
      </c>
      <c r="I286" s="219" t="s">
        <v>2010</v>
      </c>
      <c r="J286" s="221"/>
      <c r="K286" s="220">
        <f t="shared" si="17"/>
        <v>2615235</v>
      </c>
      <c r="L286" s="220">
        <v>612504</v>
      </c>
      <c r="M286" s="220">
        <v>2002731</v>
      </c>
      <c r="O286" s="98" t="s">
        <v>1106</v>
      </c>
      <c r="P286" s="99" t="s">
        <v>1985</v>
      </c>
      <c r="Q286" s="100">
        <v>500</v>
      </c>
      <c r="R286" s="100">
        <f t="shared" si="18"/>
        <v>939642</v>
      </c>
      <c r="S286" s="100">
        <v>532003</v>
      </c>
      <c r="T286" s="100">
        <v>407639</v>
      </c>
      <c r="U286" s="76"/>
      <c r="V286" s="98" t="s">
        <v>1128</v>
      </c>
      <c r="W286" s="99" t="s">
        <v>1989</v>
      </c>
      <c r="X286" s="100">
        <v>5000</v>
      </c>
      <c r="Y286" s="100">
        <f t="shared" si="19"/>
        <v>683790</v>
      </c>
      <c r="Z286" s="100">
        <v>4500</v>
      </c>
      <c r="AA286" s="100">
        <v>679290</v>
      </c>
    </row>
    <row r="287" spans="1:27" ht="15">
      <c r="A287" s="98" t="s">
        <v>1138</v>
      </c>
      <c r="B287" s="99" t="s">
        <v>1991</v>
      </c>
      <c r="C287" s="79"/>
      <c r="D287" s="46">
        <f t="shared" si="16"/>
        <v>675209</v>
      </c>
      <c r="E287" s="100">
        <v>518203</v>
      </c>
      <c r="F287" s="100">
        <v>157006</v>
      </c>
      <c r="H287" s="218" t="s">
        <v>1205</v>
      </c>
      <c r="I287" s="219" t="s">
        <v>2011</v>
      </c>
      <c r="J287" s="220">
        <v>7500</v>
      </c>
      <c r="K287" s="220">
        <f t="shared" si="17"/>
        <v>1904931</v>
      </c>
      <c r="L287" s="221"/>
      <c r="M287" s="220">
        <v>1904931</v>
      </c>
      <c r="O287" s="98" t="s">
        <v>1109</v>
      </c>
      <c r="P287" s="99" t="s">
        <v>1986</v>
      </c>
      <c r="Q287" s="100">
        <v>2610657</v>
      </c>
      <c r="R287" s="100">
        <f t="shared" si="18"/>
        <v>1082279</v>
      </c>
      <c r="S287" s="100">
        <v>269200</v>
      </c>
      <c r="T287" s="100">
        <v>813079</v>
      </c>
      <c r="U287" s="76"/>
      <c r="V287" s="98" t="s">
        <v>1131</v>
      </c>
      <c r="W287" s="99" t="s">
        <v>1990</v>
      </c>
      <c r="X287" s="100">
        <v>193000</v>
      </c>
      <c r="Y287" s="100">
        <f t="shared" si="19"/>
        <v>111570</v>
      </c>
      <c r="Z287" s="100">
        <v>20000</v>
      </c>
      <c r="AA287" s="100">
        <v>91570</v>
      </c>
    </row>
    <row r="288" spans="1:27" ht="15">
      <c r="A288" s="98" t="s">
        <v>1147</v>
      </c>
      <c r="B288" s="99" t="s">
        <v>1992</v>
      </c>
      <c r="C288" s="79"/>
      <c r="D288" s="46">
        <f t="shared" si="16"/>
        <v>1236377</v>
      </c>
      <c r="E288" s="79"/>
      <c r="F288" s="100">
        <v>1236377</v>
      </c>
      <c r="H288" s="218" t="s">
        <v>1208</v>
      </c>
      <c r="I288" s="219" t="s">
        <v>2012</v>
      </c>
      <c r="J288" s="220">
        <v>825000</v>
      </c>
      <c r="K288" s="220">
        <f t="shared" si="17"/>
        <v>136601</v>
      </c>
      <c r="L288" s="220">
        <v>75000</v>
      </c>
      <c r="M288" s="220">
        <v>61601</v>
      </c>
      <c r="O288" s="98" t="s">
        <v>1113</v>
      </c>
      <c r="P288" s="99" t="s">
        <v>1987</v>
      </c>
      <c r="Q288" s="100">
        <v>4118653</v>
      </c>
      <c r="R288" s="100">
        <f t="shared" si="18"/>
        <v>4342485</v>
      </c>
      <c r="S288" s="100">
        <v>117450</v>
      </c>
      <c r="T288" s="100">
        <v>4225035</v>
      </c>
      <c r="U288" s="76"/>
      <c r="V288" s="98" t="s">
        <v>1134</v>
      </c>
      <c r="W288" s="99" t="s">
        <v>1905</v>
      </c>
      <c r="X288" s="100">
        <v>1459899</v>
      </c>
      <c r="Y288" s="100">
        <f t="shared" si="19"/>
        <v>33763358</v>
      </c>
      <c r="Z288" s="100">
        <v>14943916</v>
      </c>
      <c r="AA288" s="100">
        <v>18819442</v>
      </c>
    </row>
    <row r="289" spans="1:27" ht="15">
      <c r="A289" s="98" t="s">
        <v>1150</v>
      </c>
      <c r="B289" s="99" t="s">
        <v>1993</v>
      </c>
      <c r="C289" s="100">
        <v>1671651</v>
      </c>
      <c r="D289" s="46">
        <f t="shared" si="16"/>
        <v>667888</v>
      </c>
      <c r="E289" s="79"/>
      <c r="F289" s="100">
        <v>667888</v>
      </c>
      <c r="H289" s="218" t="s">
        <v>1211</v>
      </c>
      <c r="I289" s="219" t="s">
        <v>2249</v>
      </c>
      <c r="J289" s="221"/>
      <c r="K289" s="220">
        <f t="shared" si="17"/>
        <v>39501</v>
      </c>
      <c r="L289" s="221"/>
      <c r="M289" s="220">
        <v>39501</v>
      </c>
      <c r="O289" s="98" t="s">
        <v>1123</v>
      </c>
      <c r="P289" s="99" t="s">
        <v>1988</v>
      </c>
      <c r="Q289" s="100">
        <v>29964460</v>
      </c>
      <c r="R289" s="100">
        <f t="shared" si="18"/>
        <v>10604687</v>
      </c>
      <c r="S289" s="100">
        <v>333720</v>
      </c>
      <c r="T289" s="100">
        <v>10270967</v>
      </c>
      <c r="U289" s="76"/>
      <c r="V289" s="98" t="s">
        <v>1136</v>
      </c>
      <c r="W289" s="99" t="s">
        <v>1906</v>
      </c>
      <c r="X289" s="100">
        <v>49618301</v>
      </c>
      <c r="Y289" s="100">
        <f t="shared" si="19"/>
        <v>38558542</v>
      </c>
      <c r="Z289" s="100">
        <v>844701</v>
      </c>
      <c r="AA289" s="100">
        <v>37713841</v>
      </c>
    </row>
    <row r="290" spans="1:27" ht="15">
      <c r="A290" s="98" t="s">
        <v>1152</v>
      </c>
      <c r="B290" s="99" t="s">
        <v>1994</v>
      </c>
      <c r="C290" s="79"/>
      <c r="D290" s="46">
        <f t="shared" si="16"/>
        <v>1660901</v>
      </c>
      <c r="E290" s="100">
        <v>1500</v>
      </c>
      <c r="F290" s="100">
        <v>1659401</v>
      </c>
      <c r="H290" s="218" t="s">
        <v>1214</v>
      </c>
      <c r="I290" s="219" t="s">
        <v>2013</v>
      </c>
      <c r="J290" s="220">
        <v>33001</v>
      </c>
      <c r="K290" s="220">
        <f t="shared" si="17"/>
        <v>3326574</v>
      </c>
      <c r="L290" s="220">
        <v>190002</v>
      </c>
      <c r="M290" s="220">
        <v>3136572</v>
      </c>
      <c r="O290" s="98" t="s">
        <v>1126</v>
      </c>
      <c r="P290" s="99" t="s">
        <v>1747</v>
      </c>
      <c r="Q290" s="100">
        <v>26492206</v>
      </c>
      <c r="R290" s="100">
        <f t="shared" si="18"/>
        <v>32409488</v>
      </c>
      <c r="S290" s="100">
        <v>1105700</v>
      </c>
      <c r="T290" s="100">
        <v>31303788</v>
      </c>
      <c r="U290" s="76"/>
      <c r="V290" s="98" t="s">
        <v>1138</v>
      </c>
      <c r="W290" s="99" t="s">
        <v>1991</v>
      </c>
      <c r="X290" s="100">
        <v>54300</v>
      </c>
      <c r="Y290" s="100">
        <f t="shared" si="19"/>
        <v>2953913</v>
      </c>
      <c r="Z290" s="100">
        <v>27500</v>
      </c>
      <c r="AA290" s="100">
        <v>2926413</v>
      </c>
    </row>
    <row r="291" spans="1:27" ht="15">
      <c r="A291" s="163" t="s">
        <v>1144</v>
      </c>
      <c r="B291" s="99" t="s">
        <v>1995</v>
      </c>
      <c r="C291" s="100">
        <v>1284520</v>
      </c>
      <c r="D291" s="46">
        <f t="shared" si="16"/>
        <v>2562826</v>
      </c>
      <c r="E291" s="100">
        <v>928681</v>
      </c>
      <c r="F291" s="100">
        <v>1634145</v>
      </c>
      <c r="H291" s="218" t="s">
        <v>1217</v>
      </c>
      <c r="I291" s="219" t="s">
        <v>2014</v>
      </c>
      <c r="J291" s="220">
        <v>3821098</v>
      </c>
      <c r="K291" s="220">
        <f t="shared" si="17"/>
        <v>1313865</v>
      </c>
      <c r="L291" s="220">
        <v>105750</v>
      </c>
      <c r="M291" s="220">
        <v>1208115</v>
      </c>
      <c r="O291" s="98" t="s">
        <v>1128</v>
      </c>
      <c r="P291" s="99" t="s">
        <v>1989</v>
      </c>
      <c r="Q291" s="100">
        <v>458500</v>
      </c>
      <c r="R291" s="100">
        <f t="shared" si="18"/>
        <v>1227506</v>
      </c>
      <c r="S291" s="100">
        <v>319170</v>
      </c>
      <c r="T291" s="100">
        <v>908336</v>
      </c>
      <c r="U291" s="76"/>
      <c r="V291" s="98" t="s">
        <v>1147</v>
      </c>
      <c r="W291" s="99" t="s">
        <v>1992</v>
      </c>
      <c r="X291" s="100">
        <v>170900</v>
      </c>
      <c r="Y291" s="100">
        <f t="shared" si="19"/>
        <v>19454589</v>
      </c>
      <c r="Z291" s="100">
        <v>16500</v>
      </c>
      <c r="AA291" s="100">
        <v>19438089</v>
      </c>
    </row>
    <row r="292" spans="1:27" ht="15">
      <c r="A292" s="98" t="s">
        <v>1156</v>
      </c>
      <c r="B292" s="99" t="s">
        <v>1996</v>
      </c>
      <c r="C292" s="79"/>
      <c r="D292" s="46">
        <f t="shared" si="16"/>
        <v>190114</v>
      </c>
      <c r="E292" s="79"/>
      <c r="F292" s="100">
        <v>190114</v>
      </c>
      <c r="H292" s="218" t="s">
        <v>1220</v>
      </c>
      <c r="I292" s="219" t="s">
        <v>2015</v>
      </c>
      <c r="J292" s="221"/>
      <c r="K292" s="220">
        <f t="shared" si="17"/>
        <v>59450</v>
      </c>
      <c r="L292" s="221"/>
      <c r="M292" s="220">
        <v>59450</v>
      </c>
      <c r="O292" s="98" t="s">
        <v>1131</v>
      </c>
      <c r="P292" s="99" t="s">
        <v>1990</v>
      </c>
      <c r="Q292" s="100">
        <v>678792</v>
      </c>
      <c r="R292" s="100">
        <f t="shared" si="18"/>
        <v>1190724</v>
      </c>
      <c r="S292" s="100">
        <v>493047</v>
      </c>
      <c r="T292" s="100">
        <v>697677</v>
      </c>
      <c r="U292" s="76"/>
      <c r="V292" s="98" t="s">
        <v>1150</v>
      </c>
      <c r="W292" s="99" t="s">
        <v>1993</v>
      </c>
      <c r="X292" s="100">
        <v>775310</v>
      </c>
      <c r="Y292" s="100">
        <f t="shared" si="19"/>
        <v>18674149</v>
      </c>
      <c r="Z292" s="100">
        <v>12500000</v>
      </c>
      <c r="AA292" s="100">
        <v>6174149</v>
      </c>
    </row>
    <row r="293" spans="1:27" ht="15">
      <c r="A293" s="98" t="s">
        <v>1159</v>
      </c>
      <c r="B293" s="99" t="s">
        <v>1997</v>
      </c>
      <c r="C293" s="79"/>
      <c r="D293" s="46">
        <f t="shared" si="16"/>
        <v>212438</v>
      </c>
      <c r="E293" s="79"/>
      <c r="F293" s="100">
        <v>212438</v>
      </c>
      <c r="H293" s="218" t="s">
        <v>1223</v>
      </c>
      <c r="I293" s="219" t="s">
        <v>2016</v>
      </c>
      <c r="J293" s="221"/>
      <c r="K293" s="220">
        <f t="shared" si="17"/>
        <v>194639</v>
      </c>
      <c r="L293" s="221"/>
      <c r="M293" s="220">
        <v>194639</v>
      </c>
      <c r="O293" s="98" t="s">
        <v>1134</v>
      </c>
      <c r="P293" s="99" t="s">
        <v>1905</v>
      </c>
      <c r="Q293" s="100">
        <v>2846378</v>
      </c>
      <c r="R293" s="100">
        <f t="shared" si="18"/>
        <v>8047470</v>
      </c>
      <c r="S293" s="100">
        <v>1275353</v>
      </c>
      <c r="T293" s="100">
        <v>6772117</v>
      </c>
      <c r="U293" s="76"/>
      <c r="V293" s="98" t="s">
        <v>1152</v>
      </c>
      <c r="W293" s="99" t="s">
        <v>1994</v>
      </c>
      <c r="X293" s="100">
        <v>7319299</v>
      </c>
      <c r="Y293" s="100">
        <f t="shared" si="19"/>
        <v>25185713</v>
      </c>
      <c r="Z293" s="100">
        <v>31550</v>
      </c>
      <c r="AA293" s="100">
        <v>25154163</v>
      </c>
    </row>
    <row r="294" spans="1:27" ht="15">
      <c r="A294" s="98" t="s">
        <v>1162</v>
      </c>
      <c r="B294" s="99" t="s">
        <v>2274</v>
      </c>
      <c r="C294" s="79"/>
      <c r="D294" s="46">
        <f t="shared" si="16"/>
        <v>100611</v>
      </c>
      <c r="E294" s="79"/>
      <c r="F294" s="100">
        <v>100611</v>
      </c>
      <c r="H294" s="218" t="s">
        <v>1226</v>
      </c>
      <c r="I294" s="219" t="s">
        <v>2017</v>
      </c>
      <c r="J294" s="220">
        <v>3202</v>
      </c>
      <c r="K294" s="220">
        <f t="shared" si="17"/>
        <v>13849172</v>
      </c>
      <c r="L294" s="221"/>
      <c r="M294" s="220">
        <v>13849172</v>
      </c>
      <c r="O294" s="98" t="s">
        <v>1136</v>
      </c>
      <c r="P294" s="99" t="s">
        <v>1906</v>
      </c>
      <c r="Q294" s="100">
        <v>8913700</v>
      </c>
      <c r="R294" s="100">
        <f t="shared" si="18"/>
        <v>9385099</v>
      </c>
      <c r="S294" s="100">
        <v>961828</v>
      </c>
      <c r="T294" s="100">
        <v>8423271</v>
      </c>
      <c r="U294" s="76"/>
      <c r="V294" s="163" t="s">
        <v>1144</v>
      </c>
      <c r="W294" s="99" t="s">
        <v>1995</v>
      </c>
      <c r="X294" s="100">
        <v>55463267</v>
      </c>
      <c r="Y294" s="100">
        <f t="shared" si="19"/>
        <v>41403171</v>
      </c>
      <c r="Z294" s="100">
        <v>823127</v>
      </c>
      <c r="AA294" s="100">
        <v>40580044</v>
      </c>
    </row>
    <row r="295" spans="1:27" ht="15">
      <c r="A295" s="98" t="s">
        <v>1165</v>
      </c>
      <c r="B295" s="99" t="s">
        <v>1998</v>
      </c>
      <c r="C295" s="100">
        <v>36900</v>
      </c>
      <c r="D295" s="46">
        <f t="shared" si="16"/>
        <v>1808209</v>
      </c>
      <c r="E295" s="100">
        <v>280791</v>
      </c>
      <c r="F295" s="100">
        <v>1527418</v>
      </c>
      <c r="H295" s="218" t="s">
        <v>1230</v>
      </c>
      <c r="I295" s="219" t="s">
        <v>2018</v>
      </c>
      <c r="J295" s="220">
        <v>1500</v>
      </c>
      <c r="K295" s="220">
        <f t="shared" si="17"/>
        <v>0</v>
      </c>
      <c r="L295" s="221"/>
      <c r="M295" s="221"/>
      <c r="O295" s="98" t="s">
        <v>1138</v>
      </c>
      <c r="P295" s="99" t="s">
        <v>1991</v>
      </c>
      <c r="Q295" s="79"/>
      <c r="R295" s="100">
        <f t="shared" si="18"/>
        <v>1665963</v>
      </c>
      <c r="S295" s="100">
        <v>720553</v>
      </c>
      <c r="T295" s="100">
        <v>945410</v>
      </c>
      <c r="U295" s="76"/>
      <c r="V295" s="98" t="s">
        <v>1156</v>
      </c>
      <c r="W295" s="99" t="s">
        <v>1996</v>
      </c>
      <c r="X295" s="100">
        <v>5190378</v>
      </c>
      <c r="Y295" s="100">
        <f t="shared" si="19"/>
        <v>39095986</v>
      </c>
      <c r="Z295" s="100">
        <v>488000</v>
      </c>
      <c r="AA295" s="100">
        <v>38607986</v>
      </c>
    </row>
    <row r="296" spans="1:27" ht="15">
      <c r="A296" s="98" t="s">
        <v>1168</v>
      </c>
      <c r="B296" s="99" t="s">
        <v>1999</v>
      </c>
      <c r="C296" s="100">
        <v>290903</v>
      </c>
      <c r="D296" s="46">
        <f t="shared" si="16"/>
        <v>2733426</v>
      </c>
      <c r="E296" s="100">
        <v>834387</v>
      </c>
      <c r="F296" s="100">
        <v>1899039</v>
      </c>
      <c r="H296" s="218" t="s">
        <v>1233</v>
      </c>
      <c r="I296" s="219" t="s">
        <v>2019</v>
      </c>
      <c r="J296" s="221"/>
      <c r="K296" s="220">
        <f t="shared" si="17"/>
        <v>12500</v>
      </c>
      <c r="L296" s="221"/>
      <c r="M296" s="220">
        <v>12500</v>
      </c>
      <c r="O296" s="98" t="s">
        <v>1147</v>
      </c>
      <c r="P296" s="99" t="s">
        <v>1992</v>
      </c>
      <c r="Q296" s="100">
        <v>1152000</v>
      </c>
      <c r="R296" s="100">
        <f t="shared" si="18"/>
        <v>18208181</v>
      </c>
      <c r="S296" s="100">
        <v>95700</v>
      </c>
      <c r="T296" s="100">
        <v>18112481</v>
      </c>
      <c r="U296" s="76"/>
      <c r="V296" s="98" t="s">
        <v>1159</v>
      </c>
      <c r="W296" s="99" t="s">
        <v>1997</v>
      </c>
      <c r="X296" s="100">
        <v>40288811</v>
      </c>
      <c r="Y296" s="100">
        <f t="shared" si="19"/>
        <v>7646131</v>
      </c>
      <c r="Z296" s="100">
        <v>10000</v>
      </c>
      <c r="AA296" s="100">
        <v>7636131</v>
      </c>
    </row>
    <row r="297" spans="1:27" ht="15">
      <c r="A297" s="98" t="s">
        <v>1171</v>
      </c>
      <c r="B297" s="99" t="s">
        <v>2000</v>
      </c>
      <c r="C297" s="79"/>
      <c r="D297" s="46">
        <f t="shared" si="16"/>
        <v>121270</v>
      </c>
      <c r="E297" s="79"/>
      <c r="F297" s="100">
        <v>121270</v>
      </c>
      <c r="H297" s="218" t="s">
        <v>1236</v>
      </c>
      <c r="I297" s="219" t="s">
        <v>2020</v>
      </c>
      <c r="J297" s="221"/>
      <c r="K297" s="220">
        <f t="shared" si="17"/>
        <v>1730634</v>
      </c>
      <c r="L297" s="221"/>
      <c r="M297" s="220">
        <v>1730634</v>
      </c>
      <c r="O297" s="98" t="s">
        <v>1150</v>
      </c>
      <c r="P297" s="99" t="s">
        <v>1993</v>
      </c>
      <c r="Q297" s="100">
        <v>9326002</v>
      </c>
      <c r="R297" s="100">
        <f t="shared" si="18"/>
        <v>4241407</v>
      </c>
      <c r="S297" s="100">
        <v>63510</v>
      </c>
      <c r="T297" s="100">
        <v>4177897</v>
      </c>
      <c r="U297" s="76"/>
      <c r="V297" s="98" t="s">
        <v>1162</v>
      </c>
      <c r="W297" s="99" t="s">
        <v>2274</v>
      </c>
      <c r="X297" s="79"/>
      <c r="Y297" s="100">
        <f t="shared" si="19"/>
        <v>73021</v>
      </c>
      <c r="Z297" s="79"/>
      <c r="AA297" s="100">
        <v>73021</v>
      </c>
    </row>
    <row r="298" spans="1:27" ht="15">
      <c r="A298" s="98" t="s">
        <v>1174</v>
      </c>
      <c r="B298" s="99" t="s">
        <v>2001</v>
      </c>
      <c r="C298" s="79"/>
      <c r="D298" s="46">
        <f t="shared" si="16"/>
        <v>1562268</v>
      </c>
      <c r="E298" s="100">
        <v>194200</v>
      </c>
      <c r="F298" s="100">
        <v>1368068</v>
      </c>
      <c r="H298" s="218" t="s">
        <v>1239</v>
      </c>
      <c r="I298" s="219" t="s">
        <v>2021</v>
      </c>
      <c r="J298" s="221"/>
      <c r="K298" s="220">
        <f t="shared" si="17"/>
        <v>18960</v>
      </c>
      <c r="L298" s="221"/>
      <c r="M298" s="220">
        <v>18960</v>
      </c>
      <c r="O298" s="98" t="s">
        <v>1152</v>
      </c>
      <c r="P298" s="99" t="s">
        <v>1994</v>
      </c>
      <c r="Q298" s="79"/>
      <c r="R298" s="100">
        <f t="shared" si="18"/>
        <v>9348004</v>
      </c>
      <c r="S298" s="100">
        <v>249719</v>
      </c>
      <c r="T298" s="100">
        <v>9098285</v>
      </c>
      <c r="U298" s="76"/>
      <c r="V298" s="98" t="s">
        <v>1165</v>
      </c>
      <c r="W298" s="99" t="s">
        <v>1998</v>
      </c>
      <c r="X298" s="100">
        <v>813348</v>
      </c>
      <c r="Y298" s="100">
        <f t="shared" si="19"/>
        <v>11526745</v>
      </c>
      <c r="Z298" s="79"/>
      <c r="AA298" s="100">
        <v>11526745</v>
      </c>
    </row>
    <row r="299" spans="1:27" ht="15">
      <c r="A299" s="98" t="s">
        <v>1177</v>
      </c>
      <c r="B299" s="99" t="s">
        <v>2002</v>
      </c>
      <c r="C299" s="79"/>
      <c r="D299" s="46">
        <f t="shared" si="16"/>
        <v>102029</v>
      </c>
      <c r="E299" s="79"/>
      <c r="F299" s="100">
        <v>102029</v>
      </c>
      <c r="H299" s="218" t="s">
        <v>1242</v>
      </c>
      <c r="I299" s="219" t="s">
        <v>2022</v>
      </c>
      <c r="J299" s="220">
        <v>1200</v>
      </c>
      <c r="K299" s="220">
        <f t="shared" si="17"/>
        <v>140493</v>
      </c>
      <c r="L299" s="221"/>
      <c r="M299" s="220">
        <v>140493</v>
      </c>
      <c r="O299" s="163" t="s">
        <v>1144</v>
      </c>
      <c r="P299" s="99" t="s">
        <v>1995</v>
      </c>
      <c r="Q299" s="100">
        <v>10999737</v>
      </c>
      <c r="R299" s="100">
        <f t="shared" si="18"/>
        <v>22920152</v>
      </c>
      <c r="S299" s="100">
        <v>7378624</v>
      </c>
      <c r="T299" s="100">
        <v>15541528</v>
      </c>
      <c r="U299" s="76"/>
      <c r="V299" s="98" t="s">
        <v>1168</v>
      </c>
      <c r="W299" s="99" t="s">
        <v>1999</v>
      </c>
      <c r="X299" s="100">
        <v>47991174</v>
      </c>
      <c r="Y299" s="100">
        <f t="shared" si="19"/>
        <v>33304238</v>
      </c>
      <c r="Z299" s="100">
        <v>2424000</v>
      </c>
      <c r="AA299" s="100">
        <v>30880238</v>
      </c>
    </row>
    <row r="300" spans="1:27" ht="15">
      <c r="A300" s="98" t="s">
        <v>1180</v>
      </c>
      <c r="B300" s="99" t="s">
        <v>2003</v>
      </c>
      <c r="C300" s="100">
        <v>16523</v>
      </c>
      <c r="D300" s="46">
        <f t="shared" si="16"/>
        <v>2309893</v>
      </c>
      <c r="E300" s="100">
        <v>2501</v>
      </c>
      <c r="F300" s="100">
        <v>2307392</v>
      </c>
      <c r="H300" s="218" t="s">
        <v>1245</v>
      </c>
      <c r="I300" s="219" t="s">
        <v>2023</v>
      </c>
      <c r="J300" s="220">
        <v>4900</v>
      </c>
      <c r="K300" s="220">
        <f t="shared" si="17"/>
        <v>7000</v>
      </c>
      <c r="L300" s="221"/>
      <c r="M300" s="220">
        <v>7000</v>
      </c>
      <c r="O300" s="98" t="s">
        <v>1156</v>
      </c>
      <c r="P300" s="99" t="s">
        <v>1996</v>
      </c>
      <c r="Q300" s="100">
        <v>1335475</v>
      </c>
      <c r="R300" s="100">
        <f t="shared" si="18"/>
        <v>2836768</v>
      </c>
      <c r="S300" s="100">
        <v>245000</v>
      </c>
      <c r="T300" s="100">
        <v>2591768</v>
      </c>
      <c r="U300" s="76"/>
      <c r="V300" s="98" t="s">
        <v>1171</v>
      </c>
      <c r="W300" s="99" t="s">
        <v>2000</v>
      </c>
      <c r="X300" s="100">
        <v>12850</v>
      </c>
      <c r="Y300" s="100">
        <f t="shared" si="19"/>
        <v>12001</v>
      </c>
      <c r="Z300" s="79"/>
      <c r="AA300" s="100">
        <v>12001</v>
      </c>
    </row>
    <row r="301" spans="1:27" ht="15">
      <c r="A301" s="98" t="s">
        <v>1183</v>
      </c>
      <c r="B301" s="99" t="s">
        <v>2004</v>
      </c>
      <c r="C301" s="79"/>
      <c r="D301" s="46">
        <f t="shared" si="16"/>
        <v>515282</v>
      </c>
      <c r="E301" s="100">
        <v>85650</v>
      </c>
      <c r="F301" s="100">
        <v>429632</v>
      </c>
      <c r="H301" s="218" t="s">
        <v>1248</v>
      </c>
      <c r="I301" s="219" t="s">
        <v>2024</v>
      </c>
      <c r="J301" s="221"/>
      <c r="K301" s="220">
        <f t="shared" si="17"/>
        <v>31000</v>
      </c>
      <c r="L301" s="221"/>
      <c r="M301" s="220">
        <v>31000</v>
      </c>
      <c r="O301" s="98" t="s">
        <v>1159</v>
      </c>
      <c r="P301" s="99" t="s">
        <v>1997</v>
      </c>
      <c r="Q301" s="79"/>
      <c r="R301" s="100">
        <f t="shared" si="18"/>
        <v>1417772</v>
      </c>
      <c r="S301" s="100">
        <v>77850</v>
      </c>
      <c r="T301" s="100">
        <v>1339922</v>
      </c>
      <c r="U301" s="76"/>
      <c r="V301" s="98" t="s">
        <v>1177</v>
      </c>
      <c r="W301" s="99" t="s">
        <v>2002</v>
      </c>
      <c r="X301" s="100">
        <v>48545</v>
      </c>
      <c r="Y301" s="100">
        <f t="shared" si="19"/>
        <v>213898</v>
      </c>
      <c r="Z301" s="79"/>
      <c r="AA301" s="100">
        <v>213898</v>
      </c>
    </row>
    <row r="302" spans="1:27" ht="15">
      <c r="A302" s="98" t="s">
        <v>1186</v>
      </c>
      <c r="B302" s="99" t="s">
        <v>2005</v>
      </c>
      <c r="C302" s="79"/>
      <c r="D302" s="46">
        <f t="shared" si="16"/>
        <v>335451</v>
      </c>
      <c r="E302" s="100">
        <v>37200</v>
      </c>
      <c r="F302" s="100">
        <v>298251</v>
      </c>
      <c r="H302" s="218" t="s">
        <v>1251</v>
      </c>
      <c r="I302" s="219" t="s">
        <v>2025</v>
      </c>
      <c r="J302" s="220">
        <v>98000</v>
      </c>
      <c r="K302" s="220">
        <f t="shared" si="17"/>
        <v>41500</v>
      </c>
      <c r="L302" s="221"/>
      <c r="M302" s="220">
        <v>41500</v>
      </c>
      <c r="O302" s="98" t="s">
        <v>1162</v>
      </c>
      <c r="P302" s="99" t="s">
        <v>2274</v>
      </c>
      <c r="Q302" s="100">
        <v>52000</v>
      </c>
      <c r="R302" s="100">
        <f t="shared" si="18"/>
        <v>957907</v>
      </c>
      <c r="S302" s="100">
        <v>43200</v>
      </c>
      <c r="T302" s="100">
        <v>914707</v>
      </c>
      <c r="U302" s="76"/>
      <c r="V302" s="98" t="s">
        <v>1180</v>
      </c>
      <c r="W302" s="99" t="s">
        <v>2003</v>
      </c>
      <c r="X302" s="100">
        <v>151002</v>
      </c>
      <c r="Y302" s="100">
        <f t="shared" si="19"/>
        <v>6563726</v>
      </c>
      <c r="Z302" s="100">
        <v>385370</v>
      </c>
      <c r="AA302" s="100">
        <v>6178356</v>
      </c>
    </row>
    <row r="303" spans="1:27" ht="15">
      <c r="A303" s="98" t="s">
        <v>1189</v>
      </c>
      <c r="B303" s="99" t="s">
        <v>2006</v>
      </c>
      <c r="C303" s="100">
        <v>4760</v>
      </c>
      <c r="D303" s="46">
        <f t="shared" si="16"/>
        <v>250652</v>
      </c>
      <c r="E303" s="100">
        <v>69900</v>
      </c>
      <c r="F303" s="100">
        <v>180752</v>
      </c>
      <c r="H303" s="218" t="s">
        <v>1254</v>
      </c>
      <c r="I303" s="219" t="s">
        <v>2026</v>
      </c>
      <c r="J303" s="220">
        <v>51500</v>
      </c>
      <c r="K303" s="220">
        <f t="shared" si="17"/>
        <v>10901</v>
      </c>
      <c r="L303" s="221"/>
      <c r="M303" s="220">
        <v>10901</v>
      </c>
      <c r="O303" s="98" t="s">
        <v>1165</v>
      </c>
      <c r="P303" s="99" t="s">
        <v>1998</v>
      </c>
      <c r="Q303" s="100">
        <v>1839407</v>
      </c>
      <c r="R303" s="100">
        <f t="shared" si="18"/>
        <v>12083328</v>
      </c>
      <c r="S303" s="100">
        <v>2003458</v>
      </c>
      <c r="T303" s="100">
        <v>10079870</v>
      </c>
      <c r="U303" s="76"/>
      <c r="V303" s="98" t="s">
        <v>1183</v>
      </c>
      <c r="W303" s="99" t="s">
        <v>2004</v>
      </c>
      <c r="X303" s="100">
        <v>2573300</v>
      </c>
      <c r="Y303" s="100">
        <f t="shared" si="19"/>
        <v>2399032</v>
      </c>
      <c r="Z303" s="79"/>
      <c r="AA303" s="100">
        <v>2399032</v>
      </c>
    </row>
    <row r="304" spans="1:27" ht="15">
      <c r="A304" s="98" t="s">
        <v>1192</v>
      </c>
      <c r="B304" s="99" t="s">
        <v>1940</v>
      </c>
      <c r="C304" s="100">
        <v>3568675</v>
      </c>
      <c r="D304" s="46">
        <f t="shared" si="16"/>
        <v>1553314</v>
      </c>
      <c r="E304" s="79"/>
      <c r="F304" s="100">
        <v>1553314</v>
      </c>
      <c r="H304" s="218" t="s">
        <v>1260</v>
      </c>
      <c r="I304" s="219" t="s">
        <v>2028</v>
      </c>
      <c r="J304" s="221"/>
      <c r="K304" s="220">
        <f t="shared" si="17"/>
        <v>336327</v>
      </c>
      <c r="L304" s="220">
        <v>53900</v>
      </c>
      <c r="M304" s="220">
        <v>282427</v>
      </c>
      <c r="O304" s="98" t="s">
        <v>1168</v>
      </c>
      <c r="P304" s="99" t="s">
        <v>1999</v>
      </c>
      <c r="Q304" s="100">
        <v>7332672</v>
      </c>
      <c r="R304" s="100">
        <f t="shared" si="18"/>
        <v>21887596</v>
      </c>
      <c r="S304" s="100">
        <v>3564847</v>
      </c>
      <c r="T304" s="100">
        <v>18322749</v>
      </c>
      <c r="U304" s="76"/>
      <c r="V304" s="98" t="s">
        <v>1186</v>
      </c>
      <c r="W304" s="99" t="s">
        <v>2005</v>
      </c>
      <c r="X304" s="79"/>
      <c r="Y304" s="100">
        <f t="shared" si="19"/>
        <v>1981476</v>
      </c>
      <c r="Z304" s="100">
        <v>123000</v>
      </c>
      <c r="AA304" s="100">
        <v>1858476</v>
      </c>
    </row>
    <row r="305" spans="1:27" ht="15">
      <c r="A305" s="98" t="s">
        <v>1194</v>
      </c>
      <c r="B305" s="99" t="s">
        <v>2007</v>
      </c>
      <c r="C305" s="79"/>
      <c r="D305" s="46">
        <f t="shared" si="16"/>
        <v>502554</v>
      </c>
      <c r="E305" s="79"/>
      <c r="F305" s="100">
        <v>502554</v>
      </c>
      <c r="H305" s="218" t="s">
        <v>1263</v>
      </c>
      <c r="I305" s="219" t="s">
        <v>2029</v>
      </c>
      <c r="J305" s="221"/>
      <c r="K305" s="220">
        <f t="shared" si="17"/>
        <v>2300</v>
      </c>
      <c r="L305" s="221"/>
      <c r="M305" s="220">
        <v>2300</v>
      </c>
      <c r="O305" s="98" t="s">
        <v>1171</v>
      </c>
      <c r="P305" s="99" t="s">
        <v>2000</v>
      </c>
      <c r="Q305" s="79"/>
      <c r="R305" s="100">
        <f t="shared" si="18"/>
        <v>694963</v>
      </c>
      <c r="S305" s="79"/>
      <c r="T305" s="100">
        <v>694963</v>
      </c>
      <c r="U305" s="76"/>
      <c r="V305" s="98" t="s">
        <v>1189</v>
      </c>
      <c r="W305" s="99" t="s">
        <v>2006</v>
      </c>
      <c r="X305" s="100">
        <v>2808200</v>
      </c>
      <c r="Y305" s="100">
        <f t="shared" si="19"/>
        <v>559564</v>
      </c>
      <c r="Z305" s="79"/>
      <c r="AA305" s="100">
        <v>559564</v>
      </c>
    </row>
    <row r="306" spans="1:27" ht="15">
      <c r="A306" s="98" t="s">
        <v>1196</v>
      </c>
      <c r="B306" s="99" t="s">
        <v>2008</v>
      </c>
      <c r="C306" s="100">
        <v>5085531</v>
      </c>
      <c r="D306" s="46">
        <f t="shared" si="16"/>
        <v>12759995</v>
      </c>
      <c r="E306" s="100">
        <v>232300</v>
      </c>
      <c r="F306" s="100">
        <v>12527695</v>
      </c>
      <c r="H306" s="218" t="s">
        <v>1266</v>
      </c>
      <c r="I306" s="219" t="s">
        <v>2030</v>
      </c>
      <c r="J306" s="221"/>
      <c r="K306" s="220">
        <f t="shared" si="17"/>
        <v>400000</v>
      </c>
      <c r="L306" s="221"/>
      <c r="M306" s="220">
        <v>400000</v>
      </c>
      <c r="O306" s="98" t="s">
        <v>1174</v>
      </c>
      <c r="P306" s="99" t="s">
        <v>2001</v>
      </c>
      <c r="Q306" s="100">
        <v>5314680</v>
      </c>
      <c r="R306" s="100">
        <f t="shared" si="18"/>
        <v>4526026</v>
      </c>
      <c r="S306" s="100">
        <v>697700</v>
      </c>
      <c r="T306" s="100">
        <v>3828326</v>
      </c>
      <c r="U306" s="76"/>
      <c r="V306" s="98" t="s">
        <v>1192</v>
      </c>
      <c r="W306" s="99" t="s">
        <v>1940</v>
      </c>
      <c r="X306" s="100">
        <v>7746676</v>
      </c>
      <c r="Y306" s="100">
        <f t="shared" si="19"/>
        <v>9095510</v>
      </c>
      <c r="Z306" s="100">
        <v>1648070</v>
      </c>
      <c r="AA306" s="100">
        <v>7447440</v>
      </c>
    </row>
    <row r="307" spans="1:27" ht="15">
      <c r="A307" s="98" t="s">
        <v>1199</v>
      </c>
      <c r="B307" s="99" t="s">
        <v>2009</v>
      </c>
      <c r="C307" s="79"/>
      <c r="D307" s="46">
        <f t="shared" si="16"/>
        <v>2923564</v>
      </c>
      <c r="E307" s="79"/>
      <c r="F307" s="100">
        <v>2923564</v>
      </c>
      <c r="H307" s="218" t="s">
        <v>1269</v>
      </c>
      <c r="I307" s="219" t="s">
        <v>2031</v>
      </c>
      <c r="J307" s="221"/>
      <c r="K307" s="220">
        <f t="shared" si="17"/>
        <v>20680</v>
      </c>
      <c r="L307" s="220">
        <v>16200</v>
      </c>
      <c r="M307" s="220">
        <v>4480</v>
      </c>
      <c r="O307" s="98" t="s">
        <v>1177</v>
      </c>
      <c r="P307" s="99" t="s">
        <v>2002</v>
      </c>
      <c r="Q307" s="100">
        <v>0</v>
      </c>
      <c r="R307" s="100">
        <f t="shared" si="18"/>
        <v>625930</v>
      </c>
      <c r="S307" s="100">
        <v>10550</v>
      </c>
      <c r="T307" s="100">
        <v>615380</v>
      </c>
      <c r="U307" s="76"/>
      <c r="V307" s="98" t="s">
        <v>1194</v>
      </c>
      <c r="W307" s="99" t="s">
        <v>2007</v>
      </c>
      <c r="X307" s="79"/>
      <c r="Y307" s="100">
        <f t="shared" si="19"/>
        <v>63996012</v>
      </c>
      <c r="Z307" s="100">
        <v>168800</v>
      </c>
      <c r="AA307" s="100">
        <v>63827212</v>
      </c>
    </row>
    <row r="308" spans="1:27" ht="15">
      <c r="A308" s="98" t="s">
        <v>1202</v>
      </c>
      <c r="B308" s="99" t="s">
        <v>2010</v>
      </c>
      <c r="C308" s="100">
        <v>734130</v>
      </c>
      <c r="D308" s="46">
        <f t="shared" si="16"/>
        <v>1539433</v>
      </c>
      <c r="E308" s="100">
        <v>314618</v>
      </c>
      <c r="F308" s="100">
        <v>1224815</v>
      </c>
      <c r="H308" s="218" t="s">
        <v>1272</v>
      </c>
      <c r="I308" s="219" t="s">
        <v>2032</v>
      </c>
      <c r="J308" s="221"/>
      <c r="K308" s="220">
        <f t="shared" si="17"/>
        <v>560676</v>
      </c>
      <c r="L308" s="221"/>
      <c r="M308" s="220">
        <v>560676</v>
      </c>
      <c r="O308" s="98" t="s">
        <v>1180</v>
      </c>
      <c r="P308" s="99" t="s">
        <v>2003</v>
      </c>
      <c r="Q308" s="100">
        <v>1113175</v>
      </c>
      <c r="R308" s="100">
        <f t="shared" si="18"/>
        <v>15064837</v>
      </c>
      <c r="S308" s="100">
        <v>171654</v>
      </c>
      <c r="T308" s="100">
        <v>14893183</v>
      </c>
      <c r="U308" s="76"/>
      <c r="V308" s="98" t="s">
        <v>1196</v>
      </c>
      <c r="W308" s="99" t="s">
        <v>2008</v>
      </c>
      <c r="X308" s="100">
        <v>8872500</v>
      </c>
      <c r="Y308" s="100">
        <f t="shared" si="19"/>
        <v>4409757</v>
      </c>
      <c r="Z308" s="100">
        <v>2932000</v>
      </c>
      <c r="AA308" s="100">
        <v>1477757</v>
      </c>
    </row>
    <row r="309" spans="1:27" ht="15">
      <c r="A309" s="98" t="s">
        <v>1205</v>
      </c>
      <c r="B309" s="99" t="s">
        <v>2011</v>
      </c>
      <c r="C309" s="100">
        <v>2</v>
      </c>
      <c r="D309" s="46">
        <f t="shared" si="16"/>
        <v>1050403</v>
      </c>
      <c r="E309" s="79"/>
      <c r="F309" s="100">
        <v>1050403</v>
      </c>
      <c r="H309" s="218" t="s">
        <v>1275</v>
      </c>
      <c r="I309" s="219" t="s">
        <v>2033</v>
      </c>
      <c r="J309" s="220">
        <v>4000</v>
      </c>
      <c r="K309" s="220">
        <f t="shared" si="17"/>
        <v>2000778</v>
      </c>
      <c r="L309" s="220">
        <v>1024950</v>
      </c>
      <c r="M309" s="220">
        <v>975828</v>
      </c>
      <c r="O309" s="98" t="s">
        <v>1183</v>
      </c>
      <c r="P309" s="99" t="s">
        <v>2004</v>
      </c>
      <c r="Q309" s="100">
        <v>20075225</v>
      </c>
      <c r="R309" s="100">
        <f t="shared" si="18"/>
        <v>5463218</v>
      </c>
      <c r="S309" s="100">
        <v>2113443</v>
      </c>
      <c r="T309" s="100">
        <v>3349775</v>
      </c>
      <c r="U309" s="76"/>
      <c r="V309" s="98" t="s">
        <v>1199</v>
      </c>
      <c r="W309" s="99" t="s">
        <v>2009</v>
      </c>
      <c r="X309" s="100">
        <v>12067000</v>
      </c>
      <c r="Y309" s="100">
        <f t="shared" si="19"/>
        <v>9341523</v>
      </c>
      <c r="Z309" s="79"/>
      <c r="AA309" s="100">
        <v>9341523</v>
      </c>
    </row>
    <row r="310" spans="1:27" ht="15">
      <c r="A310" s="98" t="s">
        <v>1208</v>
      </c>
      <c r="B310" s="99" t="s">
        <v>2012</v>
      </c>
      <c r="C310" s="79"/>
      <c r="D310" s="46">
        <f t="shared" si="16"/>
        <v>1370139</v>
      </c>
      <c r="E310" s="100">
        <v>51740</v>
      </c>
      <c r="F310" s="100">
        <v>1318399</v>
      </c>
      <c r="H310" s="218" t="s">
        <v>1278</v>
      </c>
      <c r="I310" s="219" t="s">
        <v>2289</v>
      </c>
      <c r="J310" s="221"/>
      <c r="K310" s="220">
        <f t="shared" si="17"/>
        <v>31900</v>
      </c>
      <c r="L310" s="221"/>
      <c r="M310" s="220">
        <v>31900</v>
      </c>
      <c r="O310" s="98" t="s">
        <v>1186</v>
      </c>
      <c r="P310" s="99" t="s">
        <v>2005</v>
      </c>
      <c r="Q310" s="100">
        <v>1158604</v>
      </c>
      <c r="R310" s="100">
        <f t="shared" si="18"/>
        <v>3760242</v>
      </c>
      <c r="S310" s="100">
        <v>253770</v>
      </c>
      <c r="T310" s="100">
        <v>3506472</v>
      </c>
      <c r="U310" s="76"/>
      <c r="V310" s="98" t="s">
        <v>1202</v>
      </c>
      <c r="W310" s="99" t="s">
        <v>2010</v>
      </c>
      <c r="X310" s="100">
        <v>9702438</v>
      </c>
      <c r="Y310" s="100">
        <f t="shared" si="19"/>
        <v>18537246</v>
      </c>
      <c r="Z310" s="100">
        <v>682904</v>
      </c>
      <c r="AA310" s="100">
        <v>17854342</v>
      </c>
    </row>
    <row r="311" spans="1:27" ht="15">
      <c r="A311" s="98" t="s">
        <v>1211</v>
      </c>
      <c r="B311" s="99" t="s">
        <v>2249</v>
      </c>
      <c r="C311" s="100">
        <v>119751</v>
      </c>
      <c r="D311" s="46">
        <f t="shared" si="16"/>
        <v>161712</v>
      </c>
      <c r="E311" s="79"/>
      <c r="F311" s="100">
        <v>161712</v>
      </c>
      <c r="H311" s="218" t="s">
        <v>1281</v>
      </c>
      <c r="I311" s="219" t="s">
        <v>2034</v>
      </c>
      <c r="J311" s="220">
        <v>4200</v>
      </c>
      <c r="K311" s="220">
        <f t="shared" si="17"/>
        <v>1568756</v>
      </c>
      <c r="L311" s="221"/>
      <c r="M311" s="220">
        <v>1568756</v>
      </c>
      <c r="O311" s="98" t="s">
        <v>1189</v>
      </c>
      <c r="P311" s="99" t="s">
        <v>2006</v>
      </c>
      <c r="Q311" s="100">
        <v>4901325</v>
      </c>
      <c r="R311" s="100">
        <f t="shared" si="18"/>
        <v>1999983</v>
      </c>
      <c r="S311" s="100">
        <v>212750</v>
      </c>
      <c r="T311" s="100">
        <v>1787233</v>
      </c>
      <c r="U311" s="76"/>
      <c r="V311" s="98" t="s">
        <v>1205</v>
      </c>
      <c r="W311" s="99" t="s">
        <v>2011</v>
      </c>
      <c r="X311" s="100">
        <v>1156757</v>
      </c>
      <c r="Y311" s="100">
        <f t="shared" si="19"/>
        <v>7044994</v>
      </c>
      <c r="Z311" s="79"/>
      <c r="AA311" s="100">
        <v>7044994</v>
      </c>
    </row>
    <row r="312" spans="1:27" ht="15">
      <c r="A312" s="98" t="s">
        <v>1214</v>
      </c>
      <c r="B312" s="99" t="s">
        <v>2013</v>
      </c>
      <c r="C312" s="100">
        <v>413575</v>
      </c>
      <c r="D312" s="46">
        <f t="shared" si="16"/>
        <v>1522037</v>
      </c>
      <c r="E312" s="100">
        <v>90103</v>
      </c>
      <c r="F312" s="100">
        <v>1431934</v>
      </c>
      <c r="H312" s="218" t="s">
        <v>1284</v>
      </c>
      <c r="I312" s="219" t="s">
        <v>2035</v>
      </c>
      <c r="J312" s="220">
        <v>1885101</v>
      </c>
      <c r="K312" s="220">
        <f t="shared" si="17"/>
        <v>3312992</v>
      </c>
      <c r="L312" s="221"/>
      <c r="M312" s="220">
        <v>3312992</v>
      </c>
      <c r="O312" s="98" t="s">
        <v>1192</v>
      </c>
      <c r="P312" s="99" t="s">
        <v>1940</v>
      </c>
      <c r="Q312" s="100">
        <v>36399769</v>
      </c>
      <c r="R312" s="100">
        <f t="shared" si="18"/>
        <v>11042234</v>
      </c>
      <c r="S312" s="100">
        <v>790808</v>
      </c>
      <c r="T312" s="100">
        <v>10251426</v>
      </c>
      <c r="U312" s="76"/>
      <c r="V312" s="98" t="s">
        <v>1208</v>
      </c>
      <c r="W312" s="99" t="s">
        <v>2012</v>
      </c>
      <c r="X312" s="100">
        <v>871602</v>
      </c>
      <c r="Y312" s="100">
        <f t="shared" si="19"/>
        <v>7561139</v>
      </c>
      <c r="Z312" s="100">
        <v>75000</v>
      </c>
      <c r="AA312" s="100">
        <v>7486139</v>
      </c>
    </row>
    <row r="313" spans="1:27" ht="15">
      <c r="A313" s="98" t="s">
        <v>1217</v>
      </c>
      <c r="B313" s="99" t="s">
        <v>2014</v>
      </c>
      <c r="C313" s="100">
        <v>795500</v>
      </c>
      <c r="D313" s="46">
        <f t="shared" si="16"/>
        <v>52794</v>
      </c>
      <c r="E313" s="100">
        <v>39300</v>
      </c>
      <c r="F313" s="100">
        <v>13494</v>
      </c>
      <c r="H313" s="218" t="s">
        <v>1290</v>
      </c>
      <c r="I313" s="219" t="s">
        <v>2036</v>
      </c>
      <c r="J313" s="221"/>
      <c r="K313" s="220">
        <f t="shared" si="17"/>
        <v>19700</v>
      </c>
      <c r="L313" s="221"/>
      <c r="M313" s="220">
        <v>19700</v>
      </c>
      <c r="O313" s="98" t="s">
        <v>1194</v>
      </c>
      <c r="P313" s="99" t="s">
        <v>2007</v>
      </c>
      <c r="Q313" s="100">
        <v>1250000</v>
      </c>
      <c r="R313" s="100">
        <f t="shared" si="18"/>
        <v>6502865</v>
      </c>
      <c r="S313" s="100">
        <v>150450</v>
      </c>
      <c r="T313" s="100">
        <v>6352415</v>
      </c>
      <c r="U313" s="76"/>
      <c r="V313" s="98" t="s">
        <v>1211</v>
      </c>
      <c r="W313" s="99" t="s">
        <v>2249</v>
      </c>
      <c r="X313" s="79"/>
      <c r="Y313" s="100">
        <f t="shared" si="19"/>
        <v>566358</v>
      </c>
      <c r="Z313" s="100">
        <v>2702</v>
      </c>
      <c r="AA313" s="100">
        <v>563656</v>
      </c>
    </row>
    <row r="314" spans="1:27" ht="15">
      <c r="A314" s="98" t="s">
        <v>1220</v>
      </c>
      <c r="B314" s="99" t="s">
        <v>2015</v>
      </c>
      <c r="C314" s="100">
        <v>500</v>
      </c>
      <c r="D314" s="46">
        <f t="shared" si="16"/>
        <v>409161</v>
      </c>
      <c r="E314" s="100">
        <v>38200</v>
      </c>
      <c r="F314" s="100">
        <v>370961</v>
      </c>
      <c r="H314" s="218" t="s">
        <v>1293</v>
      </c>
      <c r="I314" s="219" t="s">
        <v>2037</v>
      </c>
      <c r="J314" s="221"/>
      <c r="K314" s="220">
        <f t="shared" si="17"/>
        <v>234947</v>
      </c>
      <c r="L314" s="221"/>
      <c r="M314" s="220">
        <v>234947</v>
      </c>
      <c r="O314" s="98" t="s">
        <v>1196</v>
      </c>
      <c r="P314" s="99" t="s">
        <v>2008</v>
      </c>
      <c r="Q314" s="100">
        <v>10836015</v>
      </c>
      <c r="R314" s="100">
        <f t="shared" si="18"/>
        <v>37773098</v>
      </c>
      <c r="S314" s="100">
        <v>1115325</v>
      </c>
      <c r="T314" s="100">
        <v>36657773</v>
      </c>
      <c r="U314" s="76"/>
      <c r="V314" s="98" t="s">
        <v>1214</v>
      </c>
      <c r="W314" s="99" t="s">
        <v>2013</v>
      </c>
      <c r="X314" s="100">
        <v>24698836</v>
      </c>
      <c r="Y314" s="100">
        <f t="shared" si="19"/>
        <v>43549338</v>
      </c>
      <c r="Z314" s="100">
        <v>23770509</v>
      </c>
      <c r="AA314" s="100">
        <v>19778829</v>
      </c>
    </row>
    <row r="315" spans="1:27" ht="15">
      <c r="A315" s="98" t="s">
        <v>1223</v>
      </c>
      <c r="B315" s="99" t="s">
        <v>2016</v>
      </c>
      <c r="C315" s="100">
        <v>52601</v>
      </c>
      <c r="D315" s="46">
        <f t="shared" si="16"/>
        <v>180142</v>
      </c>
      <c r="E315" s="100">
        <v>400</v>
      </c>
      <c r="F315" s="100">
        <v>179742</v>
      </c>
      <c r="H315" s="218" t="s">
        <v>1296</v>
      </c>
      <c r="I315" s="219" t="s">
        <v>2038</v>
      </c>
      <c r="J315" s="221"/>
      <c r="K315" s="220">
        <f t="shared" si="17"/>
        <v>1275</v>
      </c>
      <c r="L315" s="221"/>
      <c r="M315" s="220">
        <v>1275</v>
      </c>
      <c r="O315" s="98" t="s">
        <v>1199</v>
      </c>
      <c r="P315" s="99" t="s">
        <v>2009</v>
      </c>
      <c r="Q315" s="100">
        <v>8600001</v>
      </c>
      <c r="R315" s="100">
        <f t="shared" si="18"/>
        <v>12923172</v>
      </c>
      <c r="S315" s="100">
        <v>77600</v>
      </c>
      <c r="T315" s="100">
        <v>12845572</v>
      </c>
      <c r="U315" s="76"/>
      <c r="V315" s="98" t="s">
        <v>1217</v>
      </c>
      <c r="W315" s="99" t="s">
        <v>2014</v>
      </c>
      <c r="X315" s="100">
        <v>5862888</v>
      </c>
      <c r="Y315" s="100">
        <f t="shared" si="19"/>
        <v>18486434</v>
      </c>
      <c r="Z315" s="100">
        <v>7230500</v>
      </c>
      <c r="AA315" s="100">
        <v>11255934</v>
      </c>
    </row>
    <row r="316" spans="1:27" ht="15">
      <c r="A316" s="98" t="s">
        <v>1226</v>
      </c>
      <c r="B316" s="99" t="s">
        <v>2017</v>
      </c>
      <c r="C316" s="100">
        <v>8246504</v>
      </c>
      <c r="D316" s="46">
        <f t="shared" si="16"/>
        <v>2167621</v>
      </c>
      <c r="E316" s="100">
        <v>350319</v>
      </c>
      <c r="F316" s="100">
        <v>1817302</v>
      </c>
      <c r="H316" s="218" t="s">
        <v>1302</v>
      </c>
      <c r="I316" s="219" t="s">
        <v>2039</v>
      </c>
      <c r="J316" s="220">
        <v>323190</v>
      </c>
      <c r="K316" s="220">
        <f t="shared" si="17"/>
        <v>271209</v>
      </c>
      <c r="L316" s="221"/>
      <c r="M316" s="220">
        <v>271209</v>
      </c>
      <c r="O316" s="98" t="s">
        <v>1202</v>
      </c>
      <c r="P316" s="99" t="s">
        <v>2010</v>
      </c>
      <c r="Q316" s="100">
        <v>2196212</v>
      </c>
      <c r="R316" s="100">
        <f t="shared" si="18"/>
        <v>9112011</v>
      </c>
      <c r="S316" s="100">
        <v>1275293</v>
      </c>
      <c r="T316" s="100">
        <v>7836718</v>
      </c>
      <c r="U316" s="76"/>
      <c r="V316" s="98" t="s">
        <v>1220</v>
      </c>
      <c r="W316" s="99" t="s">
        <v>2015</v>
      </c>
      <c r="X316" s="100">
        <v>80000</v>
      </c>
      <c r="Y316" s="100">
        <f t="shared" si="19"/>
        <v>2744846</v>
      </c>
      <c r="Z316" s="79"/>
      <c r="AA316" s="100">
        <v>2744846</v>
      </c>
    </row>
    <row r="317" spans="1:27" ht="15">
      <c r="A317" s="98" t="s">
        <v>1230</v>
      </c>
      <c r="B317" s="99" t="s">
        <v>2018</v>
      </c>
      <c r="C317" s="100">
        <v>1200</v>
      </c>
      <c r="D317" s="46">
        <f t="shared" si="16"/>
        <v>0</v>
      </c>
      <c r="E317" s="79"/>
      <c r="F317" s="79"/>
      <c r="H317" s="218" t="s">
        <v>1305</v>
      </c>
      <c r="I317" s="219" t="s">
        <v>2040</v>
      </c>
      <c r="J317" s="221"/>
      <c r="K317" s="220">
        <f t="shared" si="17"/>
        <v>249040</v>
      </c>
      <c r="L317" s="221"/>
      <c r="M317" s="220">
        <v>249040</v>
      </c>
      <c r="O317" s="98" t="s">
        <v>1205</v>
      </c>
      <c r="P317" s="99" t="s">
        <v>2011</v>
      </c>
      <c r="Q317" s="100">
        <v>10002</v>
      </c>
      <c r="R317" s="100">
        <f t="shared" si="18"/>
        <v>6891102</v>
      </c>
      <c r="S317" s="100">
        <v>13851</v>
      </c>
      <c r="T317" s="100">
        <v>6877251</v>
      </c>
      <c r="U317" s="76"/>
      <c r="V317" s="98" t="s">
        <v>1223</v>
      </c>
      <c r="W317" s="99" t="s">
        <v>2016</v>
      </c>
      <c r="X317" s="79"/>
      <c r="Y317" s="100">
        <f t="shared" si="19"/>
        <v>6042859</v>
      </c>
      <c r="Z317" s="100">
        <v>92250</v>
      </c>
      <c r="AA317" s="100">
        <v>5950609</v>
      </c>
    </row>
    <row r="318" spans="1:27" ht="15">
      <c r="A318" s="98" t="s">
        <v>1233</v>
      </c>
      <c r="B318" s="99" t="s">
        <v>2019</v>
      </c>
      <c r="C318" s="100">
        <v>24500</v>
      </c>
      <c r="D318" s="46">
        <f t="shared" si="16"/>
        <v>34031</v>
      </c>
      <c r="E318" s="79"/>
      <c r="F318" s="100">
        <v>34031</v>
      </c>
      <c r="H318" s="218" t="s">
        <v>1311</v>
      </c>
      <c r="I318" s="219" t="s">
        <v>2042</v>
      </c>
      <c r="J318" s="220">
        <v>1350000</v>
      </c>
      <c r="K318" s="220">
        <f t="shared" si="17"/>
        <v>2780425</v>
      </c>
      <c r="L318" s="220">
        <v>1720202</v>
      </c>
      <c r="M318" s="220">
        <v>1060223</v>
      </c>
      <c r="O318" s="98" t="s">
        <v>1208</v>
      </c>
      <c r="P318" s="99" t="s">
        <v>2012</v>
      </c>
      <c r="Q318" s="100">
        <v>490153</v>
      </c>
      <c r="R318" s="100">
        <f t="shared" si="18"/>
        <v>9523244</v>
      </c>
      <c r="S318" s="100">
        <v>285917</v>
      </c>
      <c r="T318" s="100">
        <v>9237327</v>
      </c>
      <c r="U318" s="76"/>
      <c r="V318" s="98" t="s">
        <v>1226</v>
      </c>
      <c r="W318" s="99" t="s">
        <v>2017</v>
      </c>
      <c r="X318" s="100">
        <v>1568540</v>
      </c>
      <c r="Y318" s="100">
        <f t="shared" si="19"/>
        <v>49127111</v>
      </c>
      <c r="Z318" s="100">
        <v>86665</v>
      </c>
      <c r="AA318" s="100">
        <v>49040446</v>
      </c>
    </row>
    <row r="319" spans="1:27" ht="15">
      <c r="A319" s="98" t="s">
        <v>1236</v>
      </c>
      <c r="B319" s="99" t="s">
        <v>2020</v>
      </c>
      <c r="C319" s="100">
        <v>45000</v>
      </c>
      <c r="D319" s="46">
        <f t="shared" si="16"/>
        <v>505857</v>
      </c>
      <c r="E319" s="100">
        <v>35000</v>
      </c>
      <c r="F319" s="100">
        <v>470857</v>
      </c>
      <c r="H319" s="218" t="s">
        <v>1314</v>
      </c>
      <c r="I319" s="219" t="s">
        <v>2043</v>
      </c>
      <c r="J319" s="220">
        <v>155500</v>
      </c>
      <c r="K319" s="220">
        <f t="shared" si="17"/>
        <v>956100</v>
      </c>
      <c r="L319" s="221"/>
      <c r="M319" s="220">
        <v>956100</v>
      </c>
      <c r="O319" s="98" t="s">
        <v>1211</v>
      </c>
      <c r="P319" s="99" t="s">
        <v>2249</v>
      </c>
      <c r="Q319" s="100">
        <v>483155</v>
      </c>
      <c r="R319" s="100">
        <f t="shared" si="18"/>
        <v>1619581</v>
      </c>
      <c r="S319" s="100">
        <v>37200</v>
      </c>
      <c r="T319" s="100">
        <v>1582381</v>
      </c>
      <c r="U319" s="76"/>
      <c r="V319" s="98" t="s">
        <v>1230</v>
      </c>
      <c r="W319" s="99" t="s">
        <v>2018</v>
      </c>
      <c r="X319" s="100">
        <v>81851</v>
      </c>
      <c r="Y319" s="100">
        <f t="shared" si="19"/>
        <v>116800</v>
      </c>
      <c r="Z319" s="79"/>
      <c r="AA319" s="100">
        <v>116800</v>
      </c>
    </row>
    <row r="320" spans="1:27" ht="15">
      <c r="A320" s="98" t="s">
        <v>1239</v>
      </c>
      <c r="B320" s="99" t="s">
        <v>2021</v>
      </c>
      <c r="C320" s="79"/>
      <c r="D320" s="46">
        <f t="shared" si="16"/>
        <v>551187</v>
      </c>
      <c r="E320" s="100">
        <v>194900</v>
      </c>
      <c r="F320" s="100">
        <v>356287</v>
      </c>
      <c r="H320" s="218" t="s">
        <v>1317</v>
      </c>
      <c r="I320" s="219" t="s">
        <v>2044</v>
      </c>
      <c r="J320" s="221"/>
      <c r="K320" s="220">
        <f t="shared" si="17"/>
        <v>41136</v>
      </c>
      <c r="L320" s="221"/>
      <c r="M320" s="220">
        <v>41136</v>
      </c>
      <c r="O320" s="98" t="s">
        <v>1214</v>
      </c>
      <c r="P320" s="99" t="s">
        <v>2013</v>
      </c>
      <c r="Q320" s="100">
        <v>32251555</v>
      </c>
      <c r="R320" s="100">
        <f t="shared" si="18"/>
        <v>10217835</v>
      </c>
      <c r="S320" s="100">
        <v>1343186</v>
      </c>
      <c r="T320" s="100">
        <v>8874649</v>
      </c>
      <c r="U320" s="76"/>
      <c r="V320" s="98" t="s">
        <v>1233</v>
      </c>
      <c r="W320" s="99" t="s">
        <v>2019</v>
      </c>
      <c r="X320" s="79"/>
      <c r="Y320" s="100">
        <f t="shared" si="19"/>
        <v>363000</v>
      </c>
      <c r="Z320" s="79"/>
      <c r="AA320" s="100">
        <v>363000</v>
      </c>
    </row>
    <row r="321" spans="1:27" ht="15">
      <c r="A321" s="98" t="s">
        <v>1242</v>
      </c>
      <c r="B321" s="99" t="s">
        <v>2022</v>
      </c>
      <c r="C321" s="79"/>
      <c r="D321" s="46">
        <f t="shared" si="16"/>
        <v>125595</v>
      </c>
      <c r="E321" s="79"/>
      <c r="F321" s="100">
        <v>125595</v>
      </c>
      <c r="H321" s="218" t="s">
        <v>1320</v>
      </c>
      <c r="I321" s="219" t="s">
        <v>2045</v>
      </c>
      <c r="J321" s="221"/>
      <c r="K321" s="220">
        <f t="shared" si="17"/>
        <v>803698</v>
      </c>
      <c r="L321" s="221"/>
      <c r="M321" s="220">
        <v>803698</v>
      </c>
      <c r="O321" s="98" t="s">
        <v>1217</v>
      </c>
      <c r="P321" s="99" t="s">
        <v>2014</v>
      </c>
      <c r="Q321" s="100">
        <v>2431270</v>
      </c>
      <c r="R321" s="100">
        <f t="shared" si="18"/>
        <v>1806458</v>
      </c>
      <c r="S321" s="100">
        <v>917065</v>
      </c>
      <c r="T321" s="100">
        <v>889393</v>
      </c>
      <c r="U321" s="76"/>
      <c r="V321" s="98" t="s">
        <v>1236</v>
      </c>
      <c r="W321" s="99" t="s">
        <v>2020</v>
      </c>
      <c r="X321" s="100">
        <v>55000</v>
      </c>
      <c r="Y321" s="100">
        <f t="shared" si="19"/>
        <v>7757392</v>
      </c>
      <c r="Z321" s="100">
        <v>50581</v>
      </c>
      <c r="AA321" s="100">
        <v>7706811</v>
      </c>
    </row>
    <row r="322" spans="1:27" ht="15">
      <c r="A322" s="98" t="s">
        <v>1245</v>
      </c>
      <c r="B322" s="99" t="s">
        <v>2023</v>
      </c>
      <c r="C322" s="100">
        <v>330650</v>
      </c>
      <c r="D322" s="46">
        <f t="shared" si="16"/>
        <v>135766</v>
      </c>
      <c r="E322" s="79"/>
      <c r="F322" s="100">
        <v>135766</v>
      </c>
      <c r="H322" s="218" t="s">
        <v>1323</v>
      </c>
      <c r="I322" s="219" t="s">
        <v>2046</v>
      </c>
      <c r="J322" s="220">
        <v>24164</v>
      </c>
      <c r="K322" s="220">
        <f t="shared" si="17"/>
        <v>323863</v>
      </c>
      <c r="L322" s="221"/>
      <c r="M322" s="220">
        <v>323863</v>
      </c>
      <c r="O322" s="98" t="s">
        <v>1220</v>
      </c>
      <c r="P322" s="99" t="s">
        <v>2015</v>
      </c>
      <c r="Q322" s="100">
        <v>1181475</v>
      </c>
      <c r="R322" s="100">
        <f t="shared" si="18"/>
        <v>3889139</v>
      </c>
      <c r="S322" s="100">
        <v>109600</v>
      </c>
      <c r="T322" s="100">
        <v>3779539</v>
      </c>
      <c r="U322" s="76"/>
      <c r="V322" s="98" t="s">
        <v>1239</v>
      </c>
      <c r="W322" s="99" t="s">
        <v>2021</v>
      </c>
      <c r="X322" s="100">
        <v>39000</v>
      </c>
      <c r="Y322" s="100">
        <f t="shared" si="19"/>
        <v>439738</v>
      </c>
      <c r="Z322" s="79"/>
      <c r="AA322" s="100">
        <v>439738</v>
      </c>
    </row>
    <row r="323" spans="1:27" ht="15">
      <c r="A323" s="98" t="s">
        <v>1248</v>
      </c>
      <c r="B323" s="99" t="s">
        <v>2024</v>
      </c>
      <c r="C323" s="100">
        <v>223500</v>
      </c>
      <c r="D323" s="46">
        <f t="shared" si="16"/>
        <v>314131</v>
      </c>
      <c r="E323" s="100">
        <v>66000</v>
      </c>
      <c r="F323" s="100">
        <v>248131</v>
      </c>
      <c r="H323" s="218" t="s">
        <v>1326</v>
      </c>
      <c r="I323" s="219" t="s">
        <v>2290</v>
      </c>
      <c r="J323" s="221"/>
      <c r="K323" s="220">
        <f t="shared" si="17"/>
        <v>13675</v>
      </c>
      <c r="L323" s="221"/>
      <c r="M323" s="220">
        <v>13675</v>
      </c>
      <c r="O323" s="98" t="s">
        <v>1223</v>
      </c>
      <c r="P323" s="99" t="s">
        <v>2016</v>
      </c>
      <c r="Q323" s="100">
        <v>283952</v>
      </c>
      <c r="R323" s="100">
        <f t="shared" si="18"/>
        <v>2324624</v>
      </c>
      <c r="S323" s="100">
        <v>317451</v>
      </c>
      <c r="T323" s="100">
        <v>2007173</v>
      </c>
      <c r="U323" s="76"/>
      <c r="V323" s="98" t="s">
        <v>1242</v>
      </c>
      <c r="W323" s="99" t="s">
        <v>2022</v>
      </c>
      <c r="X323" s="100">
        <v>264700</v>
      </c>
      <c r="Y323" s="100">
        <f t="shared" si="19"/>
        <v>275205</v>
      </c>
      <c r="Z323" s="79"/>
      <c r="AA323" s="100">
        <v>275205</v>
      </c>
    </row>
    <row r="324" spans="1:27" ht="15">
      <c r="A324" s="98" t="s">
        <v>1251</v>
      </c>
      <c r="B324" s="99" t="s">
        <v>2025</v>
      </c>
      <c r="C324" s="100">
        <v>290300</v>
      </c>
      <c r="D324" s="46">
        <f t="shared" si="16"/>
        <v>222779</v>
      </c>
      <c r="E324" s="100">
        <v>70000</v>
      </c>
      <c r="F324" s="100">
        <v>152779</v>
      </c>
      <c r="H324" s="218" t="s">
        <v>1329</v>
      </c>
      <c r="I324" s="219" t="s">
        <v>2047</v>
      </c>
      <c r="J324" s="221"/>
      <c r="K324" s="220">
        <f t="shared" si="17"/>
        <v>25638236</v>
      </c>
      <c r="L324" s="221"/>
      <c r="M324" s="220">
        <v>25638236</v>
      </c>
      <c r="O324" s="98" t="s">
        <v>1226</v>
      </c>
      <c r="P324" s="99" t="s">
        <v>2017</v>
      </c>
      <c r="Q324" s="100">
        <v>29785116</v>
      </c>
      <c r="R324" s="100">
        <f t="shared" si="18"/>
        <v>17927961</v>
      </c>
      <c r="S324" s="100">
        <v>3337926</v>
      </c>
      <c r="T324" s="100">
        <v>14590035</v>
      </c>
      <c r="U324" s="76"/>
      <c r="V324" s="98" t="s">
        <v>1245</v>
      </c>
      <c r="W324" s="99" t="s">
        <v>2023</v>
      </c>
      <c r="X324" s="100">
        <v>5810851</v>
      </c>
      <c r="Y324" s="100">
        <f t="shared" si="19"/>
        <v>1834623</v>
      </c>
      <c r="Z324" s="100">
        <v>20775</v>
      </c>
      <c r="AA324" s="100">
        <v>1813848</v>
      </c>
    </row>
    <row r="325" spans="1:27" ht="15">
      <c r="A325" s="98" t="s">
        <v>1254</v>
      </c>
      <c r="B325" s="99" t="s">
        <v>2026</v>
      </c>
      <c r="C325" s="100">
        <v>235001</v>
      </c>
      <c r="D325" s="46">
        <f t="shared" si="16"/>
        <v>851820</v>
      </c>
      <c r="E325" s="100">
        <v>87003</v>
      </c>
      <c r="F325" s="100">
        <v>764817</v>
      </c>
      <c r="H325" s="218" t="s">
        <v>1332</v>
      </c>
      <c r="I325" s="219" t="s">
        <v>2048</v>
      </c>
      <c r="J325" s="220">
        <v>1050</v>
      </c>
      <c r="K325" s="220">
        <f t="shared" si="17"/>
        <v>3729</v>
      </c>
      <c r="L325" s="221"/>
      <c r="M325" s="220">
        <v>3729</v>
      </c>
      <c r="O325" s="98" t="s">
        <v>1230</v>
      </c>
      <c r="P325" s="99" t="s">
        <v>2018</v>
      </c>
      <c r="Q325" s="100">
        <v>1901200</v>
      </c>
      <c r="R325" s="100">
        <f t="shared" si="18"/>
        <v>592500</v>
      </c>
      <c r="S325" s="100">
        <v>157500</v>
      </c>
      <c r="T325" s="100">
        <v>435000</v>
      </c>
      <c r="U325" s="76"/>
      <c r="V325" s="98" t="s">
        <v>1248</v>
      </c>
      <c r="W325" s="99" t="s">
        <v>2024</v>
      </c>
      <c r="X325" s="100">
        <v>500</v>
      </c>
      <c r="Y325" s="100">
        <f t="shared" si="19"/>
        <v>946333</v>
      </c>
      <c r="Z325" s="100">
        <v>633900</v>
      </c>
      <c r="AA325" s="100">
        <v>312433</v>
      </c>
    </row>
    <row r="326" spans="1:27" ht="15">
      <c r="A326" s="98" t="s">
        <v>1257</v>
      </c>
      <c r="B326" s="99" t="s">
        <v>2027</v>
      </c>
      <c r="C326" s="79"/>
      <c r="D326" s="46">
        <f t="shared" si="16"/>
        <v>74068</v>
      </c>
      <c r="E326" s="79"/>
      <c r="F326" s="100">
        <v>74068</v>
      </c>
      <c r="H326" s="218" t="s">
        <v>1335</v>
      </c>
      <c r="I326" s="219" t="s">
        <v>2049</v>
      </c>
      <c r="J326" s="221"/>
      <c r="K326" s="220">
        <f t="shared" si="17"/>
        <v>395334</v>
      </c>
      <c r="L326" s="221"/>
      <c r="M326" s="220">
        <v>395334</v>
      </c>
      <c r="O326" s="98" t="s">
        <v>1233</v>
      </c>
      <c r="P326" s="99" t="s">
        <v>2019</v>
      </c>
      <c r="Q326" s="100">
        <v>24500</v>
      </c>
      <c r="R326" s="100">
        <f t="shared" si="18"/>
        <v>562012</v>
      </c>
      <c r="S326" s="100">
        <v>77440</v>
      </c>
      <c r="T326" s="100">
        <v>484572</v>
      </c>
      <c r="U326" s="76"/>
      <c r="V326" s="98" t="s">
        <v>1251</v>
      </c>
      <c r="W326" s="99" t="s">
        <v>2025</v>
      </c>
      <c r="X326" s="100">
        <v>525053</v>
      </c>
      <c r="Y326" s="100">
        <f t="shared" si="19"/>
        <v>307124</v>
      </c>
      <c r="Z326" s="79"/>
      <c r="AA326" s="100">
        <v>307124</v>
      </c>
    </row>
    <row r="327" spans="1:27" ht="15">
      <c r="A327" s="98" t="s">
        <v>1260</v>
      </c>
      <c r="B327" s="99" t="s">
        <v>2028</v>
      </c>
      <c r="C327" s="79"/>
      <c r="D327" s="46">
        <f aca="true" t="shared" si="20" ref="D327:D390">E327+F327</f>
        <v>224136</v>
      </c>
      <c r="E327" s="79"/>
      <c r="F327" s="100">
        <v>224136</v>
      </c>
      <c r="H327" s="218" t="s">
        <v>1338</v>
      </c>
      <c r="I327" s="219" t="s">
        <v>2050</v>
      </c>
      <c r="J327" s="220">
        <v>18625</v>
      </c>
      <c r="K327" s="220">
        <f aca="true" t="shared" si="21" ref="K327:K390">L327+M327</f>
        <v>919475</v>
      </c>
      <c r="L327" s="221"/>
      <c r="M327" s="220">
        <v>919475</v>
      </c>
      <c r="O327" s="98" t="s">
        <v>1236</v>
      </c>
      <c r="P327" s="99" t="s">
        <v>2020</v>
      </c>
      <c r="Q327" s="100">
        <v>568453</v>
      </c>
      <c r="R327" s="100">
        <f aca="true" t="shared" si="22" ref="R327:R390">S327+T327</f>
        <v>3860195</v>
      </c>
      <c r="S327" s="100">
        <v>141502</v>
      </c>
      <c r="T327" s="100">
        <v>3718693</v>
      </c>
      <c r="U327" s="76"/>
      <c r="V327" s="98" t="s">
        <v>1254</v>
      </c>
      <c r="W327" s="99" t="s">
        <v>2026</v>
      </c>
      <c r="X327" s="100">
        <v>174001</v>
      </c>
      <c r="Y327" s="100">
        <f aca="true" t="shared" si="23" ref="Y327:Y390">Z327+AA327</f>
        <v>735614</v>
      </c>
      <c r="Z327" s="100">
        <v>600</v>
      </c>
      <c r="AA327" s="100">
        <v>735014</v>
      </c>
    </row>
    <row r="328" spans="1:27" ht="15">
      <c r="A328" s="98" t="s">
        <v>1263</v>
      </c>
      <c r="B328" s="99" t="s">
        <v>2029</v>
      </c>
      <c r="C328" s="79"/>
      <c r="D328" s="46">
        <f t="shared" si="20"/>
        <v>134885</v>
      </c>
      <c r="E328" s="79"/>
      <c r="F328" s="100">
        <v>134885</v>
      </c>
      <c r="H328" s="218" t="s">
        <v>1341</v>
      </c>
      <c r="I328" s="219" t="s">
        <v>2051</v>
      </c>
      <c r="J328" s="221"/>
      <c r="K328" s="220">
        <f t="shared" si="21"/>
        <v>26475</v>
      </c>
      <c r="L328" s="221"/>
      <c r="M328" s="220">
        <v>26475</v>
      </c>
      <c r="O328" s="98" t="s">
        <v>1239</v>
      </c>
      <c r="P328" s="99" t="s">
        <v>2021</v>
      </c>
      <c r="Q328" s="100">
        <v>150500</v>
      </c>
      <c r="R328" s="100">
        <f t="shared" si="22"/>
        <v>2515704</v>
      </c>
      <c r="S328" s="100">
        <v>906800</v>
      </c>
      <c r="T328" s="100">
        <v>1608904</v>
      </c>
      <c r="U328" s="76"/>
      <c r="V328" s="98" t="s">
        <v>1257</v>
      </c>
      <c r="W328" s="99" t="s">
        <v>2027</v>
      </c>
      <c r="X328" s="79"/>
      <c r="Y328" s="100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1266</v>
      </c>
      <c r="B329" s="99" t="s">
        <v>2030</v>
      </c>
      <c r="C329" s="100">
        <v>1519750</v>
      </c>
      <c r="D329" s="46">
        <f t="shared" si="20"/>
        <v>1058280</v>
      </c>
      <c r="E329" s="100">
        <v>622000</v>
      </c>
      <c r="F329" s="100">
        <v>436280</v>
      </c>
      <c r="H329" s="218" t="s">
        <v>1344</v>
      </c>
      <c r="I329" s="219" t="s">
        <v>2052</v>
      </c>
      <c r="J329" s="221"/>
      <c r="K329" s="220">
        <f t="shared" si="21"/>
        <v>154200</v>
      </c>
      <c r="L329" s="221"/>
      <c r="M329" s="220">
        <v>154200</v>
      </c>
      <c r="O329" s="98" t="s">
        <v>1242</v>
      </c>
      <c r="P329" s="99" t="s">
        <v>2022</v>
      </c>
      <c r="Q329" s="100">
        <v>1825100</v>
      </c>
      <c r="R329" s="100">
        <f t="shared" si="22"/>
        <v>1486919</v>
      </c>
      <c r="S329" s="100">
        <v>87200</v>
      </c>
      <c r="T329" s="100">
        <v>1399719</v>
      </c>
      <c r="U329" s="76"/>
      <c r="V329" s="98" t="s">
        <v>1260</v>
      </c>
      <c r="W329" s="99" t="s">
        <v>2028</v>
      </c>
      <c r="X329" s="100">
        <v>1120100</v>
      </c>
      <c r="Y329" s="100">
        <f t="shared" si="23"/>
        <v>5948373</v>
      </c>
      <c r="Z329" s="100">
        <v>53900</v>
      </c>
      <c r="AA329" s="100">
        <v>5894473</v>
      </c>
    </row>
    <row r="330" spans="1:27" ht="15">
      <c r="A330" s="98" t="s">
        <v>1269</v>
      </c>
      <c r="B330" s="99" t="s">
        <v>2031</v>
      </c>
      <c r="C330" s="100">
        <v>725110</v>
      </c>
      <c r="D330" s="46">
        <f t="shared" si="20"/>
        <v>117180</v>
      </c>
      <c r="E330" s="79"/>
      <c r="F330" s="100">
        <v>117180</v>
      </c>
      <c r="H330" s="218" t="s">
        <v>1347</v>
      </c>
      <c r="I330" s="219" t="s">
        <v>2053</v>
      </c>
      <c r="J330" s="220">
        <v>14375</v>
      </c>
      <c r="K330" s="220">
        <f t="shared" si="21"/>
        <v>292019</v>
      </c>
      <c r="L330" s="220">
        <v>98450</v>
      </c>
      <c r="M330" s="220">
        <v>193569</v>
      </c>
      <c r="O330" s="98" t="s">
        <v>1245</v>
      </c>
      <c r="P330" s="99" t="s">
        <v>2023</v>
      </c>
      <c r="Q330" s="100">
        <v>2473526</v>
      </c>
      <c r="R330" s="100">
        <f t="shared" si="22"/>
        <v>3707918</v>
      </c>
      <c r="S330" s="100">
        <v>457345</v>
      </c>
      <c r="T330" s="100">
        <v>3250573</v>
      </c>
      <c r="U330" s="76"/>
      <c r="V330" s="98" t="s">
        <v>1263</v>
      </c>
      <c r="W330" s="99" t="s">
        <v>2029</v>
      </c>
      <c r="X330" s="100">
        <v>32100</v>
      </c>
      <c r="Y330" s="100">
        <f t="shared" si="23"/>
        <v>263148</v>
      </c>
      <c r="Z330" s="79"/>
      <c r="AA330" s="100">
        <v>263148</v>
      </c>
    </row>
    <row r="331" spans="1:27" ht="15">
      <c r="A331" s="98" t="s">
        <v>1272</v>
      </c>
      <c r="B331" s="99" t="s">
        <v>2032</v>
      </c>
      <c r="C331" s="100">
        <v>27400</v>
      </c>
      <c r="D331" s="46">
        <f t="shared" si="20"/>
        <v>170042</v>
      </c>
      <c r="E331" s="79"/>
      <c r="F331" s="100">
        <v>170042</v>
      </c>
      <c r="H331" s="218" t="s">
        <v>1350</v>
      </c>
      <c r="I331" s="219" t="s">
        <v>2054</v>
      </c>
      <c r="J331" s="221"/>
      <c r="K331" s="220">
        <f t="shared" si="21"/>
        <v>1500</v>
      </c>
      <c r="L331" s="221"/>
      <c r="M331" s="220">
        <v>1500</v>
      </c>
      <c r="O331" s="98" t="s">
        <v>1248</v>
      </c>
      <c r="P331" s="99" t="s">
        <v>2024</v>
      </c>
      <c r="Q331" s="100">
        <v>1409700</v>
      </c>
      <c r="R331" s="100">
        <f t="shared" si="22"/>
        <v>3319419</v>
      </c>
      <c r="S331" s="100">
        <v>712500</v>
      </c>
      <c r="T331" s="100">
        <v>2606919</v>
      </c>
      <c r="U331" s="76"/>
      <c r="V331" s="98" t="s">
        <v>1266</v>
      </c>
      <c r="W331" s="99" t="s">
        <v>2030</v>
      </c>
      <c r="X331" s="79"/>
      <c r="Y331" s="100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1275</v>
      </c>
      <c r="B332" s="99" t="s">
        <v>2033</v>
      </c>
      <c r="C332" s="100">
        <v>176000</v>
      </c>
      <c r="D332" s="46">
        <f t="shared" si="20"/>
        <v>1273588</v>
      </c>
      <c r="E332" s="100">
        <v>117600</v>
      </c>
      <c r="F332" s="100">
        <v>1155988</v>
      </c>
      <c r="H332" s="218" t="s">
        <v>1356</v>
      </c>
      <c r="I332" s="219" t="s">
        <v>2275</v>
      </c>
      <c r="J332" s="221"/>
      <c r="K332" s="220">
        <f t="shared" si="21"/>
        <v>300</v>
      </c>
      <c r="L332" s="221"/>
      <c r="M332" s="220">
        <v>300</v>
      </c>
      <c r="O332" s="98" t="s">
        <v>1251</v>
      </c>
      <c r="P332" s="99" t="s">
        <v>2025</v>
      </c>
      <c r="Q332" s="100">
        <v>4129155</v>
      </c>
      <c r="R332" s="100">
        <f t="shared" si="22"/>
        <v>2593794</v>
      </c>
      <c r="S332" s="100">
        <v>1204529</v>
      </c>
      <c r="T332" s="100">
        <v>1389265</v>
      </c>
      <c r="U332" s="76"/>
      <c r="V332" s="98" t="s">
        <v>1269</v>
      </c>
      <c r="W332" s="99" t="s">
        <v>2031</v>
      </c>
      <c r="X332" s="79"/>
      <c r="Y332" s="100">
        <f t="shared" si="23"/>
        <v>82780</v>
      </c>
      <c r="Z332" s="100">
        <v>26200</v>
      </c>
      <c r="AA332" s="100">
        <v>56580</v>
      </c>
    </row>
    <row r="333" spans="1:27" ht="15">
      <c r="A333" s="98" t="s">
        <v>1278</v>
      </c>
      <c r="B333" s="99" t="s">
        <v>2289</v>
      </c>
      <c r="C333" s="100">
        <v>101088</v>
      </c>
      <c r="D333" s="46">
        <f t="shared" si="20"/>
        <v>460790</v>
      </c>
      <c r="E333" s="100">
        <v>52200</v>
      </c>
      <c r="F333" s="100">
        <v>408590</v>
      </c>
      <c r="H333" s="218" t="s">
        <v>1359</v>
      </c>
      <c r="I333" s="219" t="s">
        <v>2056</v>
      </c>
      <c r="J333" s="221"/>
      <c r="K333" s="220">
        <f t="shared" si="21"/>
        <v>974751</v>
      </c>
      <c r="L333" s="221"/>
      <c r="M333" s="220">
        <v>974751</v>
      </c>
      <c r="O333" s="98" t="s">
        <v>1254</v>
      </c>
      <c r="P333" s="99" t="s">
        <v>2026</v>
      </c>
      <c r="Q333" s="100">
        <v>900981</v>
      </c>
      <c r="R333" s="100">
        <f t="shared" si="22"/>
        <v>4804494</v>
      </c>
      <c r="S333" s="100">
        <v>1053009</v>
      </c>
      <c r="T333" s="100">
        <v>3751485</v>
      </c>
      <c r="U333" s="76"/>
      <c r="V333" s="98" t="s">
        <v>1272</v>
      </c>
      <c r="W333" s="99" t="s">
        <v>2032</v>
      </c>
      <c r="X333" s="100">
        <v>9601</v>
      </c>
      <c r="Y333" s="100">
        <f t="shared" si="23"/>
        <v>1540270</v>
      </c>
      <c r="Z333" s="79"/>
      <c r="AA333" s="100">
        <v>1540270</v>
      </c>
    </row>
    <row r="334" spans="1:27" ht="15">
      <c r="A334" s="98" t="s">
        <v>1281</v>
      </c>
      <c r="B334" s="99" t="s">
        <v>2034</v>
      </c>
      <c r="C334" s="100">
        <v>2575802</v>
      </c>
      <c r="D334" s="46">
        <f t="shared" si="20"/>
        <v>1496913</v>
      </c>
      <c r="E334" s="100">
        <v>261550</v>
      </c>
      <c r="F334" s="100">
        <v>1235363</v>
      </c>
      <c r="H334" s="218" t="s">
        <v>1362</v>
      </c>
      <c r="I334" s="219" t="s">
        <v>2057</v>
      </c>
      <c r="J334" s="221"/>
      <c r="K334" s="220">
        <f t="shared" si="21"/>
        <v>398500</v>
      </c>
      <c r="L334" s="221"/>
      <c r="M334" s="220">
        <v>398500</v>
      </c>
      <c r="O334" s="98" t="s">
        <v>1257</v>
      </c>
      <c r="P334" s="99" t="s">
        <v>2027</v>
      </c>
      <c r="Q334" s="100">
        <v>6631001</v>
      </c>
      <c r="R334" s="100">
        <f t="shared" si="22"/>
        <v>1859557</v>
      </c>
      <c r="S334" s="100">
        <v>392225</v>
      </c>
      <c r="T334" s="100">
        <v>1467332</v>
      </c>
      <c r="U334" s="76"/>
      <c r="V334" s="98" t="s">
        <v>1275</v>
      </c>
      <c r="W334" s="99" t="s">
        <v>2033</v>
      </c>
      <c r="X334" s="100">
        <v>4205076</v>
      </c>
      <c r="Y334" s="100">
        <f t="shared" si="23"/>
        <v>31955539</v>
      </c>
      <c r="Z334" s="100">
        <v>1078000</v>
      </c>
      <c r="AA334" s="100">
        <v>30877539</v>
      </c>
    </row>
    <row r="335" spans="1:27" ht="15">
      <c r="A335" s="98" t="s">
        <v>1284</v>
      </c>
      <c r="B335" s="99" t="s">
        <v>2035</v>
      </c>
      <c r="C335" s="100">
        <v>1979098</v>
      </c>
      <c r="D335" s="46">
        <f t="shared" si="20"/>
        <v>1922772</v>
      </c>
      <c r="E335" s="100">
        <v>130300</v>
      </c>
      <c r="F335" s="100">
        <v>1792472</v>
      </c>
      <c r="H335" s="218" t="s">
        <v>1368</v>
      </c>
      <c r="I335" s="219" t="s">
        <v>2059</v>
      </c>
      <c r="J335" s="221"/>
      <c r="K335" s="220">
        <f t="shared" si="21"/>
        <v>9000</v>
      </c>
      <c r="L335" s="221"/>
      <c r="M335" s="220">
        <v>9000</v>
      </c>
      <c r="O335" s="98" t="s">
        <v>1260</v>
      </c>
      <c r="P335" s="99" t="s">
        <v>2028</v>
      </c>
      <c r="Q335" s="100">
        <v>3386692</v>
      </c>
      <c r="R335" s="100">
        <f t="shared" si="22"/>
        <v>2596243</v>
      </c>
      <c r="S335" s="100">
        <v>219150</v>
      </c>
      <c r="T335" s="100">
        <v>2377093</v>
      </c>
      <c r="U335" s="76"/>
      <c r="V335" s="98" t="s">
        <v>1278</v>
      </c>
      <c r="W335" s="99" t="s">
        <v>2289</v>
      </c>
      <c r="X335" s="100">
        <v>835000</v>
      </c>
      <c r="Y335" s="100">
        <f t="shared" si="23"/>
        <v>514490</v>
      </c>
      <c r="Z335" s="79"/>
      <c r="AA335" s="100">
        <v>514490</v>
      </c>
    </row>
    <row r="336" spans="1:27" ht="15">
      <c r="A336" s="98" t="s">
        <v>1287</v>
      </c>
      <c r="B336" s="99" t="s">
        <v>2282</v>
      </c>
      <c r="C336" s="79"/>
      <c r="D336" s="46">
        <f t="shared" si="20"/>
        <v>221925</v>
      </c>
      <c r="E336" s="100">
        <v>138600</v>
      </c>
      <c r="F336" s="100">
        <v>83325</v>
      </c>
      <c r="H336" s="218" t="s">
        <v>1370</v>
      </c>
      <c r="I336" s="219" t="s">
        <v>2060</v>
      </c>
      <c r="J336" s="220">
        <v>990550</v>
      </c>
      <c r="K336" s="220">
        <f t="shared" si="21"/>
        <v>32950</v>
      </c>
      <c r="L336" s="220">
        <v>20000</v>
      </c>
      <c r="M336" s="220">
        <v>12950</v>
      </c>
      <c r="O336" s="98" t="s">
        <v>1263</v>
      </c>
      <c r="P336" s="99" t="s">
        <v>2029</v>
      </c>
      <c r="Q336" s="79"/>
      <c r="R336" s="100">
        <f t="shared" si="22"/>
        <v>409521</v>
      </c>
      <c r="S336" s="79"/>
      <c r="T336" s="100">
        <v>409521</v>
      </c>
      <c r="U336" s="76"/>
      <c r="V336" s="98" t="s">
        <v>1281</v>
      </c>
      <c r="W336" s="99" t="s">
        <v>2034</v>
      </c>
      <c r="X336" s="100">
        <v>80605</v>
      </c>
      <c r="Y336" s="100">
        <f t="shared" si="23"/>
        <v>8865392</v>
      </c>
      <c r="Z336" s="100">
        <v>78000</v>
      </c>
      <c r="AA336" s="100">
        <v>8787392</v>
      </c>
    </row>
    <row r="337" spans="1:27" ht="15">
      <c r="A337" s="98" t="s">
        <v>1290</v>
      </c>
      <c r="B337" s="99" t="s">
        <v>2036</v>
      </c>
      <c r="C337" s="100">
        <v>500000</v>
      </c>
      <c r="D337" s="46">
        <f t="shared" si="20"/>
        <v>493640</v>
      </c>
      <c r="E337" s="100">
        <v>237435</v>
      </c>
      <c r="F337" s="100">
        <v>256205</v>
      </c>
      <c r="H337" s="218" t="s">
        <v>1373</v>
      </c>
      <c r="I337" s="219" t="s">
        <v>2061</v>
      </c>
      <c r="J337" s="220">
        <v>45050</v>
      </c>
      <c r="K337" s="220">
        <f t="shared" si="21"/>
        <v>118345</v>
      </c>
      <c r="L337" s="221"/>
      <c r="M337" s="220">
        <v>118345</v>
      </c>
      <c r="O337" s="98" t="s">
        <v>1266</v>
      </c>
      <c r="P337" s="99" t="s">
        <v>2030</v>
      </c>
      <c r="Q337" s="100">
        <v>5151413</v>
      </c>
      <c r="R337" s="100">
        <f t="shared" si="22"/>
        <v>6629771</v>
      </c>
      <c r="S337" s="100">
        <v>4112800</v>
      </c>
      <c r="T337" s="100">
        <v>2516971</v>
      </c>
      <c r="U337" s="76"/>
      <c r="V337" s="98" t="s">
        <v>1284</v>
      </c>
      <c r="W337" s="99" t="s">
        <v>2035</v>
      </c>
      <c r="X337" s="100">
        <v>4429561</v>
      </c>
      <c r="Y337" s="100">
        <f t="shared" si="23"/>
        <v>18006866</v>
      </c>
      <c r="Z337" s="100">
        <v>3830832</v>
      </c>
      <c r="AA337" s="100">
        <v>14176034</v>
      </c>
    </row>
    <row r="338" spans="1:27" ht="15">
      <c r="A338" s="98" t="s">
        <v>1293</v>
      </c>
      <c r="B338" s="99" t="s">
        <v>2037</v>
      </c>
      <c r="C338" s="100">
        <v>15000</v>
      </c>
      <c r="D338" s="46">
        <f t="shared" si="20"/>
        <v>417728</v>
      </c>
      <c r="E338" s="79"/>
      <c r="F338" s="100">
        <v>417728</v>
      </c>
      <c r="H338" s="218" t="s">
        <v>1375</v>
      </c>
      <c r="I338" s="219" t="s">
        <v>2062</v>
      </c>
      <c r="J338" s="221"/>
      <c r="K338" s="220">
        <f t="shared" si="21"/>
        <v>1101600</v>
      </c>
      <c r="L338" s="221"/>
      <c r="M338" s="220">
        <v>1101600</v>
      </c>
      <c r="O338" s="98" t="s">
        <v>1269</v>
      </c>
      <c r="P338" s="99" t="s">
        <v>2031</v>
      </c>
      <c r="Q338" s="100">
        <v>938174</v>
      </c>
      <c r="R338" s="100">
        <f t="shared" si="22"/>
        <v>460564</v>
      </c>
      <c r="S338" s="100">
        <v>6000</v>
      </c>
      <c r="T338" s="100">
        <v>454564</v>
      </c>
      <c r="U338" s="76"/>
      <c r="V338" s="98" t="s">
        <v>1287</v>
      </c>
      <c r="W338" s="99" t="s">
        <v>2282</v>
      </c>
      <c r="X338" s="79"/>
      <c r="Y338" s="100">
        <f t="shared" si="23"/>
        <v>109200</v>
      </c>
      <c r="Z338" s="79"/>
      <c r="AA338" s="100">
        <v>109200</v>
      </c>
    </row>
    <row r="339" spans="1:27" ht="15">
      <c r="A339" s="98" t="s">
        <v>1296</v>
      </c>
      <c r="B339" s="99" t="s">
        <v>2038</v>
      </c>
      <c r="C339" s="79"/>
      <c r="D339" s="46">
        <f t="shared" si="20"/>
        <v>657844</v>
      </c>
      <c r="E339" s="100">
        <v>143535</v>
      </c>
      <c r="F339" s="100">
        <v>514309</v>
      </c>
      <c r="H339" s="218" t="s">
        <v>1378</v>
      </c>
      <c r="I339" s="219" t="s">
        <v>2063</v>
      </c>
      <c r="J339" s="220">
        <v>14550</v>
      </c>
      <c r="K339" s="220">
        <f t="shared" si="21"/>
        <v>10800</v>
      </c>
      <c r="L339" s="221"/>
      <c r="M339" s="220">
        <v>10800</v>
      </c>
      <c r="O339" s="98" t="s">
        <v>1272</v>
      </c>
      <c r="P339" s="99" t="s">
        <v>2032</v>
      </c>
      <c r="Q339" s="100">
        <v>542150</v>
      </c>
      <c r="R339" s="100">
        <f t="shared" si="22"/>
        <v>1308941</v>
      </c>
      <c r="S339" s="100">
        <v>300000</v>
      </c>
      <c r="T339" s="100">
        <v>1008941</v>
      </c>
      <c r="U339" s="76"/>
      <c r="V339" s="98" t="s">
        <v>1290</v>
      </c>
      <c r="W339" s="99" t="s">
        <v>2036</v>
      </c>
      <c r="X339" s="100">
        <v>12000</v>
      </c>
      <c r="Y339" s="100">
        <f t="shared" si="23"/>
        <v>181750</v>
      </c>
      <c r="Z339" s="79"/>
      <c r="AA339" s="100">
        <v>181750</v>
      </c>
    </row>
    <row r="340" spans="1:27" ht="15">
      <c r="A340" s="98" t="s">
        <v>1299</v>
      </c>
      <c r="B340" s="99" t="s">
        <v>2280</v>
      </c>
      <c r="C340" s="79"/>
      <c r="D340" s="46">
        <f t="shared" si="20"/>
        <v>8600</v>
      </c>
      <c r="E340" s="79"/>
      <c r="F340" s="100">
        <v>8600</v>
      </c>
      <c r="H340" s="218" t="s">
        <v>1381</v>
      </c>
      <c r="I340" s="219" t="s">
        <v>2064</v>
      </c>
      <c r="J340" s="220">
        <v>604085</v>
      </c>
      <c r="K340" s="220">
        <f t="shared" si="21"/>
        <v>2840968</v>
      </c>
      <c r="L340" s="221"/>
      <c r="M340" s="220">
        <v>2840968</v>
      </c>
      <c r="O340" s="98" t="s">
        <v>1275</v>
      </c>
      <c r="P340" s="99" t="s">
        <v>2033</v>
      </c>
      <c r="Q340" s="100">
        <v>3230276</v>
      </c>
      <c r="R340" s="100">
        <f t="shared" si="22"/>
        <v>9513898</v>
      </c>
      <c r="S340" s="100">
        <v>945008</v>
      </c>
      <c r="T340" s="100">
        <v>8568890</v>
      </c>
      <c r="U340" s="76"/>
      <c r="V340" s="98" t="s">
        <v>1293</v>
      </c>
      <c r="W340" s="99" t="s">
        <v>2037</v>
      </c>
      <c r="X340" s="100">
        <v>25000</v>
      </c>
      <c r="Y340" s="100">
        <f t="shared" si="23"/>
        <v>490617</v>
      </c>
      <c r="Z340" s="79"/>
      <c r="AA340" s="100">
        <v>490617</v>
      </c>
    </row>
    <row r="341" spans="1:27" ht="15">
      <c r="A341" s="98" t="s">
        <v>1302</v>
      </c>
      <c r="B341" s="99" t="s">
        <v>2039</v>
      </c>
      <c r="C341" s="100">
        <v>1249900</v>
      </c>
      <c r="D341" s="46">
        <f t="shared" si="20"/>
        <v>791180</v>
      </c>
      <c r="E341" s="100">
        <v>24900</v>
      </c>
      <c r="F341" s="100">
        <v>766280</v>
      </c>
      <c r="H341" s="218" t="s">
        <v>1384</v>
      </c>
      <c r="I341" s="219" t="s">
        <v>2065</v>
      </c>
      <c r="J341" s="220">
        <v>2918301</v>
      </c>
      <c r="K341" s="220">
        <f t="shared" si="21"/>
        <v>2558223</v>
      </c>
      <c r="L341" s="221"/>
      <c r="M341" s="220">
        <v>2558223</v>
      </c>
      <c r="O341" s="98" t="s">
        <v>1278</v>
      </c>
      <c r="P341" s="99" t="s">
        <v>2289</v>
      </c>
      <c r="Q341" s="100">
        <v>7489176</v>
      </c>
      <c r="R341" s="100">
        <f t="shared" si="22"/>
        <v>3890074</v>
      </c>
      <c r="S341" s="100">
        <v>114300</v>
      </c>
      <c r="T341" s="100">
        <v>3775774</v>
      </c>
      <c r="U341" s="76"/>
      <c r="V341" s="98" t="s">
        <v>1296</v>
      </c>
      <c r="W341" s="99" t="s">
        <v>2038</v>
      </c>
      <c r="X341" s="79"/>
      <c r="Y341" s="100">
        <f t="shared" si="23"/>
        <v>2083888</v>
      </c>
      <c r="Z341" s="100">
        <v>183000</v>
      </c>
      <c r="AA341" s="100">
        <v>1900888</v>
      </c>
    </row>
    <row r="342" spans="1:27" ht="15">
      <c r="A342" s="98" t="s">
        <v>1305</v>
      </c>
      <c r="B342" s="99" t="s">
        <v>2040</v>
      </c>
      <c r="C342" s="100">
        <v>9400</v>
      </c>
      <c r="D342" s="46">
        <f t="shared" si="20"/>
        <v>2103136</v>
      </c>
      <c r="E342" s="100">
        <v>61270</v>
      </c>
      <c r="F342" s="100">
        <v>2041866</v>
      </c>
      <c r="H342" s="218" t="s">
        <v>1388</v>
      </c>
      <c r="I342" s="219" t="s">
        <v>2066</v>
      </c>
      <c r="J342" s="220">
        <v>5800</v>
      </c>
      <c r="K342" s="220">
        <f t="shared" si="21"/>
        <v>75600</v>
      </c>
      <c r="L342" s="221"/>
      <c r="M342" s="220">
        <v>75600</v>
      </c>
      <c r="O342" s="98" t="s">
        <v>1281</v>
      </c>
      <c r="P342" s="99" t="s">
        <v>2034</v>
      </c>
      <c r="Q342" s="100">
        <v>5113179</v>
      </c>
      <c r="R342" s="100">
        <f t="shared" si="22"/>
        <v>7275349</v>
      </c>
      <c r="S342" s="100">
        <v>829400</v>
      </c>
      <c r="T342" s="100">
        <v>6445949</v>
      </c>
      <c r="U342" s="76"/>
      <c r="V342" s="98" t="s">
        <v>1299</v>
      </c>
      <c r="W342" s="99" t="s">
        <v>2280</v>
      </c>
      <c r="X342" s="79"/>
      <c r="Y342" s="100">
        <f t="shared" si="23"/>
        <v>293875</v>
      </c>
      <c r="Z342" s="79"/>
      <c r="AA342" s="100">
        <v>293875</v>
      </c>
    </row>
    <row r="343" spans="1:27" ht="15">
      <c r="A343" s="98" t="s">
        <v>1308</v>
      </c>
      <c r="B343" s="99" t="s">
        <v>2041</v>
      </c>
      <c r="C343" s="100">
        <v>379300</v>
      </c>
      <c r="D343" s="46">
        <f t="shared" si="20"/>
        <v>613969</v>
      </c>
      <c r="E343" s="79"/>
      <c r="F343" s="100">
        <v>613969</v>
      </c>
      <c r="H343" s="218" t="s">
        <v>1391</v>
      </c>
      <c r="I343" s="219" t="s">
        <v>2067</v>
      </c>
      <c r="J343" s="221"/>
      <c r="K343" s="220">
        <f t="shared" si="21"/>
        <v>66591</v>
      </c>
      <c r="L343" s="221"/>
      <c r="M343" s="220">
        <v>66591</v>
      </c>
      <c r="O343" s="98" t="s">
        <v>1284</v>
      </c>
      <c r="P343" s="99" t="s">
        <v>2035</v>
      </c>
      <c r="Q343" s="100">
        <v>10531943</v>
      </c>
      <c r="R343" s="100">
        <f t="shared" si="22"/>
        <v>13172379</v>
      </c>
      <c r="S343" s="100">
        <v>1756385</v>
      </c>
      <c r="T343" s="100">
        <v>11415994</v>
      </c>
      <c r="U343" s="76"/>
      <c r="V343" s="98" t="s">
        <v>1302</v>
      </c>
      <c r="W343" s="99" t="s">
        <v>2039</v>
      </c>
      <c r="X343" s="100">
        <v>850990</v>
      </c>
      <c r="Y343" s="100">
        <f t="shared" si="23"/>
        <v>2764466</v>
      </c>
      <c r="Z343" s="100">
        <v>37495</v>
      </c>
      <c r="AA343" s="100">
        <v>2726971</v>
      </c>
    </row>
    <row r="344" spans="1:27" ht="15">
      <c r="A344" s="98" t="s">
        <v>1311</v>
      </c>
      <c r="B344" s="99" t="s">
        <v>2042</v>
      </c>
      <c r="C344" s="100">
        <v>184050</v>
      </c>
      <c r="D344" s="46">
        <f t="shared" si="20"/>
        <v>2154320</v>
      </c>
      <c r="E344" s="100">
        <v>382763</v>
      </c>
      <c r="F344" s="100">
        <v>1771557</v>
      </c>
      <c r="H344" s="218" t="s">
        <v>1394</v>
      </c>
      <c r="I344" s="219" t="s">
        <v>2068</v>
      </c>
      <c r="J344" s="221"/>
      <c r="K344" s="220">
        <f t="shared" si="21"/>
        <v>41020</v>
      </c>
      <c r="L344" s="221"/>
      <c r="M344" s="220">
        <v>41020</v>
      </c>
      <c r="O344" s="98" t="s">
        <v>1287</v>
      </c>
      <c r="P344" s="99" t="s">
        <v>2282</v>
      </c>
      <c r="Q344" s="79"/>
      <c r="R344" s="100">
        <f t="shared" si="22"/>
        <v>844929</v>
      </c>
      <c r="S344" s="100">
        <v>491300</v>
      </c>
      <c r="T344" s="100">
        <v>353629</v>
      </c>
      <c r="U344" s="76"/>
      <c r="V344" s="98" t="s">
        <v>1305</v>
      </c>
      <c r="W344" s="99" t="s">
        <v>2040</v>
      </c>
      <c r="X344" s="100">
        <v>12117303</v>
      </c>
      <c r="Y344" s="100">
        <f t="shared" si="23"/>
        <v>2435376</v>
      </c>
      <c r="Z344" s="100">
        <v>69301</v>
      </c>
      <c r="AA344" s="100">
        <v>2366075</v>
      </c>
    </row>
    <row r="345" spans="1:27" ht="15">
      <c r="A345" s="98" t="s">
        <v>1314</v>
      </c>
      <c r="B345" s="99" t="s">
        <v>2043</v>
      </c>
      <c r="C345" s="79"/>
      <c r="D345" s="46">
        <f t="shared" si="20"/>
        <v>380730</v>
      </c>
      <c r="E345" s="100">
        <v>149500</v>
      </c>
      <c r="F345" s="100">
        <v>231230</v>
      </c>
      <c r="H345" s="218" t="s">
        <v>1397</v>
      </c>
      <c r="I345" s="219" t="s">
        <v>2069</v>
      </c>
      <c r="J345" s="221"/>
      <c r="K345" s="220">
        <f t="shared" si="21"/>
        <v>342525</v>
      </c>
      <c r="L345" s="220">
        <v>270500</v>
      </c>
      <c r="M345" s="220">
        <v>72025</v>
      </c>
      <c r="O345" s="98" t="s">
        <v>1290</v>
      </c>
      <c r="P345" s="99" t="s">
        <v>2036</v>
      </c>
      <c r="Q345" s="100">
        <v>2723855</v>
      </c>
      <c r="R345" s="100">
        <f t="shared" si="22"/>
        <v>4635957</v>
      </c>
      <c r="S345" s="100">
        <v>3003154</v>
      </c>
      <c r="T345" s="100">
        <v>1632803</v>
      </c>
      <c r="U345" s="76"/>
      <c r="V345" s="98" t="s">
        <v>1308</v>
      </c>
      <c r="W345" s="99" t="s">
        <v>2041</v>
      </c>
      <c r="X345" s="100">
        <v>63935</v>
      </c>
      <c r="Y345" s="100">
        <f t="shared" si="23"/>
        <v>1392344</v>
      </c>
      <c r="Z345" s="100">
        <v>22500</v>
      </c>
      <c r="AA345" s="100">
        <v>1369844</v>
      </c>
    </row>
    <row r="346" spans="1:27" ht="15">
      <c r="A346" s="98" t="s">
        <v>1317</v>
      </c>
      <c r="B346" s="99" t="s">
        <v>2044</v>
      </c>
      <c r="C346" s="100">
        <v>750</v>
      </c>
      <c r="D346" s="46">
        <f t="shared" si="20"/>
        <v>816480</v>
      </c>
      <c r="E346" s="100">
        <v>1600</v>
      </c>
      <c r="F346" s="100">
        <v>814880</v>
      </c>
      <c r="H346" s="218" t="s">
        <v>1400</v>
      </c>
      <c r="I346" s="219" t="s">
        <v>2070</v>
      </c>
      <c r="J346" s="221"/>
      <c r="K346" s="220">
        <f t="shared" si="21"/>
        <v>432625</v>
      </c>
      <c r="L346" s="221"/>
      <c r="M346" s="220">
        <v>432625</v>
      </c>
      <c r="O346" s="98" t="s">
        <v>1293</v>
      </c>
      <c r="P346" s="99" t="s">
        <v>2037</v>
      </c>
      <c r="Q346" s="100">
        <v>30020</v>
      </c>
      <c r="R346" s="100">
        <f t="shared" si="22"/>
        <v>5083200</v>
      </c>
      <c r="S346" s="100">
        <v>154600</v>
      </c>
      <c r="T346" s="100">
        <v>4928600</v>
      </c>
      <c r="U346" s="76"/>
      <c r="V346" s="98" t="s">
        <v>1311</v>
      </c>
      <c r="W346" s="99" t="s">
        <v>2042</v>
      </c>
      <c r="X346" s="100">
        <v>2059350</v>
      </c>
      <c r="Y346" s="100">
        <f t="shared" si="23"/>
        <v>9010648</v>
      </c>
      <c r="Z346" s="100">
        <v>2166503</v>
      </c>
      <c r="AA346" s="100">
        <v>6844145</v>
      </c>
    </row>
    <row r="347" spans="1:27" ht="15">
      <c r="A347" s="98" t="s">
        <v>1320</v>
      </c>
      <c r="B347" s="99" t="s">
        <v>2045</v>
      </c>
      <c r="C347" s="100">
        <v>349400</v>
      </c>
      <c r="D347" s="46">
        <f t="shared" si="20"/>
        <v>4283865</v>
      </c>
      <c r="E347" s="100">
        <v>2217504</v>
      </c>
      <c r="F347" s="100">
        <v>2066361</v>
      </c>
      <c r="H347" s="218" t="s">
        <v>1403</v>
      </c>
      <c r="I347" s="219" t="s">
        <v>2071</v>
      </c>
      <c r="J347" s="221"/>
      <c r="K347" s="220">
        <f t="shared" si="21"/>
        <v>30000</v>
      </c>
      <c r="L347" s="221"/>
      <c r="M347" s="220">
        <v>30000</v>
      </c>
      <c r="O347" s="98" t="s">
        <v>1296</v>
      </c>
      <c r="P347" s="99" t="s">
        <v>2038</v>
      </c>
      <c r="Q347" s="100">
        <v>570000</v>
      </c>
      <c r="R347" s="100">
        <f t="shared" si="22"/>
        <v>4659011</v>
      </c>
      <c r="S347" s="100">
        <v>1092585</v>
      </c>
      <c r="T347" s="100">
        <v>3566426</v>
      </c>
      <c r="U347" s="76"/>
      <c r="V347" s="98" t="s">
        <v>1314</v>
      </c>
      <c r="W347" s="99" t="s">
        <v>2043</v>
      </c>
      <c r="X347" s="100">
        <v>165448</v>
      </c>
      <c r="Y347" s="100">
        <f t="shared" si="23"/>
        <v>1409299</v>
      </c>
      <c r="Z347" s="79"/>
      <c r="AA347" s="100">
        <v>1409299</v>
      </c>
    </row>
    <row r="348" spans="1:27" ht="15">
      <c r="A348" s="98" t="s">
        <v>1323</v>
      </c>
      <c r="B348" s="99" t="s">
        <v>2046</v>
      </c>
      <c r="C348" s="100">
        <v>167210</v>
      </c>
      <c r="D348" s="46">
        <f t="shared" si="20"/>
        <v>810093</v>
      </c>
      <c r="E348" s="100">
        <v>110701</v>
      </c>
      <c r="F348" s="100">
        <v>699392</v>
      </c>
      <c r="H348" s="218" t="s">
        <v>1406</v>
      </c>
      <c r="I348" s="219" t="s">
        <v>2072</v>
      </c>
      <c r="J348" s="220">
        <v>3000</v>
      </c>
      <c r="K348" s="220">
        <f t="shared" si="21"/>
        <v>119005</v>
      </c>
      <c r="L348" s="221"/>
      <c r="M348" s="220">
        <v>119005</v>
      </c>
      <c r="O348" s="98" t="s">
        <v>1299</v>
      </c>
      <c r="P348" s="99" t="s">
        <v>2280</v>
      </c>
      <c r="Q348" s="79"/>
      <c r="R348" s="100">
        <f t="shared" si="22"/>
        <v>953822</v>
      </c>
      <c r="S348" s="100">
        <v>340050</v>
      </c>
      <c r="T348" s="100">
        <v>613772</v>
      </c>
      <c r="U348" s="76"/>
      <c r="V348" s="98" t="s">
        <v>1317</v>
      </c>
      <c r="W348" s="99" t="s">
        <v>2044</v>
      </c>
      <c r="X348" s="79"/>
      <c r="Y348" s="100">
        <f t="shared" si="23"/>
        <v>701458</v>
      </c>
      <c r="Z348" s="79"/>
      <c r="AA348" s="100">
        <v>701458</v>
      </c>
    </row>
    <row r="349" spans="1:27" ht="15">
      <c r="A349" s="98" t="s">
        <v>1326</v>
      </c>
      <c r="B349" s="99" t="s">
        <v>2290</v>
      </c>
      <c r="C349" s="100">
        <v>198812</v>
      </c>
      <c r="D349" s="46">
        <f t="shared" si="20"/>
        <v>925387</v>
      </c>
      <c r="E349" s="79"/>
      <c r="F349" s="100">
        <v>925387</v>
      </c>
      <c r="H349" s="218" t="s">
        <v>1409</v>
      </c>
      <c r="I349" s="219" t="s">
        <v>2073</v>
      </c>
      <c r="J349" s="221"/>
      <c r="K349" s="220">
        <f t="shared" si="21"/>
        <v>1364555</v>
      </c>
      <c r="L349" s="221"/>
      <c r="M349" s="220">
        <v>1364555</v>
      </c>
      <c r="O349" s="98" t="s">
        <v>1302</v>
      </c>
      <c r="P349" s="99" t="s">
        <v>2039</v>
      </c>
      <c r="Q349" s="100">
        <v>6574852</v>
      </c>
      <c r="R349" s="100">
        <f t="shared" si="22"/>
        <v>7834141</v>
      </c>
      <c r="S349" s="100">
        <v>2021740</v>
      </c>
      <c r="T349" s="100">
        <v>5812401</v>
      </c>
      <c r="U349" s="76"/>
      <c r="V349" s="98" t="s">
        <v>1320</v>
      </c>
      <c r="W349" s="99" t="s">
        <v>2045</v>
      </c>
      <c r="X349" s="100">
        <v>104000</v>
      </c>
      <c r="Y349" s="100">
        <f t="shared" si="23"/>
        <v>17079805</v>
      </c>
      <c r="Z349" s="100">
        <v>8921137</v>
      </c>
      <c r="AA349" s="100">
        <v>8158668</v>
      </c>
    </row>
    <row r="350" spans="1:27" ht="15">
      <c r="A350" s="98" t="s">
        <v>1329</v>
      </c>
      <c r="B350" s="99" t="s">
        <v>2047</v>
      </c>
      <c r="C350" s="100">
        <v>140200</v>
      </c>
      <c r="D350" s="46">
        <f t="shared" si="20"/>
        <v>785707</v>
      </c>
      <c r="E350" s="100">
        <v>30000</v>
      </c>
      <c r="F350" s="100">
        <v>755707</v>
      </c>
      <c r="H350" s="218" t="s">
        <v>1412</v>
      </c>
      <c r="I350" s="219" t="s">
        <v>2074</v>
      </c>
      <c r="J350" s="221"/>
      <c r="K350" s="220">
        <f t="shared" si="21"/>
        <v>353068</v>
      </c>
      <c r="L350" s="221"/>
      <c r="M350" s="220">
        <v>353068</v>
      </c>
      <c r="O350" s="98" t="s">
        <v>1305</v>
      </c>
      <c r="P350" s="99" t="s">
        <v>2040</v>
      </c>
      <c r="Q350" s="100">
        <v>1496425</v>
      </c>
      <c r="R350" s="100">
        <f t="shared" si="22"/>
        <v>14782999</v>
      </c>
      <c r="S350" s="100">
        <v>795273</v>
      </c>
      <c r="T350" s="100">
        <v>13987726</v>
      </c>
      <c r="U350" s="76"/>
      <c r="V350" s="98" t="s">
        <v>1323</v>
      </c>
      <c r="W350" s="99" t="s">
        <v>2046</v>
      </c>
      <c r="X350" s="100">
        <v>373096</v>
      </c>
      <c r="Y350" s="100">
        <f t="shared" si="23"/>
        <v>2068916</v>
      </c>
      <c r="Z350" s="100">
        <v>13501</v>
      </c>
      <c r="AA350" s="100">
        <v>2055415</v>
      </c>
    </row>
    <row r="351" spans="1:27" ht="15">
      <c r="A351" s="98" t="s">
        <v>1332</v>
      </c>
      <c r="B351" s="99" t="s">
        <v>2048</v>
      </c>
      <c r="C351" s="100">
        <v>12900</v>
      </c>
      <c r="D351" s="46">
        <f t="shared" si="20"/>
        <v>103888</v>
      </c>
      <c r="E351" s="79"/>
      <c r="F351" s="100">
        <v>103888</v>
      </c>
      <c r="H351" s="218" t="s">
        <v>1415</v>
      </c>
      <c r="I351" s="219" t="s">
        <v>2075</v>
      </c>
      <c r="J351" s="221"/>
      <c r="K351" s="220">
        <f t="shared" si="21"/>
        <v>13127412</v>
      </c>
      <c r="L351" s="221"/>
      <c r="M351" s="220">
        <v>13127412</v>
      </c>
      <c r="O351" s="98" t="s">
        <v>1308</v>
      </c>
      <c r="P351" s="99" t="s">
        <v>2041</v>
      </c>
      <c r="Q351" s="100">
        <v>3204220</v>
      </c>
      <c r="R351" s="100">
        <f t="shared" si="22"/>
        <v>5143042</v>
      </c>
      <c r="S351" s="100">
        <v>871100</v>
      </c>
      <c r="T351" s="100">
        <v>4271942</v>
      </c>
      <c r="U351" s="76"/>
      <c r="V351" s="98" t="s">
        <v>1326</v>
      </c>
      <c r="W351" s="99" t="s">
        <v>2290</v>
      </c>
      <c r="X351" s="79"/>
      <c r="Y351" s="100">
        <f t="shared" si="23"/>
        <v>1291006</v>
      </c>
      <c r="Z351" s="100">
        <v>460000</v>
      </c>
      <c r="AA351" s="100">
        <v>831006</v>
      </c>
    </row>
    <row r="352" spans="1:27" ht="15">
      <c r="A352" s="98" t="s">
        <v>1335</v>
      </c>
      <c r="B352" s="99" t="s">
        <v>2049</v>
      </c>
      <c r="C352" s="79"/>
      <c r="D352" s="46">
        <f t="shared" si="20"/>
        <v>579386</v>
      </c>
      <c r="E352" s="79"/>
      <c r="F352" s="100">
        <v>579386</v>
      </c>
      <c r="H352" s="218" t="s">
        <v>1418</v>
      </c>
      <c r="I352" s="219" t="s">
        <v>2076</v>
      </c>
      <c r="J352" s="221"/>
      <c r="K352" s="220">
        <f t="shared" si="21"/>
        <v>956161</v>
      </c>
      <c r="L352" s="221"/>
      <c r="M352" s="220">
        <v>956161</v>
      </c>
      <c r="O352" s="98" t="s">
        <v>1311</v>
      </c>
      <c r="P352" s="99" t="s">
        <v>2042</v>
      </c>
      <c r="Q352" s="100">
        <v>1578802</v>
      </c>
      <c r="R352" s="100">
        <f t="shared" si="22"/>
        <v>16998092</v>
      </c>
      <c r="S352" s="100">
        <v>922494</v>
      </c>
      <c r="T352" s="100">
        <v>16075598</v>
      </c>
      <c r="U352" s="76"/>
      <c r="V352" s="98" t="s">
        <v>1329</v>
      </c>
      <c r="W352" s="99" t="s">
        <v>2047</v>
      </c>
      <c r="X352" s="100">
        <v>57613300</v>
      </c>
      <c r="Y352" s="100">
        <f t="shared" si="23"/>
        <v>46064776</v>
      </c>
      <c r="Z352" s="100">
        <v>8470831</v>
      </c>
      <c r="AA352" s="100">
        <v>37593945</v>
      </c>
    </row>
    <row r="353" spans="1:27" ht="15">
      <c r="A353" s="98" t="s">
        <v>1338</v>
      </c>
      <c r="B353" s="99" t="s">
        <v>2050</v>
      </c>
      <c r="C353" s="100">
        <v>341000</v>
      </c>
      <c r="D353" s="46">
        <f t="shared" si="20"/>
        <v>1095705</v>
      </c>
      <c r="E353" s="100">
        <v>387475</v>
      </c>
      <c r="F353" s="100">
        <v>708230</v>
      </c>
      <c r="H353" s="218" t="s">
        <v>1421</v>
      </c>
      <c r="I353" s="219" t="s">
        <v>2077</v>
      </c>
      <c r="J353" s="220">
        <v>1779550</v>
      </c>
      <c r="K353" s="220">
        <f t="shared" si="21"/>
        <v>2400790</v>
      </c>
      <c r="L353" s="221"/>
      <c r="M353" s="220">
        <v>2400790</v>
      </c>
      <c r="O353" s="98" t="s">
        <v>1314</v>
      </c>
      <c r="P353" s="99" t="s">
        <v>2043</v>
      </c>
      <c r="Q353" s="100">
        <v>2430850</v>
      </c>
      <c r="R353" s="100">
        <f t="shared" si="22"/>
        <v>2477871</v>
      </c>
      <c r="S353" s="100">
        <v>807323</v>
      </c>
      <c r="T353" s="100">
        <v>1670548</v>
      </c>
      <c r="U353" s="76"/>
      <c r="V353" s="98" t="s">
        <v>1332</v>
      </c>
      <c r="W353" s="99" t="s">
        <v>2048</v>
      </c>
      <c r="X353" s="100">
        <v>70927</v>
      </c>
      <c r="Y353" s="100">
        <f t="shared" si="23"/>
        <v>3314904</v>
      </c>
      <c r="Z353" s="100">
        <v>2191250</v>
      </c>
      <c r="AA353" s="100">
        <v>1123654</v>
      </c>
    </row>
    <row r="354" spans="1:27" ht="15">
      <c r="A354" s="98" t="s">
        <v>1341</v>
      </c>
      <c r="B354" s="99" t="s">
        <v>2051</v>
      </c>
      <c r="C354" s="100">
        <v>460500</v>
      </c>
      <c r="D354" s="46">
        <f t="shared" si="20"/>
        <v>357465</v>
      </c>
      <c r="E354" s="100">
        <v>79400</v>
      </c>
      <c r="F354" s="100">
        <v>278065</v>
      </c>
      <c r="H354" s="218" t="s">
        <v>1424</v>
      </c>
      <c r="I354" s="219" t="s">
        <v>2078</v>
      </c>
      <c r="J354" s="220">
        <v>27000</v>
      </c>
      <c r="K354" s="220">
        <f t="shared" si="21"/>
        <v>0</v>
      </c>
      <c r="L354" s="221"/>
      <c r="M354" s="221"/>
      <c r="O354" s="98" t="s">
        <v>1317</v>
      </c>
      <c r="P354" s="99" t="s">
        <v>2044</v>
      </c>
      <c r="Q354" s="100">
        <v>2060682</v>
      </c>
      <c r="R354" s="100">
        <f t="shared" si="22"/>
        <v>4442137</v>
      </c>
      <c r="S354" s="100">
        <v>465228</v>
      </c>
      <c r="T354" s="100">
        <v>3976909</v>
      </c>
      <c r="U354" s="76"/>
      <c r="V354" s="98" t="s">
        <v>1335</v>
      </c>
      <c r="W354" s="99" t="s">
        <v>2049</v>
      </c>
      <c r="X354" s="79"/>
      <c r="Y354" s="100">
        <f t="shared" si="23"/>
        <v>5285556</v>
      </c>
      <c r="Z354" s="79"/>
      <c r="AA354" s="100">
        <v>5285556</v>
      </c>
    </row>
    <row r="355" spans="1:27" ht="15">
      <c r="A355" s="98" t="s">
        <v>1344</v>
      </c>
      <c r="B355" s="99" t="s">
        <v>2052</v>
      </c>
      <c r="C355" s="100">
        <v>9800</v>
      </c>
      <c r="D355" s="46">
        <f t="shared" si="20"/>
        <v>533635</v>
      </c>
      <c r="E355" s="79"/>
      <c r="F355" s="100">
        <v>533635</v>
      </c>
      <c r="H355" s="218" t="s">
        <v>1427</v>
      </c>
      <c r="I355" s="219" t="s">
        <v>2079</v>
      </c>
      <c r="J355" s="220">
        <v>7900</v>
      </c>
      <c r="K355" s="220">
        <f t="shared" si="21"/>
        <v>360492</v>
      </c>
      <c r="L355" s="220">
        <v>230800</v>
      </c>
      <c r="M355" s="220">
        <v>129692</v>
      </c>
      <c r="O355" s="98" t="s">
        <v>1320</v>
      </c>
      <c r="P355" s="99" t="s">
        <v>2045</v>
      </c>
      <c r="Q355" s="100">
        <v>26257738</v>
      </c>
      <c r="R355" s="100">
        <f t="shared" si="22"/>
        <v>30714878</v>
      </c>
      <c r="S355" s="100">
        <v>10936161</v>
      </c>
      <c r="T355" s="100">
        <v>19778717</v>
      </c>
      <c r="U355" s="76"/>
      <c r="V355" s="98" t="s">
        <v>1338</v>
      </c>
      <c r="W355" s="99" t="s">
        <v>2050</v>
      </c>
      <c r="X355" s="100">
        <v>4831720</v>
      </c>
      <c r="Y355" s="100">
        <f t="shared" si="23"/>
        <v>24229308</v>
      </c>
      <c r="Z355" s="100">
        <v>18831158</v>
      </c>
      <c r="AA355" s="100">
        <v>5398150</v>
      </c>
    </row>
    <row r="356" spans="1:27" ht="15">
      <c r="A356" s="98" t="s">
        <v>1347</v>
      </c>
      <c r="B356" s="99" t="s">
        <v>2053</v>
      </c>
      <c r="C356" s="100">
        <v>2750</v>
      </c>
      <c r="D356" s="46">
        <f t="shared" si="20"/>
        <v>361152</v>
      </c>
      <c r="E356" s="100">
        <v>26400</v>
      </c>
      <c r="F356" s="100">
        <v>334752</v>
      </c>
      <c r="H356" s="218" t="s">
        <v>1433</v>
      </c>
      <c r="I356" s="219" t="s">
        <v>2081</v>
      </c>
      <c r="J356" s="220">
        <v>16000</v>
      </c>
      <c r="K356" s="220">
        <f t="shared" si="21"/>
        <v>7133</v>
      </c>
      <c r="L356" s="221"/>
      <c r="M356" s="220">
        <v>7133</v>
      </c>
      <c r="O356" s="98" t="s">
        <v>1323</v>
      </c>
      <c r="P356" s="99" t="s">
        <v>2046</v>
      </c>
      <c r="Q356" s="100">
        <v>9083353</v>
      </c>
      <c r="R356" s="100">
        <f t="shared" si="22"/>
        <v>3835073</v>
      </c>
      <c r="S356" s="100">
        <v>492926</v>
      </c>
      <c r="T356" s="100">
        <v>3342147</v>
      </c>
      <c r="U356" s="76"/>
      <c r="V356" s="98" t="s">
        <v>1341</v>
      </c>
      <c r="W356" s="99" t="s">
        <v>2051</v>
      </c>
      <c r="X356" s="100">
        <v>8000</v>
      </c>
      <c r="Y356" s="100">
        <f t="shared" si="23"/>
        <v>819695</v>
      </c>
      <c r="Z356" s="79"/>
      <c r="AA356" s="100">
        <v>819695</v>
      </c>
    </row>
    <row r="357" spans="1:27" ht="15">
      <c r="A357" s="98" t="s">
        <v>1350</v>
      </c>
      <c r="B357" s="99" t="s">
        <v>2054</v>
      </c>
      <c r="C357" s="79"/>
      <c r="D357" s="46">
        <f t="shared" si="20"/>
        <v>24355</v>
      </c>
      <c r="E357" s="79"/>
      <c r="F357" s="100">
        <v>24355</v>
      </c>
      <c r="H357" s="218" t="s">
        <v>1436</v>
      </c>
      <c r="I357" s="219" t="s">
        <v>2082</v>
      </c>
      <c r="J357" s="220">
        <v>47000</v>
      </c>
      <c r="K357" s="220">
        <f t="shared" si="21"/>
        <v>400246</v>
      </c>
      <c r="L357" s="221"/>
      <c r="M357" s="220">
        <v>400246</v>
      </c>
      <c r="O357" s="98" t="s">
        <v>1326</v>
      </c>
      <c r="P357" s="99" t="s">
        <v>2290</v>
      </c>
      <c r="Q357" s="100">
        <v>4733720</v>
      </c>
      <c r="R357" s="100">
        <f t="shared" si="22"/>
        <v>4518993</v>
      </c>
      <c r="S357" s="100">
        <v>464350</v>
      </c>
      <c r="T357" s="100">
        <v>4054643</v>
      </c>
      <c r="U357" s="76"/>
      <c r="V357" s="98" t="s">
        <v>1344</v>
      </c>
      <c r="W357" s="99" t="s">
        <v>2052</v>
      </c>
      <c r="X357" s="100">
        <v>1</v>
      </c>
      <c r="Y357" s="100">
        <f t="shared" si="23"/>
        <v>1645315</v>
      </c>
      <c r="Z357" s="100">
        <v>1</v>
      </c>
      <c r="AA357" s="100">
        <v>1645314</v>
      </c>
    </row>
    <row r="358" spans="1:27" ht="15">
      <c r="A358" s="98" t="s">
        <v>1353</v>
      </c>
      <c r="B358" s="99" t="s">
        <v>2055</v>
      </c>
      <c r="C358" s="100">
        <v>4481000</v>
      </c>
      <c r="D358" s="46">
        <f t="shared" si="20"/>
        <v>2750505</v>
      </c>
      <c r="E358" s="100">
        <v>1148100</v>
      </c>
      <c r="F358" s="100">
        <v>1602405</v>
      </c>
      <c r="H358" s="218" t="s">
        <v>1439</v>
      </c>
      <c r="I358" s="219" t="s">
        <v>2083</v>
      </c>
      <c r="J358" s="220">
        <v>1</v>
      </c>
      <c r="K358" s="220">
        <f t="shared" si="21"/>
        <v>6100</v>
      </c>
      <c r="L358" s="221"/>
      <c r="M358" s="220">
        <v>6100</v>
      </c>
      <c r="O358" s="98" t="s">
        <v>1329</v>
      </c>
      <c r="P358" s="99" t="s">
        <v>2047</v>
      </c>
      <c r="Q358" s="100">
        <v>3050350</v>
      </c>
      <c r="R358" s="100">
        <f t="shared" si="22"/>
        <v>15381742</v>
      </c>
      <c r="S358" s="100">
        <v>968522</v>
      </c>
      <c r="T358" s="100">
        <v>14413220</v>
      </c>
      <c r="U358" s="76"/>
      <c r="V358" s="98" t="s">
        <v>1347</v>
      </c>
      <c r="W358" s="99" t="s">
        <v>2053</v>
      </c>
      <c r="X358" s="100">
        <v>159151</v>
      </c>
      <c r="Y358" s="100">
        <f t="shared" si="23"/>
        <v>2829328</v>
      </c>
      <c r="Z358" s="100">
        <v>424450</v>
      </c>
      <c r="AA358" s="100">
        <v>2404878</v>
      </c>
    </row>
    <row r="359" spans="1:27" ht="15">
      <c r="A359" s="98" t="s">
        <v>1356</v>
      </c>
      <c r="B359" s="99" t="s">
        <v>2275</v>
      </c>
      <c r="C359" s="79"/>
      <c r="D359" s="46">
        <f t="shared" si="20"/>
        <v>142108</v>
      </c>
      <c r="E359" s="79"/>
      <c r="F359" s="100">
        <v>142108</v>
      </c>
      <c r="H359" s="218" t="s">
        <v>1442</v>
      </c>
      <c r="I359" s="219" t="s">
        <v>2084</v>
      </c>
      <c r="J359" s="221"/>
      <c r="K359" s="220">
        <f t="shared" si="21"/>
        <v>12500</v>
      </c>
      <c r="L359" s="221"/>
      <c r="M359" s="220">
        <v>12500</v>
      </c>
      <c r="O359" s="98" t="s">
        <v>1332</v>
      </c>
      <c r="P359" s="99" t="s">
        <v>2048</v>
      </c>
      <c r="Q359" s="100">
        <v>30984</v>
      </c>
      <c r="R359" s="100">
        <f t="shared" si="22"/>
        <v>1064155</v>
      </c>
      <c r="S359" s="100">
        <v>37850</v>
      </c>
      <c r="T359" s="100">
        <v>1026305</v>
      </c>
      <c r="U359" s="76"/>
      <c r="V359" s="98" t="s">
        <v>1350</v>
      </c>
      <c r="W359" s="99" t="s">
        <v>2054</v>
      </c>
      <c r="X359" s="79"/>
      <c r="Y359" s="100">
        <f t="shared" si="23"/>
        <v>11500</v>
      </c>
      <c r="Z359" s="79"/>
      <c r="AA359" s="100">
        <v>11500</v>
      </c>
    </row>
    <row r="360" spans="1:27" ht="15">
      <c r="A360" s="98" t="s">
        <v>1359</v>
      </c>
      <c r="B360" s="99" t="s">
        <v>2056</v>
      </c>
      <c r="C360" s="100">
        <v>473925</v>
      </c>
      <c r="D360" s="46">
        <f t="shared" si="20"/>
        <v>406316</v>
      </c>
      <c r="E360" s="100">
        <v>206000</v>
      </c>
      <c r="F360" s="100">
        <v>200316</v>
      </c>
      <c r="H360" s="218" t="s">
        <v>1445</v>
      </c>
      <c r="I360" s="219" t="s">
        <v>2085</v>
      </c>
      <c r="J360" s="221"/>
      <c r="K360" s="220">
        <f t="shared" si="21"/>
        <v>9500</v>
      </c>
      <c r="L360" s="221"/>
      <c r="M360" s="220">
        <v>9500</v>
      </c>
      <c r="O360" s="98" t="s">
        <v>1335</v>
      </c>
      <c r="P360" s="99" t="s">
        <v>2049</v>
      </c>
      <c r="Q360" s="100">
        <v>184500</v>
      </c>
      <c r="R360" s="100">
        <f t="shared" si="22"/>
        <v>3628263</v>
      </c>
      <c r="S360" s="79"/>
      <c r="T360" s="100">
        <v>3628263</v>
      </c>
      <c r="U360" s="76"/>
      <c r="V360" s="98" t="s">
        <v>1353</v>
      </c>
      <c r="W360" s="99" t="s">
        <v>2055</v>
      </c>
      <c r="X360" s="79"/>
      <c r="Y360" s="100">
        <f t="shared" si="23"/>
        <v>812200</v>
      </c>
      <c r="Z360" s="79"/>
      <c r="AA360" s="100">
        <v>812200</v>
      </c>
    </row>
    <row r="361" spans="1:27" ht="15">
      <c r="A361" s="98" t="s">
        <v>1362</v>
      </c>
      <c r="B361" s="99" t="s">
        <v>2057</v>
      </c>
      <c r="C361" s="100">
        <v>605100</v>
      </c>
      <c r="D361" s="46">
        <f t="shared" si="20"/>
        <v>355769</v>
      </c>
      <c r="E361" s="100">
        <v>248600</v>
      </c>
      <c r="F361" s="100">
        <v>107169</v>
      </c>
      <c r="H361" s="218" t="s">
        <v>1448</v>
      </c>
      <c r="I361" s="219" t="s">
        <v>2086</v>
      </c>
      <c r="J361" s="220">
        <v>143900</v>
      </c>
      <c r="K361" s="220">
        <f t="shared" si="21"/>
        <v>1313328</v>
      </c>
      <c r="L361" s="221"/>
      <c r="M361" s="220">
        <v>1313328</v>
      </c>
      <c r="O361" s="98" t="s">
        <v>1338</v>
      </c>
      <c r="P361" s="99" t="s">
        <v>2050</v>
      </c>
      <c r="Q361" s="100">
        <v>4175700</v>
      </c>
      <c r="R361" s="100">
        <f t="shared" si="22"/>
        <v>7582249</v>
      </c>
      <c r="S361" s="100">
        <v>1749597</v>
      </c>
      <c r="T361" s="100">
        <v>5832652</v>
      </c>
      <c r="U361" s="76"/>
      <c r="V361" s="98" t="s">
        <v>1356</v>
      </c>
      <c r="W361" s="99" t="s">
        <v>2275</v>
      </c>
      <c r="X361" s="79"/>
      <c r="Y361" s="100">
        <f t="shared" si="23"/>
        <v>1293500</v>
      </c>
      <c r="Z361" s="79"/>
      <c r="AA361" s="100">
        <v>1293500</v>
      </c>
    </row>
    <row r="362" spans="1:27" ht="15">
      <c r="A362" s="98" t="s">
        <v>1365</v>
      </c>
      <c r="B362" s="99" t="s">
        <v>2058</v>
      </c>
      <c r="C362" s="79"/>
      <c r="D362" s="46">
        <f t="shared" si="20"/>
        <v>11000</v>
      </c>
      <c r="E362" s="79"/>
      <c r="F362" s="100">
        <v>11000</v>
      </c>
      <c r="H362" s="218" t="s">
        <v>1451</v>
      </c>
      <c r="I362" s="219" t="s">
        <v>2087</v>
      </c>
      <c r="J362" s="221"/>
      <c r="K362" s="220">
        <f t="shared" si="21"/>
        <v>653325</v>
      </c>
      <c r="L362" s="221"/>
      <c r="M362" s="220">
        <v>653325</v>
      </c>
      <c r="O362" s="98" t="s">
        <v>1341</v>
      </c>
      <c r="P362" s="99" t="s">
        <v>2051</v>
      </c>
      <c r="Q362" s="100">
        <v>3460193</v>
      </c>
      <c r="R362" s="100">
        <f t="shared" si="22"/>
        <v>3096818</v>
      </c>
      <c r="S362" s="100">
        <v>1021900</v>
      </c>
      <c r="T362" s="100">
        <v>2074918</v>
      </c>
      <c r="U362" s="76"/>
      <c r="V362" s="98" t="s">
        <v>1359</v>
      </c>
      <c r="W362" s="99" t="s">
        <v>2056</v>
      </c>
      <c r="X362" s="100">
        <v>278525</v>
      </c>
      <c r="Y362" s="100">
        <f t="shared" si="23"/>
        <v>1074002</v>
      </c>
      <c r="Z362" s="100">
        <v>21500</v>
      </c>
      <c r="AA362" s="100">
        <v>1052502</v>
      </c>
    </row>
    <row r="363" spans="1:27" ht="15">
      <c r="A363" s="98" t="s">
        <v>1368</v>
      </c>
      <c r="B363" s="99" t="s">
        <v>2059</v>
      </c>
      <c r="C363" s="100">
        <v>26000</v>
      </c>
      <c r="D363" s="46">
        <f t="shared" si="20"/>
        <v>66320</v>
      </c>
      <c r="E363" s="79"/>
      <c r="F363" s="100">
        <v>66320</v>
      </c>
      <c r="H363" s="218" t="s">
        <v>1454</v>
      </c>
      <c r="I363" s="219" t="s">
        <v>2088</v>
      </c>
      <c r="J363" s="221"/>
      <c r="K363" s="220">
        <f t="shared" si="21"/>
        <v>287488</v>
      </c>
      <c r="L363" s="221"/>
      <c r="M363" s="220">
        <v>287488</v>
      </c>
      <c r="O363" s="98" t="s">
        <v>1344</v>
      </c>
      <c r="P363" s="99" t="s">
        <v>2052</v>
      </c>
      <c r="Q363" s="100">
        <v>55802</v>
      </c>
      <c r="R363" s="100">
        <f t="shared" si="22"/>
        <v>4868094</v>
      </c>
      <c r="S363" s="100">
        <v>183700</v>
      </c>
      <c r="T363" s="100">
        <v>4684394</v>
      </c>
      <c r="U363" s="76"/>
      <c r="V363" s="98" t="s">
        <v>1362</v>
      </c>
      <c r="W363" s="99" t="s">
        <v>2057</v>
      </c>
      <c r="X363" s="100">
        <v>14500</v>
      </c>
      <c r="Y363" s="100">
        <f t="shared" si="23"/>
        <v>2602958</v>
      </c>
      <c r="Z363" s="79"/>
      <c r="AA363" s="100">
        <v>2602958</v>
      </c>
    </row>
    <row r="364" spans="1:27" ht="15">
      <c r="A364" s="98" t="s">
        <v>1370</v>
      </c>
      <c r="B364" s="99" t="s">
        <v>2060</v>
      </c>
      <c r="C364" s="100">
        <v>1289650</v>
      </c>
      <c r="D364" s="46">
        <f t="shared" si="20"/>
        <v>638553</v>
      </c>
      <c r="E364" s="100">
        <v>453750</v>
      </c>
      <c r="F364" s="100">
        <v>184803</v>
      </c>
      <c r="H364" s="218" t="s">
        <v>1457</v>
      </c>
      <c r="I364" s="219" t="s">
        <v>2089</v>
      </c>
      <c r="J364" s="221"/>
      <c r="K364" s="220">
        <f t="shared" si="21"/>
        <v>1282316</v>
      </c>
      <c r="L364" s="220">
        <v>18680</v>
      </c>
      <c r="M364" s="220">
        <v>1263636</v>
      </c>
      <c r="O364" s="98" t="s">
        <v>1347</v>
      </c>
      <c r="P364" s="99" t="s">
        <v>2053</v>
      </c>
      <c r="Q364" s="100">
        <v>3442417</v>
      </c>
      <c r="R364" s="100">
        <f t="shared" si="22"/>
        <v>3134723</v>
      </c>
      <c r="S364" s="100">
        <v>357040</v>
      </c>
      <c r="T364" s="100">
        <v>2777683</v>
      </c>
      <c r="U364" s="76"/>
      <c r="V364" s="98" t="s">
        <v>1368</v>
      </c>
      <c r="W364" s="99" t="s">
        <v>2059</v>
      </c>
      <c r="X364" s="100">
        <v>25000</v>
      </c>
      <c r="Y364" s="100">
        <f t="shared" si="23"/>
        <v>340900</v>
      </c>
      <c r="Z364" s="100">
        <v>195500</v>
      </c>
      <c r="AA364" s="100">
        <v>145400</v>
      </c>
    </row>
    <row r="365" spans="1:27" ht="15">
      <c r="A365" s="98" t="s">
        <v>1373</v>
      </c>
      <c r="B365" s="99" t="s">
        <v>2061</v>
      </c>
      <c r="C365" s="100">
        <v>935325</v>
      </c>
      <c r="D365" s="46">
        <f t="shared" si="20"/>
        <v>165692</v>
      </c>
      <c r="E365" s="79"/>
      <c r="F365" s="100">
        <v>165692</v>
      </c>
      <c r="H365" s="218" t="s">
        <v>1460</v>
      </c>
      <c r="I365" s="219" t="s">
        <v>2332</v>
      </c>
      <c r="J365" s="221"/>
      <c r="K365" s="220">
        <f t="shared" si="21"/>
        <v>10000</v>
      </c>
      <c r="L365" s="221"/>
      <c r="M365" s="220">
        <v>10000</v>
      </c>
      <c r="O365" s="98" t="s">
        <v>1350</v>
      </c>
      <c r="P365" s="99" t="s">
        <v>2054</v>
      </c>
      <c r="Q365" s="79"/>
      <c r="R365" s="100">
        <f t="shared" si="22"/>
        <v>204980</v>
      </c>
      <c r="S365" s="100">
        <v>63000</v>
      </c>
      <c r="T365" s="100">
        <v>141980</v>
      </c>
      <c r="U365" s="76"/>
      <c r="V365" s="98" t="s">
        <v>1370</v>
      </c>
      <c r="W365" s="99" t="s">
        <v>2060</v>
      </c>
      <c r="X365" s="100">
        <v>1721135</v>
      </c>
      <c r="Y365" s="100">
        <f t="shared" si="23"/>
        <v>353688</v>
      </c>
      <c r="Z365" s="100">
        <v>182000</v>
      </c>
      <c r="AA365" s="100">
        <v>171688</v>
      </c>
    </row>
    <row r="366" spans="1:27" ht="15">
      <c r="A366" s="98" t="s">
        <v>1375</v>
      </c>
      <c r="B366" s="99" t="s">
        <v>2062</v>
      </c>
      <c r="C366" s="100">
        <v>839100</v>
      </c>
      <c r="D366" s="46">
        <f t="shared" si="20"/>
        <v>872247</v>
      </c>
      <c r="E366" s="100">
        <v>114300</v>
      </c>
      <c r="F366" s="100">
        <v>757947</v>
      </c>
      <c r="H366" s="218" t="s">
        <v>1463</v>
      </c>
      <c r="I366" s="219" t="s">
        <v>2090</v>
      </c>
      <c r="J366" s="220">
        <v>2325</v>
      </c>
      <c r="K366" s="220">
        <f t="shared" si="21"/>
        <v>209906</v>
      </c>
      <c r="L366" s="221"/>
      <c r="M366" s="220">
        <v>209906</v>
      </c>
      <c r="O366" s="98" t="s">
        <v>1353</v>
      </c>
      <c r="P366" s="99" t="s">
        <v>2055</v>
      </c>
      <c r="Q366" s="100">
        <v>20108310</v>
      </c>
      <c r="R366" s="100">
        <f t="shared" si="22"/>
        <v>11486905</v>
      </c>
      <c r="S366" s="100">
        <v>4273070</v>
      </c>
      <c r="T366" s="100">
        <v>7213835</v>
      </c>
      <c r="U366" s="76"/>
      <c r="V366" s="98" t="s">
        <v>1373</v>
      </c>
      <c r="W366" s="99" t="s">
        <v>2061</v>
      </c>
      <c r="X366" s="100">
        <v>171599</v>
      </c>
      <c r="Y366" s="100">
        <f t="shared" si="23"/>
        <v>290436</v>
      </c>
      <c r="Z366" s="79"/>
      <c r="AA366" s="100">
        <v>290436</v>
      </c>
    </row>
    <row r="367" spans="1:27" ht="15">
      <c r="A367" s="98" t="s">
        <v>1378</v>
      </c>
      <c r="B367" s="99" t="s">
        <v>2063</v>
      </c>
      <c r="C367" s="100">
        <v>1375663</v>
      </c>
      <c r="D367" s="46">
        <f t="shared" si="20"/>
        <v>389414</v>
      </c>
      <c r="E367" s="100">
        <v>180235</v>
      </c>
      <c r="F367" s="100">
        <v>209179</v>
      </c>
      <c r="H367" s="218" t="s">
        <v>1466</v>
      </c>
      <c r="I367" s="219" t="s">
        <v>2091</v>
      </c>
      <c r="J367" s="221"/>
      <c r="K367" s="220">
        <f t="shared" si="21"/>
        <v>740053</v>
      </c>
      <c r="L367" s="221"/>
      <c r="M367" s="220">
        <v>740053</v>
      </c>
      <c r="O367" s="98" t="s">
        <v>1356</v>
      </c>
      <c r="P367" s="99" t="s">
        <v>2275</v>
      </c>
      <c r="Q367" s="100">
        <v>635500</v>
      </c>
      <c r="R367" s="100">
        <f t="shared" si="22"/>
        <v>454567</v>
      </c>
      <c r="S367" s="100">
        <v>106714</v>
      </c>
      <c r="T367" s="100">
        <v>347853</v>
      </c>
      <c r="U367" s="76"/>
      <c r="V367" s="98" t="s">
        <v>1375</v>
      </c>
      <c r="W367" s="99" t="s">
        <v>2062</v>
      </c>
      <c r="X367" s="100">
        <v>100000</v>
      </c>
      <c r="Y367" s="100">
        <f t="shared" si="23"/>
        <v>1304045</v>
      </c>
      <c r="Z367" s="79"/>
      <c r="AA367" s="100">
        <v>1304045</v>
      </c>
    </row>
    <row r="368" spans="1:27" ht="15">
      <c r="A368" s="98" t="s">
        <v>1381</v>
      </c>
      <c r="B368" s="99" t="s">
        <v>2064</v>
      </c>
      <c r="C368" s="100">
        <v>710670</v>
      </c>
      <c r="D368" s="46">
        <f t="shared" si="20"/>
        <v>1336572</v>
      </c>
      <c r="E368" s="100">
        <v>561150</v>
      </c>
      <c r="F368" s="100">
        <v>775422</v>
      </c>
      <c r="H368" s="218" t="s">
        <v>1469</v>
      </c>
      <c r="I368" s="219" t="s">
        <v>2092</v>
      </c>
      <c r="J368" s="220">
        <v>196500</v>
      </c>
      <c r="K368" s="220">
        <f t="shared" si="21"/>
        <v>15900</v>
      </c>
      <c r="L368" s="221"/>
      <c r="M368" s="220">
        <v>15900</v>
      </c>
      <c r="O368" s="98" t="s">
        <v>1359</v>
      </c>
      <c r="P368" s="99" t="s">
        <v>2056</v>
      </c>
      <c r="Q368" s="100">
        <v>4319344</v>
      </c>
      <c r="R368" s="100">
        <f t="shared" si="22"/>
        <v>2598870</v>
      </c>
      <c r="S368" s="100">
        <v>687565</v>
      </c>
      <c r="T368" s="100">
        <v>1911305</v>
      </c>
      <c r="U368" s="76"/>
      <c r="V368" s="98" t="s">
        <v>1378</v>
      </c>
      <c r="W368" s="99" t="s">
        <v>2063</v>
      </c>
      <c r="X368" s="100">
        <v>987395</v>
      </c>
      <c r="Y368" s="100">
        <f t="shared" si="23"/>
        <v>3785479</v>
      </c>
      <c r="Z368" s="100">
        <v>56950</v>
      </c>
      <c r="AA368" s="100">
        <v>3728529</v>
      </c>
    </row>
    <row r="369" spans="1:27" ht="15">
      <c r="A369" s="98" t="s">
        <v>1384</v>
      </c>
      <c r="B369" s="99" t="s">
        <v>2065</v>
      </c>
      <c r="C369" s="100">
        <v>392350</v>
      </c>
      <c r="D369" s="46">
        <f t="shared" si="20"/>
        <v>1199135</v>
      </c>
      <c r="E369" s="100">
        <v>1064600</v>
      </c>
      <c r="F369" s="100">
        <v>134535</v>
      </c>
      <c r="H369" s="218" t="s">
        <v>1472</v>
      </c>
      <c r="I369" s="219" t="s">
        <v>1119</v>
      </c>
      <c r="J369" s="220">
        <v>1000</v>
      </c>
      <c r="K369" s="220">
        <f t="shared" si="21"/>
        <v>14684597</v>
      </c>
      <c r="L369" s="220">
        <v>1</v>
      </c>
      <c r="M369" s="220">
        <v>14684596</v>
      </c>
      <c r="O369" s="98" t="s">
        <v>1362</v>
      </c>
      <c r="P369" s="99" t="s">
        <v>2057</v>
      </c>
      <c r="Q369" s="100">
        <v>1275100</v>
      </c>
      <c r="R369" s="100">
        <f t="shared" si="22"/>
        <v>1751976</v>
      </c>
      <c r="S369" s="100">
        <v>418450</v>
      </c>
      <c r="T369" s="100">
        <v>1333526</v>
      </c>
      <c r="U369" s="76"/>
      <c r="V369" s="98" t="s">
        <v>1381</v>
      </c>
      <c r="W369" s="99" t="s">
        <v>2064</v>
      </c>
      <c r="X369" s="100">
        <v>18051138</v>
      </c>
      <c r="Y369" s="100">
        <f t="shared" si="23"/>
        <v>9124085</v>
      </c>
      <c r="Z369" s="100">
        <v>157251</v>
      </c>
      <c r="AA369" s="100">
        <v>8966834</v>
      </c>
    </row>
    <row r="370" spans="1:27" ht="15">
      <c r="A370" s="98" t="s">
        <v>1388</v>
      </c>
      <c r="B370" s="99" t="s">
        <v>2066</v>
      </c>
      <c r="C370" s="100">
        <v>120000</v>
      </c>
      <c r="D370" s="46">
        <f t="shared" si="20"/>
        <v>414021</v>
      </c>
      <c r="E370" s="100">
        <v>59800</v>
      </c>
      <c r="F370" s="100">
        <v>354221</v>
      </c>
      <c r="H370" s="218" t="s">
        <v>1475</v>
      </c>
      <c r="I370" s="219" t="s">
        <v>2093</v>
      </c>
      <c r="J370" s="221"/>
      <c r="K370" s="220">
        <f t="shared" si="21"/>
        <v>20350</v>
      </c>
      <c r="L370" s="221"/>
      <c r="M370" s="220">
        <v>20350</v>
      </c>
      <c r="O370" s="98" t="s">
        <v>1365</v>
      </c>
      <c r="P370" s="99" t="s">
        <v>2058</v>
      </c>
      <c r="Q370" s="79"/>
      <c r="R370" s="100">
        <f t="shared" si="22"/>
        <v>128299</v>
      </c>
      <c r="S370" s="79"/>
      <c r="T370" s="100">
        <v>128299</v>
      </c>
      <c r="U370" s="76"/>
      <c r="V370" s="98" t="s">
        <v>1384</v>
      </c>
      <c r="W370" s="99" t="s">
        <v>2065</v>
      </c>
      <c r="X370" s="100">
        <v>3160701</v>
      </c>
      <c r="Y370" s="100">
        <f t="shared" si="23"/>
        <v>17247802</v>
      </c>
      <c r="Z370" s="100">
        <v>145000</v>
      </c>
      <c r="AA370" s="100">
        <v>17102802</v>
      </c>
    </row>
    <row r="371" spans="1:27" ht="15">
      <c r="A371" s="98" t="s">
        <v>1391</v>
      </c>
      <c r="B371" s="99" t="s">
        <v>2067</v>
      </c>
      <c r="C371" s="100">
        <v>200600</v>
      </c>
      <c r="D371" s="46">
        <f t="shared" si="20"/>
        <v>118418</v>
      </c>
      <c r="E371" s="100">
        <v>17000</v>
      </c>
      <c r="F371" s="100">
        <v>101418</v>
      </c>
      <c r="H371" s="218" t="s">
        <v>1478</v>
      </c>
      <c r="I371" s="219" t="s">
        <v>2094</v>
      </c>
      <c r="J371" s="220">
        <v>45500</v>
      </c>
      <c r="K371" s="220">
        <f t="shared" si="21"/>
        <v>349925</v>
      </c>
      <c r="L371" s="221"/>
      <c r="M371" s="220">
        <v>349925</v>
      </c>
      <c r="O371" s="98" t="s">
        <v>1368</v>
      </c>
      <c r="P371" s="99" t="s">
        <v>2059</v>
      </c>
      <c r="Q371" s="100">
        <v>60000</v>
      </c>
      <c r="R371" s="100">
        <f t="shared" si="22"/>
        <v>1627021</v>
      </c>
      <c r="S371" s="100">
        <v>661205</v>
      </c>
      <c r="T371" s="100">
        <v>965816</v>
      </c>
      <c r="U371" s="76"/>
      <c r="V371" s="98" t="s">
        <v>1388</v>
      </c>
      <c r="W371" s="99" t="s">
        <v>2066</v>
      </c>
      <c r="X371" s="100">
        <v>12100</v>
      </c>
      <c r="Y371" s="100">
        <f t="shared" si="23"/>
        <v>894710</v>
      </c>
      <c r="Z371" s="100">
        <v>78669</v>
      </c>
      <c r="AA371" s="100">
        <v>816041</v>
      </c>
    </row>
    <row r="372" spans="1:27" ht="15">
      <c r="A372" s="98" t="s">
        <v>1394</v>
      </c>
      <c r="B372" s="99" t="s">
        <v>2068</v>
      </c>
      <c r="C372" s="79"/>
      <c r="D372" s="46">
        <f t="shared" si="20"/>
        <v>240846</v>
      </c>
      <c r="E372" s="100">
        <v>112450</v>
      </c>
      <c r="F372" s="100">
        <v>128396</v>
      </c>
      <c r="H372" s="218" t="s">
        <v>1481</v>
      </c>
      <c r="I372" s="219" t="s">
        <v>2095</v>
      </c>
      <c r="J372" s="221"/>
      <c r="K372" s="220">
        <f t="shared" si="21"/>
        <v>121233</v>
      </c>
      <c r="L372" s="221"/>
      <c r="M372" s="220">
        <v>121233</v>
      </c>
      <c r="O372" s="98" t="s">
        <v>1370</v>
      </c>
      <c r="P372" s="99" t="s">
        <v>2060</v>
      </c>
      <c r="Q372" s="100">
        <v>12805925</v>
      </c>
      <c r="R372" s="100">
        <f t="shared" si="22"/>
        <v>6021757</v>
      </c>
      <c r="S372" s="100">
        <v>3491300</v>
      </c>
      <c r="T372" s="100">
        <v>2530457</v>
      </c>
      <c r="U372" s="76"/>
      <c r="V372" s="98" t="s">
        <v>1391</v>
      </c>
      <c r="W372" s="99" t="s">
        <v>2067</v>
      </c>
      <c r="X372" s="79"/>
      <c r="Y372" s="100">
        <f t="shared" si="23"/>
        <v>257847</v>
      </c>
      <c r="Z372" s="79"/>
      <c r="AA372" s="100">
        <v>257847</v>
      </c>
    </row>
    <row r="373" spans="1:27" ht="15">
      <c r="A373" s="98" t="s">
        <v>1397</v>
      </c>
      <c r="B373" s="99" t="s">
        <v>2069</v>
      </c>
      <c r="C373" s="79"/>
      <c r="D373" s="46">
        <f t="shared" si="20"/>
        <v>2341192</v>
      </c>
      <c r="E373" s="100">
        <v>1673200</v>
      </c>
      <c r="F373" s="100">
        <v>667992</v>
      </c>
      <c r="H373" s="218" t="s">
        <v>1484</v>
      </c>
      <c r="I373" s="219" t="s">
        <v>2096</v>
      </c>
      <c r="J373" s="220">
        <v>10000</v>
      </c>
      <c r="K373" s="220">
        <f t="shared" si="21"/>
        <v>547740</v>
      </c>
      <c r="L373" s="221"/>
      <c r="M373" s="220">
        <v>547740</v>
      </c>
      <c r="O373" s="98" t="s">
        <v>1373</v>
      </c>
      <c r="P373" s="99" t="s">
        <v>2061</v>
      </c>
      <c r="Q373" s="100">
        <v>1231193</v>
      </c>
      <c r="R373" s="100">
        <f t="shared" si="22"/>
        <v>1473702</v>
      </c>
      <c r="S373" s="100">
        <v>148439</v>
      </c>
      <c r="T373" s="100">
        <v>1325263</v>
      </c>
      <c r="U373" s="76"/>
      <c r="V373" s="98" t="s">
        <v>1394</v>
      </c>
      <c r="W373" s="99" t="s">
        <v>2068</v>
      </c>
      <c r="X373" s="100">
        <v>501500</v>
      </c>
      <c r="Y373" s="100">
        <f t="shared" si="23"/>
        <v>921472</v>
      </c>
      <c r="Z373" s="79"/>
      <c r="AA373" s="100">
        <v>921472</v>
      </c>
    </row>
    <row r="374" spans="1:27" ht="15">
      <c r="A374" s="98" t="s">
        <v>1400</v>
      </c>
      <c r="B374" s="99" t="s">
        <v>2070</v>
      </c>
      <c r="C374" s="100">
        <v>3222200</v>
      </c>
      <c r="D374" s="46">
        <f t="shared" si="20"/>
        <v>668186</v>
      </c>
      <c r="E374" s="100">
        <v>81300</v>
      </c>
      <c r="F374" s="100">
        <v>586886</v>
      </c>
      <c r="H374" s="218" t="s">
        <v>1487</v>
      </c>
      <c r="I374" s="219" t="s">
        <v>2097</v>
      </c>
      <c r="J374" s="221"/>
      <c r="K374" s="220">
        <f t="shared" si="21"/>
        <v>67300</v>
      </c>
      <c r="L374" s="221"/>
      <c r="M374" s="220">
        <v>67300</v>
      </c>
      <c r="O374" s="98" t="s">
        <v>1375</v>
      </c>
      <c r="P374" s="99" t="s">
        <v>2062</v>
      </c>
      <c r="Q374" s="100">
        <v>4307890</v>
      </c>
      <c r="R374" s="100">
        <f t="shared" si="22"/>
        <v>6584097</v>
      </c>
      <c r="S374" s="100">
        <v>631995</v>
      </c>
      <c r="T374" s="100">
        <v>5952102</v>
      </c>
      <c r="U374" s="76"/>
      <c r="V374" s="98" t="s">
        <v>1397</v>
      </c>
      <c r="W374" s="99" t="s">
        <v>2069</v>
      </c>
      <c r="X374" s="100">
        <v>59200</v>
      </c>
      <c r="Y374" s="100">
        <f t="shared" si="23"/>
        <v>1627248</v>
      </c>
      <c r="Z374" s="100">
        <v>290500</v>
      </c>
      <c r="AA374" s="100">
        <v>1336748</v>
      </c>
    </row>
    <row r="375" spans="1:27" ht="15">
      <c r="A375" s="98" t="s">
        <v>1403</v>
      </c>
      <c r="B375" s="99" t="s">
        <v>2071</v>
      </c>
      <c r="C375" s="79"/>
      <c r="D375" s="46">
        <f t="shared" si="20"/>
        <v>78415</v>
      </c>
      <c r="E375" s="79"/>
      <c r="F375" s="100">
        <v>78415</v>
      </c>
      <c r="H375" s="218" t="s">
        <v>1490</v>
      </c>
      <c r="I375" s="219" t="s">
        <v>2098</v>
      </c>
      <c r="J375" s="220">
        <v>32000</v>
      </c>
      <c r="K375" s="220">
        <f t="shared" si="21"/>
        <v>2908102</v>
      </c>
      <c r="L375" s="220">
        <v>10000</v>
      </c>
      <c r="M375" s="220">
        <v>2898102</v>
      </c>
      <c r="O375" s="98" t="s">
        <v>1378</v>
      </c>
      <c r="P375" s="99" t="s">
        <v>2063</v>
      </c>
      <c r="Q375" s="100">
        <v>3718432</v>
      </c>
      <c r="R375" s="100">
        <f t="shared" si="22"/>
        <v>2082688</v>
      </c>
      <c r="S375" s="100">
        <v>604035</v>
      </c>
      <c r="T375" s="100">
        <v>1478653</v>
      </c>
      <c r="U375" s="76"/>
      <c r="V375" s="98" t="s">
        <v>1400</v>
      </c>
      <c r="W375" s="99" t="s">
        <v>2070</v>
      </c>
      <c r="X375" s="79"/>
      <c r="Y375" s="100">
        <f t="shared" si="23"/>
        <v>5274134</v>
      </c>
      <c r="Z375" s="100">
        <v>2037960</v>
      </c>
      <c r="AA375" s="100">
        <v>3236174</v>
      </c>
    </row>
    <row r="376" spans="1:27" ht="15">
      <c r="A376" s="98" t="s">
        <v>1406</v>
      </c>
      <c r="B376" s="99" t="s">
        <v>2072</v>
      </c>
      <c r="C376" s="79"/>
      <c r="D376" s="46">
        <f t="shared" si="20"/>
        <v>516659</v>
      </c>
      <c r="E376" s="79"/>
      <c r="F376" s="100">
        <v>516659</v>
      </c>
      <c r="H376" s="218" t="s">
        <v>1493</v>
      </c>
      <c r="I376" s="219" t="s">
        <v>2099</v>
      </c>
      <c r="J376" s="221"/>
      <c r="K376" s="220">
        <f t="shared" si="21"/>
        <v>141504</v>
      </c>
      <c r="L376" s="221"/>
      <c r="M376" s="220">
        <v>141504</v>
      </c>
      <c r="O376" s="98" t="s">
        <v>1381</v>
      </c>
      <c r="P376" s="99" t="s">
        <v>2064</v>
      </c>
      <c r="Q376" s="100">
        <v>2736421</v>
      </c>
      <c r="R376" s="100">
        <f t="shared" si="22"/>
        <v>8605598</v>
      </c>
      <c r="S376" s="100">
        <v>2393183</v>
      </c>
      <c r="T376" s="100">
        <v>6212415</v>
      </c>
      <c r="U376" s="76"/>
      <c r="V376" s="98" t="s">
        <v>1403</v>
      </c>
      <c r="W376" s="99" t="s">
        <v>2071</v>
      </c>
      <c r="X376" s="100">
        <v>1165000</v>
      </c>
      <c r="Y376" s="100">
        <f t="shared" si="23"/>
        <v>1310030</v>
      </c>
      <c r="Z376" s="79"/>
      <c r="AA376" s="100">
        <v>1310030</v>
      </c>
    </row>
    <row r="377" spans="1:27" ht="15">
      <c r="A377" s="98" t="s">
        <v>1409</v>
      </c>
      <c r="B377" s="99" t="s">
        <v>2073</v>
      </c>
      <c r="C377" s="100">
        <v>27000</v>
      </c>
      <c r="D377" s="46">
        <f t="shared" si="20"/>
        <v>900923</v>
      </c>
      <c r="E377" s="100">
        <v>253400</v>
      </c>
      <c r="F377" s="100">
        <v>647523</v>
      </c>
      <c r="H377" s="218" t="s">
        <v>1499</v>
      </c>
      <c r="I377" s="219" t="s">
        <v>1816</v>
      </c>
      <c r="J377" s="221"/>
      <c r="K377" s="220">
        <f t="shared" si="21"/>
        <v>5000</v>
      </c>
      <c r="L377" s="221"/>
      <c r="M377" s="220">
        <v>5000</v>
      </c>
      <c r="O377" s="98" t="s">
        <v>1384</v>
      </c>
      <c r="P377" s="99" t="s">
        <v>2065</v>
      </c>
      <c r="Q377" s="100">
        <v>1165125</v>
      </c>
      <c r="R377" s="100">
        <f t="shared" si="22"/>
        <v>3889959</v>
      </c>
      <c r="S377" s="100">
        <v>2382744</v>
      </c>
      <c r="T377" s="100">
        <v>1507215</v>
      </c>
      <c r="U377" s="76"/>
      <c r="V377" s="98" t="s">
        <v>1406</v>
      </c>
      <c r="W377" s="99" t="s">
        <v>2072</v>
      </c>
      <c r="X377" s="100">
        <v>342843</v>
      </c>
      <c r="Y377" s="100">
        <f t="shared" si="23"/>
        <v>1218481</v>
      </c>
      <c r="Z377" s="100">
        <v>392000</v>
      </c>
      <c r="AA377" s="100">
        <v>826481</v>
      </c>
    </row>
    <row r="378" spans="1:27" ht="15">
      <c r="A378" s="98" t="s">
        <v>1412</v>
      </c>
      <c r="B378" s="99" t="s">
        <v>2074</v>
      </c>
      <c r="C378" s="100">
        <v>8</v>
      </c>
      <c r="D378" s="46">
        <f t="shared" si="20"/>
        <v>378095</v>
      </c>
      <c r="E378" s="79"/>
      <c r="F378" s="100">
        <v>378095</v>
      </c>
      <c r="H378" s="218" t="s">
        <v>1501</v>
      </c>
      <c r="I378" s="219" t="s">
        <v>2100</v>
      </c>
      <c r="J378" s="221"/>
      <c r="K378" s="220">
        <f t="shared" si="21"/>
        <v>294389</v>
      </c>
      <c r="L378" s="221"/>
      <c r="M378" s="220">
        <v>294389</v>
      </c>
      <c r="O378" s="98" t="s">
        <v>1388</v>
      </c>
      <c r="P378" s="99" t="s">
        <v>2066</v>
      </c>
      <c r="Q378" s="100">
        <v>120000</v>
      </c>
      <c r="R378" s="100">
        <f t="shared" si="22"/>
        <v>3136714</v>
      </c>
      <c r="S378" s="100">
        <v>544700</v>
      </c>
      <c r="T378" s="100">
        <v>2592014</v>
      </c>
      <c r="U378" s="76"/>
      <c r="V378" s="98" t="s">
        <v>1409</v>
      </c>
      <c r="W378" s="99" t="s">
        <v>2073</v>
      </c>
      <c r="X378" s="100">
        <v>90900</v>
      </c>
      <c r="Y378" s="100">
        <f t="shared" si="23"/>
        <v>7497067</v>
      </c>
      <c r="Z378" s="79"/>
      <c r="AA378" s="100">
        <v>7497067</v>
      </c>
    </row>
    <row r="379" spans="1:27" ht="15">
      <c r="A379" s="98" t="s">
        <v>1415</v>
      </c>
      <c r="B379" s="99" t="s">
        <v>2075</v>
      </c>
      <c r="C379" s="100">
        <v>99000</v>
      </c>
      <c r="D379" s="46">
        <f t="shared" si="20"/>
        <v>697707</v>
      </c>
      <c r="E379" s="100">
        <v>386550</v>
      </c>
      <c r="F379" s="100">
        <v>311157</v>
      </c>
      <c r="H379" s="218" t="s">
        <v>1505</v>
      </c>
      <c r="I379" s="219" t="s">
        <v>2101</v>
      </c>
      <c r="J379" s="221"/>
      <c r="K379" s="220">
        <f t="shared" si="21"/>
        <v>10500</v>
      </c>
      <c r="L379" s="220">
        <v>7500</v>
      </c>
      <c r="M379" s="220">
        <v>3000</v>
      </c>
      <c r="O379" s="98" t="s">
        <v>1391</v>
      </c>
      <c r="P379" s="99" t="s">
        <v>2067</v>
      </c>
      <c r="Q379" s="100">
        <v>211100</v>
      </c>
      <c r="R379" s="100">
        <f t="shared" si="22"/>
        <v>1606616</v>
      </c>
      <c r="S379" s="100">
        <v>274720</v>
      </c>
      <c r="T379" s="100">
        <v>1331896</v>
      </c>
      <c r="U379" s="76"/>
      <c r="V379" s="98" t="s">
        <v>1412</v>
      </c>
      <c r="W379" s="99" t="s">
        <v>2074</v>
      </c>
      <c r="X379" s="100">
        <v>4230405</v>
      </c>
      <c r="Y379" s="100">
        <f t="shared" si="23"/>
        <v>3492299</v>
      </c>
      <c r="Z379" s="79"/>
      <c r="AA379" s="100">
        <v>3492299</v>
      </c>
    </row>
    <row r="380" spans="1:27" ht="15">
      <c r="A380" s="98" t="s">
        <v>1418</v>
      </c>
      <c r="B380" s="99" t="s">
        <v>2076</v>
      </c>
      <c r="C380" s="100">
        <v>585000</v>
      </c>
      <c r="D380" s="46">
        <f t="shared" si="20"/>
        <v>626682</v>
      </c>
      <c r="E380" s="100">
        <v>258030</v>
      </c>
      <c r="F380" s="100">
        <v>368652</v>
      </c>
      <c r="H380" s="218" t="s">
        <v>1511</v>
      </c>
      <c r="I380" s="219" t="s">
        <v>2103</v>
      </c>
      <c r="J380" s="221"/>
      <c r="K380" s="220">
        <f t="shared" si="21"/>
        <v>189600</v>
      </c>
      <c r="L380" s="220">
        <v>48100</v>
      </c>
      <c r="M380" s="220">
        <v>141500</v>
      </c>
      <c r="O380" s="98" t="s">
        <v>1394</v>
      </c>
      <c r="P380" s="99" t="s">
        <v>2068</v>
      </c>
      <c r="Q380" s="100">
        <v>849000</v>
      </c>
      <c r="R380" s="100">
        <f t="shared" si="22"/>
        <v>1599875</v>
      </c>
      <c r="S380" s="100">
        <v>385350</v>
      </c>
      <c r="T380" s="100">
        <v>1214525</v>
      </c>
      <c r="U380" s="76"/>
      <c r="V380" s="98" t="s">
        <v>1415</v>
      </c>
      <c r="W380" s="99" t="s">
        <v>2075</v>
      </c>
      <c r="X380" s="100">
        <v>700000</v>
      </c>
      <c r="Y380" s="100">
        <f t="shared" si="23"/>
        <v>28440040</v>
      </c>
      <c r="Z380" s="79"/>
      <c r="AA380" s="100">
        <v>28440040</v>
      </c>
    </row>
    <row r="381" spans="1:27" ht="15">
      <c r="A381" s="98" t="s">
        <v>1421</v>
      </c>
      <c r="B381" s="99" t="s">
        <v>2077</v>
      </c>
      <c r="C381" s="79"/>
      <c r="D381" s="46">
        <f t="shared" si="20"/>
        <v>542819</v>
      </c>
      <c r="E381" s="100">
        <v>159500</v>
      </c>
      <c r="F381" s="100">
        <v>383319</v>
      </c>
      <c r="H381" s="218" t="s">
        <v>1514</v>
      </c>
      <c r="I381" s="219" t="s">
        <v>2104</v>
      </c>
      <c r="J381" s="220">
        <v>500</v>
      </c>
      <c r="K381" s="220">
        <f t="shared" si="21"/>
        <v>2300</v>
      </c>
      <c r="L381" s="221"/>
      <c r="M381" s="220">
        <v>2300</v>
      </c>
      <c r="O381" s="98" t="s">
        <v>1397</v>
      </c>
      <c r="P381" s="99" t="s">
        <v>2069</v>
      </c>
      <c r="Q381" s="100">
        <v>2094850</v>
      </c>
      <c r="R381" s="100">
        <f t="shared" si="22"/>
        <v>9661535</v>
      </c>
      <c r="S381" s="100">
        <v>6207558</v>
      </c>
      <c r="T381" s="100">
        <v>3453977</v>
      </c>
      <c r="U381" s="76"/>
      <c r="V381" s="98" t="s">
        <v>1418</v>
      </c>
      <c r="W381" s="99" t="s">
        <v>2076</v>
      </c>
      <c r="X381" s="100">
        <v>16544558</v>
      </c>
      <c r="Y381" s="100">
        <f t="shared" si="23"/>
        <v>11693329</v>
      </c>
      <c r="Z381" s="100">
        <v>4000</v>
      </c>
      <c r="AA381" s="100">
        <v>11689329</v>
      </c>
    </row>
    <row r="382" spans="1:27" ht="15">
      <c r="A382" s="98" t="s">
        <v>1424</v>
      </c>
      <c r="B382" s="99" t="s">
        <v>2078</v>
      </c>
      <c r="C382" s="100">
        <v>1950000</v>
      </c>
      <c r="D382" s="46">
        <f t="shared" si="20"/>
        <v>959456</v>
      </c>
      <c r="E382" s="100">
        <v>562200</v>
      </c>
      <c r="F382" s="100">
        <v>397256</v>
      </c>
      <c r="H382" s="218" t="s">
        <v>1517</v>
      </c>
      <c r="I382" s="219" t="s">
        <v>2105</v>
      </c>
      <c r="J382" s="220">
        <v>1037500</v>
      </c>
      <c r="K382" s="220">
        <f t="shared" si="21"/>
        <v>197744</v>
      </c>
      <c r="L382" s="221"/>
      <c r="M382" s="220">
        <v>197744</v>
      </c>
      <c r="O382" s="98" t="s">
        <v>1400</v>
      </c>
      <c r="P382" s="99" t="s">
        <v>2070</v>
      </c>
      <c r="Q382" s="100">
        <v>12534977</v>
      </c>
      <c r="R382" s="100">
        <f t="shared" si="22"/>
        <v>8752886</v>
      </c>
      <c r="S382" s="100">
        <v>3140943</v>
      </c>
      <c r="T382" s="100">
        <v>5611943</v>
      </c>
      <c r="U382" s="76"/>
      <c r="V382" s="98" t="s">
        <v>1421</v>
      </c>
      <c r="W382" s="99" t="s">
        <v>2077</v>
      </c>
      <c r="X382" s="100">
        <v>30031803</v>
      </c>
      <c r="Y382" s="100">
        <f t="shared" si="23"/>
        <v>43705985</v>
      </c>
      <c r="Z382" s="100">
        <v>184500</v>
      </c>
      <c r="AA382" s="100">
        <v>43521485</v>
      </c>
    </row>
    <row r="383" spans="1:27" ht="15">
      <c r="A383" s="98" t="s">
        <v>1427</v>
      </c>
      <c r="B383" s="99" t="s">
        <v>2079</v>
      </c>
      <c r="C383" s="100">
        <v>11000</v>
      </c>
      <c r="D383" s="46">
        <f t="shared" si="20"/>
        <v>656003</v>
      </c>
      <c r="E383" s="100">
        <v>84600</v>
      </c>
      <c r="F383" s="100">
        <v>571403</v>
      </c>
      <c r="H383" s="218" t="s">
        <v>1520</v>
      </c>
      <c r="I383" s="219" t="s">
        <v>2106</v>
      </c>
      <c r="J383" s="220">
        <v>14000</v>
      </c>
      <c r="K383" s="220">
        <f t="shared" si="21"/>
        <v>1821365</v>
      </c>
      <c r="L383" s="221"/>
      <c r="M383" s="220">
        <v>1821365</v>
      </c>
      <c r="O383" s="98" t="s">
        <v>1403</v>
      </c>
      <c r="P383" s="99" t="s">
        <v>2071</v>
      </c>
      <c r="Q383" s="79"/>
      <c r="R383" s="100">
        <f t="shared" si="22"/>
        <v>566553</v>
      </c>
      <c r="S383" s="100">
        <v>223766</v>
      </c>
      <c r="T383" s="100">
        <v>342787</v>
      </c>
      <c r="U383" s="76"/>
      <c r="V383" s="98" t="s">
        <v>1424</v>
      </c>
      <c r="W383" s="99" t="s">
        <v>2078</v>
      </c>
      <c r="X383" s="100">
        <v>71000</v>
      </c>
      <c r="Y383" s="100">
        <f t="shared" si="23"/>
        <v>13801</v>
      </c>
      <c r="Z383" s="79"/>
      <c r="AA383" s="100">
        <v>13801</v>
      </c>
    </row>
    <row r="384" spans="1:27" ht="15">
      <c r="A384" s="98" t="s">
        <v>1430</v>
      </c>
      <c r="B384" s="99" t="s">
        <v>2080</v>
      </c>
      <c r="C384" s="79"/>
      <c r="D384" s="46">
        <f t="shared" si="20"/>
        <v>475902</v>
      </c>
      <c r="E384" s="100">
        <v>89900</v>
      </c>
      <c r="F384" s="100">
        <v>386002</v>
      </c>
      <c r="H384" s="218" t="s">
        <v>1523</v>
      </c>
      <c r="I384" s="219" t="s">
        <v>2107</v>
      </c>
      <c r="J384" s="221"/>
      <c r="K384" s="220">
        <f t="shared" si="21"/>
        <v>3542288</v>
      </c>
      <c r="L384" s="221"/>
      <c r="M384" s="220">
        <v>3542288</v>
      </c>
      <c r="O384" s="98" t="s">
        <v>1406</v>
      </c>
      <c r="P384" s="99" t="s">
        <v>2072</v>
      </c>
      <c r="Q384" s="100">
        <v>1085200</v>
      </c>
      <c r="R384" s="100">
        <f t="shared" si="22"/>
        <v>3904240</v>
      </c>
      <c r="S384" s="100">
        <v>493801</v>
      </c>
      <c r="T384" s="100">
        <v>3410439</v>
      </c>
      <c r="U384" s="76"/>
      <c r="V384" s="98" t="s">
        <v>1427</v>
      </c>
      <c r="W384" s="99" t="s">
        <v>2079</v>
      </c>
      <c r="X384" s="100">
        <v>103608</v>
      </c>
      <c r="Y384" s="100">
        <f t="shared" si="23"/>
        <v>1071821</v>
      </c>
      <c r="Z384" s="100">
        <v>376800</v>
      </c>
      <c r="AA384" s="100">
        <v>695021</v>
      </c>
    </row>
    <row r="385" spans="1:27" ht="15">
      <c r="A385" s="98" t="s">
        <v>1433</v>
      </c>
      <c r="B385" s="99" t="s">
        <v>2081</v>
      </c>
      <c r="C385" s="79"/>
      <c r="D385" s="46">
        <f t="shared" si="20"/>
        <v>525999</v>
      </c>
      <c r="E385" s="100">
        <v>4500</v>
      </c>
      <c r="F385" s="100">
        <v>521499</v>
      </c>
      <c r="H385" s="218" t="s">
        <v>1525</v>
      </c>
      <c r="I385" s="219" t="s">
        <v>2108</v>
      </c>
      <c r="J385" s="221"/>
      <c r="K385" s="220">
        <f t="shared" si="21"/>
        <v>24800</v>
      </c>
      <c r="L385" s="221"/>
      <c r="M385" s="220">
        <v>24800</v>
      </c>
      <c r="O385" s="98" t="s">
        <v>1409</v>
      </c>
      <c r="P385" s="99" t="s">
        <v>2073</v>
      </c>
      <c r="Q385" s="100">
        <v>5134389</v>
      </c>
      <c r="R385" s="100">
        <f t="shared" si="22"/>
        <v>7341364</v>
      </c>
      <c r="S385" s="100">
        <v>1676705</v>
      </c>
      <c r="T385" s="100">
        <v>5664659</v>
      </c>
      <c r="U385" s="76"/>
      <c r="V385" s="98" t="s">
        <v>1430</v>
      </c>
      <c r="W385" s="99" t="s">
        <v>2080</v>
      </c>
      <c r="X385" s="100">
        <v>1500</v>
      </c>
      <c r="Y385" s="100">
        <f t="shared" si="23"/>
        <v>132693</v>
      </c>
      <c r="Z385" s="79"/>
      <c r="AA385" s="100">
        <v>132693</v>
      </c>
    </row>
    <row r="386" spans="1:27" ht="15">
      <c r="A386" s="98" t="s">
        <v>1436</v>
      </c>
      <c r="B386" s="99" t="s">
        <v>2082</v>
      </c>
      <c r="C386" s="100">
        <v>968060</v>
      </c>
      <c r="D386" s="46">
        <f t="shared" si="20"/>
        <v>1776898</v>
      </c>
      <c r="E386" s="100">
        <v>631800</v>
      </c>
      <c r="F386" s="100">
        <v>1145098</v>
      </c>
      <c r="H386" s="218" t="s">
        <v>1531</v>
      </c>
      <c r="I386" s="219" t="s">
        <v>2110</v>
      </c>
      <c r="J386" s="221"/>
      <c r="K386" s="220">
        <f t="shared" si="21"/>
        <v>153795</v>
      </c>
      <c r="L386" s="221"/>
      <c r="M386" s="220">
        <v>153795</v>
      </c>
      <c r="O386" s="98" t="s">
        <v>1412</v>
      </c>
      <c r="P386" s="99" t="s">
        <v>2074</v>
      </c>
      <c r="Q386" s="100">
        <v>574216</v>
      </c>
      <c r="R386" s="100">
        <f t="shared" si="22"/>
        <v>2703329</v>
      </c>
      <c r="S386" s="100">
        <v>303</v>
      </c>
      <c r="T386" s="100">
        <v>2703026</v>
      </c>
      <c r="U386" s="76"/>
      <c r="V386" s="98" t="s">
        <v>1433</v>
      </c>
      <c r="W386" s="99" t="s">
        <v>2081</v>
      </c>
      <c r="X386" s="100">
        <v>16000</v>
      </c>
      <c r="Y386" s="100">
        <f t="shared" si="23"/>
        <v>468528</v>
      </c>
      <c r="Z386" s="100">
        <v>3750</v>
      </c>
      <c r="AA386" s="100">
        <v>464778</v>
      </c>
    </row>
    <row r="387" spans="1:27" ht="15">
      <c r="A387" s="98" t="s">
        <v>1439</v>
      </c>
      <c r="B387" s="99" t="s">
        <v>2083</v>
      </c>
      <c r="C387" s="79"/>
      <c r="D387" s="46">
        <f t="shared" si="20"/>
        <v>176775</v>
      </c>
      <c r="E387" s="79"/>
      <c r="F387" s="100">
        <v>176775</v>
      </c>
      <c r="H387" s="218" t="s">
        <v>1534</v>
      </c>
      <c r="I387" s="219" t="s">
        <v>2111</v>
      </c>
      <c r="J387" s="220">
        <v>48038</v>
      </c>
      <c r="K387" s="220">
        <f t="shared" si="21"/>
        <v>338029</v>
      </c>
      <c r="L387" s="221"/>
      <c r="M387" s="220">
        <v>338029</v>
      </c>
      <c r="O387" s="98" t="s">
        <v>1415</v>
      </c>
      <c r="P387" s="99" t="s">
        <v>2075</v>
      </c>
      <c r="Q387" s="100">
        <v>181000</v>
      </c>
      <c r="R387" s="100">
        <f t="shared" si="22"/>
        <v>4211600</v>
      </c>
      <c r="S387" s="100">
        <v>1817925</v>
      </c>
      <c r="T387" s="100">
        <v>2393675</v>
      </c>
      <c r="U387" s="76"/>
      <c r="V387" s="98" t="s">
        <v>1436</v>
      </c>
      <c r="W387" s="99" t="s">
        <v>2082</v>
      </c>
      <c r="X387" s="100">
        <v>3079500</v>
      </c>
      <c r="Y387" s="100">
        <f t="shared" si="23"/>
        <v>14486716</v>
      </c>
      <c r="Z387" s="100">
        <v>5073645</v>
      </c>
      <c r="AA387" s="100">
        <v>9413071</v>
      </c>
    </row>
    <row r="388" spans="1:27" ht="15">
      <c r="A388" s="98" t="s">
        <v>1442</v>
      </c>
      <c r="B388" s="99" t="s">
        <v>2084</v>
      </c>
      <c r="C388" s="79"/>
      <c r="D388" s="46">
        <f t="shared" si="20"/>
        <v>562189</v>
      </c>
      <c r="E388" s="79"/>
      <c r="F388" s="100">
        <v>562189</v>
      </c>
      <c r="H388" s="218" t="s">
        <v>1537</v>
      </c>
      <c r="I388" s="219" t="s">
        <v>2112</v>
      </c>
      <c r="J388" s="221"/>
      <c r="K388" s="220">
        <f t="shared" si="21"/>
        <v>64380</v>
      </c>
      <c r="L388" s="220">
        <v>14740</v>
      </c>
      <c r="M388" s="220">
        <v>49640</v>
      </c>
      <c r="O388" s="98" t="s">
        <v>1418</v>
      </c>
      <c r="P388" s="99" t="s">
        <v>2076</v>
      </c>
      <c r="Q388" s="100">
        <v>40584963</v>
      </c>
      <c r="R388" s="100">
        <f t="shared" si="22"/>
        <v>4492638</v>
      </c>
      <c r="S388" s="100">
        <v>962480</v>
      </c>
      <c r="T388" s="100">
        <v>3530158</v>
      </c>
      <c r="U388" s="76"/>
      <c r="V388" s="98" t="s">
        <v>1439</v>
      </c>
      <c r="W388" s="99" t="s">
        <v>2083</v>
      </c>
      <c r="X388" s="100">
        <v>1662705</v>
      </c>
      <c r="Y388" s="100">
        <f t="shared" si="23"/>
        <v>296018</v>
      </c>
      <c r="Z388" s="79"/>
      <c r="AA388" s="100">
        <v>296018</v>
      </c>
    </row>
    <row r="389" spans="1:27" ht="15">
      <c r="A389" s="98" t="s">
        <v>1445</v>
      </c>
      <c r="B389" s="99" t="s">
        <v>2085</v>
      </c>
      <c r="C389" s="79"/>
      <c r="D389" s="46">
        <f t="shared" si="20"/>
        <v>167428</v>
      </c>
      <c r="E389" s="79"/>
      <c r="F389" s="100">
        <v>167428</v>
      </c>
      <c r="H389" s="218" t="s">
        <v>1540</v>
      </c>
      <c r="I389" s="219" t="s">
        <v>2113</v>
      </c>
      <c r="J389" s="221"/>
      <c r="K389" s="220">
        <f t="shared" si="21"/>
        <v>9000</v>
      </c>
      <c r="L389" s="221"/>
      <c r="M389" s="220">
        <v>9000</v>
      </c>
      <c r="O389" s="98" t="s">
        <v>1421</v>
      </c>
      <c r="P389" s="99" t="s">
        <v>2077</v>
      </c>
      <c r="Q389" s="100">
        <v>697987</v>
      </c>
      <c r="R389" s="100">
        <f t="shared" si="22"/>
        <v>4060996</v>
      </c>
      <c r="S389" s="100">
        <v>1165536</v>
      </c>
      <c r="T389" s="100">
        <v>2895460</v>
      </c>
      <c r="U389" s="76"/>
      <c r="V389" s="98" t="s">
        <v>1442</v>
      </c>
      <c r="W389" s="99" t="s">
        <v>2084</v>
      </c>
      <c r="X389" s="79"/>
      <c r="Y389" s="100">
        <f t="shared" si="23"/>
        <v>34318</v>
      </c>
      <c r="Z389" s="79"/>
      <c r="AA389" s="100">
        <v>34318</v>
      </c>
    </row>
    <row r="390" spans="1:27" ht="15">
      <c r="A390" s="98" t="s">
        <v>1448</v>
      </c>
      <c r="B390" s="99" t="s">
        <v>2086</v>
      </c>
      <c r="C390" s="100">
        <v>4650</v>
      </c>
      <c r="D390" s="46">
        <f t="shared" si="20"/>
        <v>949452</v>
      </c>
      <c r="E390" s="100">
        <v>257880</v>
      </c>
      <c r="F390" s="100">
        <v>691572</v>
      </c>
      <c r="H390" s="218" t="s">
        <v>1543</v>
      </c>
      <c r="I390" s="219" t="s">
        <v>2114</v>
      </c>
      <c r="J390" s="220">
        <v>7366212</v>
      </c>
      <c r="K390" s="220">
        <f t="shared" si="21"/>
        <v>636515</v>
      </c>
      <c r="L390" s="220">
        <v>77103</v>
      </c>
      <c r="M390" s="220">
        <v>559412</v>
      </c>
      <c r="O390" s="98" t="s">
        <v>1424</v>
      </c>
      <c r="P390" s="99" t="s">
        <v>2078</v>
      </c>
      <c r="Q390" s="100">
        <v>12379000</v>
      </c>
      <c r="R390" s="100">
        <f t="shared" si="22"/>
        <v>5275201</v>
      </c>
      <c r="S390" s="100">
        <v>1997130</v>
      </c>
      <c r="T390" s="100">
        <v>3278071</v>
      </c>
      <c r="U390" s="76"/>
      <c r="V390" s="98" t="s">
        <v>1445</v>
      </c>
      <c r="W390" s="99" t="s">
        <v>2085</v>
      </c>
      <c r="X390" s="79"/>
      <c r="Y390" s="100">
        <f t="shared" si="23"/>
        <v>189925</v>
      </c>
      <c r="Z390" s="79"/>
      <c r="AA390" s="100">
        <v>189925</v>
      </c>
    </row>
    <row r="391" spans="1:27" ht="15">
      <c r="A391" s="98" t="s">
        <v>1451</v>
      </c>
      <c r="B391" s="99" t="s">
        <v>2087</v>
      </c>
      <c r="C391" s="79"/>
      <c r="D391" s="46">
        <f aca="true" t="shared" si="24" ref="D391:D454">E391+F391</f>
        <v>2150399</v>
      </c>
      <c r="E391" s="100">
        <v>755360</v>
      </c>
      <c r="F391" s="100">
        <v>1395039</v>
      </c>
      <c r="H391" s="218" t="s">
        <v>1546</v>
      </c>
      <c r="I391" s="219" t="s">
        <v>2115</v>
      </c>
      <c r="J391" s="221"/>
      <c r="K391" s="220">
        <f aca="true" t="shared" si="25" ref="K391:K454">L391+M391</f>
        <v>16675</v>
      </c>
      <c r="L391" s="220">
        <v>11400</v>
      </c>
      <c r="M391" s="220">
        <v>5275</v>
      </c>
      <c r="O391" s="98" t="s">
        <v>1427</v>
      </c>
      <c r="P391" s="99" t="s">
        <v>2079</v>
      </c>
      <c r="Q391" s="100">
        <v>250300</v>
      </c>
      <c r="R391" s="100">
        <f aca="true" t="shared" si="26" ref="R391:R454">S391+T391</f>
        <v>4534455</v>
      </c>
      <c r="S391" s="100">
        <v>1087136</v>
      </c>
      <c r="T391" s="100">
        <v>3447319</v>
      </c>
      <c r="U391" s="76"/>
      <c r="V391" s="98" t="s">
        <v>1448</v>
      </c>
      <c r="W391" s="99" t="s">
        <v>2086</v>
      </c>
      <c r="X391" s="100">
        <v>3058317</v>
      </c>
      <c r="Y391" s="100">
        <f aca="true" t="shared" si="27" ref="Y391:Y454">Z391+AA391</f>
        <v>4551050</v>
      </c>
      <c r="Z391" s="79"/>
      <c r="AA391" s="100">
        <v>4551050</v>
      </c>
    </row>
    <row r="392" spans="1:27" ht="15">
      <c r="A392" s="98" t="s">
        <v>1454</v>
      </c>
      <c r="B392" s="99" t="s">
        <v>2088</v>
      </c>
      <c r="C392" s="79"/>
      <c r="D392" s="46">
        <f t="shared" si="24"/>
        <v>445067</v>
      </c>
      <c r="E392" s="79"/>
      <c r="F392" s="100">
        <v>445067</v>
      </c>
      <c r="H392" s="218" t="s">
        <v>1549</v>
      </c>
      <c r="I392" s="219" t="s">
        <v>2116</v>
      </c>
      <c r="J392" s="221"/>
      <c r="K392" s="220">
        <f t="shared" si="25"/>
        <v>133602</v>
      </c>
      <c r="L392" s="221"/>
      <c r="M392" s="220">
        <v>133602</v>
      </c>
      <c r="O392" s="98" t="s">
        <v>1430</v>
      </c>
      <c r="P392" s="99" t="s">
        <v>2080</v>
      </c>
      <c r="Q392" s="100">
        <v>998550</v>
      </c>
      <c r="R392" s="100">
        <f t="shared" si="26"/>
        <v>4565554</v>
      </c>
      <c r="S392" s="100">
        <v>1202300</v>
      </c>
      <c r="T392" s="100">
        <v>3363254</v>
      </c>
      <c r="U392" s="76"/>
      <c r="V392" s="98" t="s">
        <v>1451</v>
      </c>
      <c r="W392" s="99" t="s">
        <v>2087</v>
      </c>
      <c r="X392" s="100">
        <v>7172870</v>
      </c>
      <c r="Y392" s="100">
        <f t="shared" si="27"/>
        <v>16277736</v>
      </c>
      <c r="Z392" s="79"/>
      <c r="AA392" s="100">
        <v>16277736</v>
      </c>
    </row>
    <row r="393" spans="1:27" ht="15">
      <c r="A393" s="98" t="s">
        <v>1457</v>
      </c>
      <c r="B393" s="99" t="s">
        <v>2089</v>
      </c>
      <c r="C393" s="100">
        <v>509500</v>
      </c>
      <c r="D393" s="46">
        <f t="shared" si="24"/>
        <v>424003</v>
      </c>
      <c r="E393" s="100">
        <v>1100</v>
      </c>
      <c r="F393" s="100">
        <v>422903</v>
      </c>
      <c r="H393" s="218" t="s">
        <v>1552</v>
      </c>
      <c r="I393" s="219" t="s">
        <v>2117</v>
      </c>
      <c r="J393" s="221"/>
      <c r="K393" s="220">
        <f t="shared" si="25"/>
        <v>500</v>
      </c>
      <c r="L393" s="221"/>
      <c r="M393" s="220">
        <v>500</v>
      </c>
      <c r="O393" s="98" t="s">
        <v>1433</v>
      </c>
      <c r="P393" s="99" t="s">
        <v>2081</v>
      </c>
      <c r="Q393" s="79"/>
      <c r="R393" s="100">
        <f t="shared" si="26"/>
        <v>2270442</v>
      </c>
      <c r="S393" s="100">
        <v>143260</v>
      </c>
      <c r="T393" s="100">
        <v>2127182</v>
      </c>
      <c r="U393" s="76"/>
      <c r="V393" s="98" t="s">
        <v>1454</v>
      </c>
      <c r="W393" s="99" t="s">
        <v>2088</v>
      </c>
      <c r="X393" s="100">
        <v>14447163</v>
      </c>
      <c r="Y393" s="100">
        <f t="shared" si="27"/>
        <v>1247813</v>
      </c>
      <c r="Z393" s="79"/>
      <c r="AA393" s="100">
        <v>1247813</v>
      </c>
    </row>
    <row r="394" spans="1:27" ht="15">
      <c r="A394" s="98" t="s">
        <v>1460</v>
      </c>
      <c r="B394" s="99" t="s">
        <v>2332</v>
      </c>
      <c r="C394" s="79"/>
      <c r="D394" s="46">
        <f t="shared" si="24"/>
        <v>434071</v>
      </c>
      <c r="E394" s="100">
        <v>97900</v>
      </c>
      <c r="F394" s="100">
        <v>336171</v>
      </c>
      <c r="H394" s="218" t="s">
        <v>1555</v>
      </c>
      <c r="I394" s="219" t="s">
        <v>2118</v>
      </c>
      <c r="J394" s="221"/>
      <c r="K394" s="220">
        <f t="shared" si="25"/>
        <v>16173</v>
      </c>
      <c r="L394" s="221"/>
      <c r="M394" s="220">
        <v>16173</v>
      </c>
      <c r="O394" s="98" t="s">
        <v>1436</v>
      </c>
      <c r="P394" s="99" t="s">
        <v>2082</v>
      </c>
      <c r="Q394" s="100">
        <v>12948213</v>
      </c>
      <c r="R394" s="100">
        <f t="shared" si="26"/>
        <v>12862300</v>
      </c>
      <c r="S394" s="100">
        <v>6084551</v>
      </c>
      <c r="T394" s="100">
        <v>6777749</v>
      </c>
      <c r="U394" s="76"/>
      <c r="V394" s="98" t="s">
        <v>1457</v>
      </c>
      <c r="W394" s="99" t="s">
        <v>2089</v>
      </c>
      <c r="X394" s="100">
        <v>82100</v>
      </c>
      <c r="Y394" s="100">
        <f t="shared" si="27"/>
        <v>21125342</v>
      </c>
      <c r="Z394" s="100">
        <v>2993765</v>
      </c>
      <c r="AA394" s="100">
        <v>18131577</v>
      </c>
    </row>
    <row r="395" spans="1:27" ht="15">
      <c r="A395" s="98" t="s">
        <v>1463</v>
      </c>
      <c r="B395" s="99" t="s">
        <v>2090</v>
      </c>
      <c r="C395" s="79"/>
      <c r="D395" s="46">
        <f t="shared" si="24"/>
        <v>246988</v>
      </c>
      <c r="E395" s="100">
        <v>115500</v>
      </c>
      <c r="F395" s="100">
        <v>131488</v>
      </c>
      <c r="H395" s="218" t="s">
        <v>1558</v>
      </c>
      <c r="I395" s="219" t="s">
        <v>2119</v>
      </c>
      <c r="J395" s="221"/>
      <c r="K395" s="220">
        <f t="shared" si="25"/>
        <v>13600</v>
      </c>
      <c r="L395" s="221"/>
      <c r="M395" s="220">
        <v>13600</v>
      </c>
      <c r="O395" s="98" t="s">
        <v>1439</v>
      </c>
      <c r="P395" s="99" t="s">
        <v>2083</v>
      </c>
      <c r="Q395" s="100">
        <v>231500</v>
      </c>
      <c r="R395" s="100">
        <f t="shared" si="26"/>
        <v>2507831</v>
      </c>
      <c r="S395" s="100">
        <v>488700</v>
      </c>
      <c r="T395" s="100">
        <v>2019131</v>
      </c>
      <c r="U395" s="76"/>
      <c r="V395" s="98" t="s">
        <v>1460</v>
      </c>
      <c r="W395" s="99" t="s">
        <v>2332</v>
      </c>
      <c r="X395" s="100">
        <v>170000</v>
      </c>
      <c r="Y395" s="100">
        <f t="shared" si="27"/>
        <v>675524</v>
      </c>
      <c r="Z395" s="79"/>
      <c r="AA395" s="100">
        <v>675524</v>
      </c>
    </row>
    <row r="396" spans="1:27" ht="15">
      <c r="A396" s="98" t="s">
        <v>1466</v>
      </c>
      <c r="B396" s="99" t="s">
        <v>2091</v>
      </c>
      <c r="C396" s="100">
        <v>1779206</v>
      </c>
      <c r="D396" s="46">
        <f t="shared" si="24"/>
        <v>889691</v>
      </c>
      <c r="E396" s="79"/>
      <c r="F396" s="100">
        <v>889691</v>
      </c>
      <c r="H396" s="218" t="s">
        <v>1561</v>
      </c>
      <c r="I396" s="219" t="s">
        <v>2050</v>
      </c>
      <c r="J396" s="220">
        <v>8200</v>
      </c>
      <c r="K396" s="220">
        <f t="shared" si="25"/>
        <v>32203</v>
      </c>
      <c r="L396" s="221"/>
      <c r="M396" s="220">
        <v>32203</v>
      </c>
      <c r="O396" s="98" t="s">
        <v>1442</v>
      </c>
      <c r="P396" s="99" t="s">
        <v>2084</v>
      </c>
      <c r="Q396" s="79"/>
      <c r="R396" s="100">
        <f t="shared" si="26"/>
        <v>3587130</v>
      </c>
      <c r="S396" s="100">
        <v>13501</v>
      </c>
      <c r="T396" s="100">
        <v>3573629</v>
      </c>
      <c r="U396" s="76"/>
      <c r="V396" s="98" t="s">
        <v>1463</v>
      </c>
      <c r="W396" s="99" t="s">
        <v>2090</v>
      </c>
      <c r="X396" s="100">
        <v>101954</v>
      </c>
      <c r="Y396" s="100">
        <f t="shared" si="27"/>
        <v>1350604</v>
      </c>
      <c r="Z396" s="100">
        <v>0</v>
      </c>
      <c r="AA396" s="100">
        <v>1350604</v>
      </c>
    </row>
    <row r="397" spans="1:27" ht="15">
      <c r="A397" s="98" t="s">
        <v>1469</v>
      </c>
      <c r="B397" s="99" t="s">
        <v>2092</v>
      </c>
      <c r="C397" s="79"/>
      <c r="D397" s="46">
        <f t="shared" si="24"/>
        <v>134890</v>
      </c>
      <c r="E397" s="79"/>
      <c r="F397" s="100">
        <v>134890</v>
      </c>
      <c r="H397" s="218" t="s">
        <v>1563</v>
      </c>
      <c r="I397" s="219" t="s">
        <v>2120</v>
      </c>
      <c r="J397" s="221"/>
      <c r="K397" s="220">
        <f t="shared" si="25"/>
        <v>2500</v>
      </c>
      <c r="L397" s="221"/>
      <c r="M397" s="220">
        <v>2500</v>
      </c>
      <c r="O397" s="98" t="s">
        <v>1445</v>
      </c>
      <c r="P397" s="99" t="s">
        <v>2085</v>
      </c>
      <c r="Q397" s="79"/>
      <c r="R397" s="100">
        <f t="shared" si="26"/>
        <v>877091</v>
      </c>
      <c r="S397" s="100">
        <v>49000</v>
      </c>
      <c r="T397" s="100">
        <v>828091</v>
      </c>
      <c r="U397" s="76"/>
      <c r="V397" s="98" t="s">
        <v>1466</v>
      </c>
      <c r="W397" s="99" t="s">
        <v>2091</v>
      </c>
      <c r="X397" s="100">
        <v>582968</v>
      </c>
      <c r="Y397" s="100">
        <f t="shared" si="27"/>
        <v>9243066</v>
      </c>
      <c r="Z397" s="79"/>
      <c r="AA397" s="100">
        <v>9243066</v>
      </c>
    </row>
    <row r="398" spans="1:27" ht="15">
      <c r="A398" s="98" t="s">
        <v>1472</v>
      </c>
      <c r="B398" s="99" t="s">
        <v>1119</v>
      </c>
      <c r="C398" s="100">
        <v>1048230</v>
      </c>
      <c r="D398" s="46">
        <f t="shared" si="24"/>
        <v>1464562</v>
      </c>
      <c r="E398" s="100">
        <v>138700</v>
      </c>
      <c r="F398" s="100">
        <v>1325862</v>
      </c>
      <c r="H398" s="218" t="s">
        <v>1569</v>
      </c>
      <c r="I398" s="219" t="s">
        <v>2122</v>
      </c>
      <c r="J398" s="220">
        <v>74150</v>
      </c>
      <c r="K398" s="220">
        <f t="shared" si="25"/>
        <v>37550</v>
      </c>
      <c r="L398" s="221"/>
      <c r="M398" s="220">
        <v>37550</v>
      </c>
      <c r="O398" s="98" t="s">
        <v>1448</v>
      </c>
      <c r="P398" s="99" t="s">
        <v>2086</v>
      </c>
      <c r="Q398" s="100">
        <v>3427482</v>
      </c>
      <c r="R398" s="100">
        <f t="shared" si="26"/>
        <v>5619192</v>
      </c>
      <c r="S398" s="100">
        <v>820690</v>
      </c>
      <c r="T398" s="100">
        <v>4798502</v>
      </c>
      <c r="U398" s="76"/>
      <c r="V398" s="98" t="s">
        <v>1469</v>
      </c>
      <c r="W398" s="99" t="s">
        <v>2092</v>
      </c>
      <c r="X398" s="100">
        <v>196500</v>
      </c>
      <c r="Y398" s="100">
        <f t="shared" si="27"/>
        <v>287383</v>
      </c>
      <c r="Z398" s="79"/>
      <c r="AA398" s="100">
        <v>287383</v>
      </c>
    </row>
    <row r="399" spans="1:27" ht="15">
      <c r="A399" s="98" t="s">
        <v>1475</v>
      </c>
      <c r="B399" s="99" t="s">
        <v>2093</v>
      </c>
      <c r="C399" s="100">
        <v>1000</v>
      </c>
      <c r="D399" s="46">
        <f t="shared" si="24"/>
        <v>602825</v>
      </c>
      <c r="E399" s="100">
        <v>278500</v>
      </c>
      <c r="F399" s="100">
        <v>324325</v>
      </c>
      <c r="H399" s="218" t="s">
        <v>1572</v>
      </c>
      <c r="I399" s="219" t="s">
        <v>2123</v>
      </c>
      <c r="J399" s="220">
        <v>40640</v>
      </c>
      <c r="K399" s="220">
        <f t="shared" si="25"/>
        <v>291545</v>
      </c>
      <c r="L399" s="220">
        <v>32900</v>
      </c>
      <c r="M399" s="220">
        <v>258645</v>
      </c>
      <c r="O399" s="98" t="s">
        <v>1451</v>
      </c>
      <c r="P399" s="99" t="s">
        <v>2087</v>
      </c>
      <c r="Q399" s="100">
        <v>448200</v>
      </c>
      <c r="R399" s="100">
        <f t="shared" si="26"/>
        <v>12590106</v>
      </c>
      <c r="S399" s="100">
        <v>2951595</v>
      </c>
      <c r="T399" s="100">
        <v>9638511</v>
      </c>
      <c r="U399" s="76"/>
      <c r="V399" s="98" t="s">
        <v>1472</v>
      </c>
      <c r="W399" s="99" t="s">
        <v>1119</v>
      </c>
      <c r="X399" s="100">
        <v>47375361</v>
      </c>
      <c r="Y399" s="100">
        <f t="shared" si="27"/>
        <v>62398338</v>
      </c>
      <c r="Z399" s="100">
        <v>179501</v>
      </c>
      <c r="AA399" s="100">
        <v>62218837</v>
      </c>
    </row>
    <row r="400" spans="1:27" ht="15">
      <c r="A400" s="98" t="s">
        <v>1478</v>
      </c>
      <c r="B400" s="99" t="s">
        <v>2094</v>
      </c>
      <c r="C400" s="79"/>
      <c r="D400" s="46">
        <f t="shared" si="24"/>
        <v>1491957</v>
      </c>
      <c r="E400" s="100">
        <v>989517</v>
      </c>
      <c r="F400" s="100">
        <v>502440</v>
      </c>
      <c r="H400" s="218" t="s">
        <v>1575</v>
      </c>
      <c r="I400" s="219" t="s">
        <v>1120</v>
      </c>
      <c r="J400" s="221"/>
      <c r="K400" s="220">
        <f t="shared" si="25"/>
        <v>175974</v>
      </c>
      <c r="L400" s="220">
        <v>9000</v>
      </c>
      <c r="M400" s="220">
        <v>166974</v>
      </c>
      <c r="O400" s="98" t="s">
        <v>1454</v>
      </c>
      <c r="P400" s="99" t="s">
        <v>2088</v>
      </c>
      <c r="Q400" s="100">
        <v>26204982</v>
      </c>
      <c r="R400" s="100">
        <f t="shared" si="26"/>
        <v>2474321</v>
      </c>
      <c r="S400" s="100">
        <v>72000</v>
      </c>
      <c r="T400" s="100">
        <v>2402321</v>
      </c>
      <c r="U400" s="76"/>
      <c r="V400" s="98" t="s">
        <v>1475</v>
      </c>
      <c r="W400" s="99" t="s">
        <v>2093</v>
      </c>
      <c r="X400" s="100">
        <v>228425</v>
      </c>
      <c r="Y400" s="100">
        <f t="shared" si="27"/>
        <v>1250525</v>
      </c>
      <c r="Z400" s="100">
        <v>377150</v>
      </c>
      <c r="AA400" s="100">
        <v>873375</v>
      </c>
    </row>
    <row r="401" spans="1:27" ht="15">
      <c r="A401" s="98" t="s">
        <v>1481</v>
      </c>
      <c r="B401" s="99" t="s">
        <v>2095</v>
      </c>
      <c r="C401" s="100">
        <v>728500</v>
      </c>
      <c r="D401" s="46">
        <f t="shared" si="24"/>
        <v>1358920</v>
      </c>
      <c r="E401" s="100">
        <v>118300</v>
      </c>
      <c r="F401" s="100">
        <v>1240620</v>
      </c>
      <c r="H401" s="218" t="s">
        <v>1584</v>
      </c>
      <c r="I401" s="219" t="s">
        <v>2125</v>
      </c>
      <c r="J401" s="221"/>
      <c r="K401" s="220">
        <f t="shared" si="25"/>
        <v>3900</v>
      </c>
      <c r="L401" s="221"/>
      <c r="M401" s="220">
        <v>3900</v>
      </c>
      <c r="O401" s="98" t="s">
        <v>1457</v>
      </c>
      <c r="P401" s="99" t="s">
        <v>2089</v>
      </c>
      <c r="Q401" s="100">
        <v>53242824</v>
      </c>
      <c r="R401" s="100">
        <f t="shared" si="26"/>
        <v>5413385</v>
      </c>
      <c r="S401" s="100">
        <v>264638</v>
      </c>
      <c r="T401" s="100">
        <v>5148747</v>
      </c>
      <c r="U401" s="76"/>
      <c r="V401" s="98" t="s">
        <v>1478</v>
      </c>
      <c r="W401" s="99" t="s">
        <v>2094</v>
      </c>
      <c r="X401" s="100">
        <v>2528100</v>
      </c>
      <c r="Y401" s="100">
        <f t="shared" si="27"/>
        <v>4941039</v>
      </c>
      <c r="Z401" s="100">
        <v>52500</v>
      </c>
      <c r="AA401" s="100">
        <v>4888539</v>
      </c>
    </row>
    <row r="402" spans="1:27" ht="15">
      <c r="A402" s="98" t="s">
        <v>1484</v>
      </c>
      <c r="B402" s="99" t="s">
        <v>2096</v>
      </c>
      <c r="C402" s="100">
        <v>14000</v>
      </c>
      <c r="D402" s="46">
        <f t="shared" si="24"/>
        <v>179608</v>
      </c>
      <c r="E402" s="100">
        <v>140500</v>
      </c>
      <c r="F402" s="100">
        <v>39108</v>
      </c>
      <c r="H402" s="218" t="s">
        <v>1587</v>
      </c>
      <c r="I402" s="219" t="s">
        <v>2126</v>
      </c>
      <c r="J402" s="220">
        <v>1000</v>
      </c>
      <c r="K402" s="220">
        <f t="shared" si="25"/>
        <v>0</v>
      </c>
      <c r="L402" s="221"/>
      <c r="M402" s="221"/>
      <c r="O402" s="98" t="s">
        <v>1460</v>
      </c>
      <c r="P402" s="99" t="s">
        <v>2332</v>
      </c>
      <c r="Q402" s="100">
        <v>1231500</v>
      </c>
      <c r="R402" s="100">
        <f t="shared" si="26"/>
        <v>3344705</v>
      </c>
      <c r="S402" s="100">
        <v>1455700</v>
      </c>
      <c r="T402" s="100">
        <v>1889005</v>
      </c>
      <c r="U402" s="76"/>
      <c r="V402" s="98" t="s">
        <v>1481</v>
      </c>
      <c r="W402" s="99" t="s">
        <v>2095</v>
      </c>
      <c r="X402" s="100">
        <v>650000</v>
      </c>
      <c r="Y402" s="100">
        <f t="shared" si="27"/>
        <v>828816</v>
      </c>
      <c r="Z402" s="79"/>
      <c r="AA402" s="100">
        <v>828816</v>
      </c>
    </row>
    <row r="403" spans="1:27" ht="15">
      <c r="A403" s="98" t="s">
        <v>1487</v>
      </c>
      <c r="B403" s="99" t="s">
        <v>2097</v>
      </c>
      <c r="C403" s="79"/>
      <c r="D403" s="46">
        <f t="shared" si="24"/>
        <v>103890</v>
      </c>
      <c r="E403" s="79"/>
      <c r="F403" s="100">
        <v>103890</v>
      </c>
      <c r="H403" s="218" t="s">
        <v>1590</v>
      </c>
      <c r="I403" s="219" t="s">
        <v>2127</v>
      </c>
      <c r="J403" s="220">
        <v>1710682</v>
      </c>
      <c r="K403" s="220">
        <f t="shared" si="25"/>
        <v>600329</v>
      </c>
      <c r="L403" s="220">
        <v>12000</v>
      </c>
      <c r="M403" s="220">
        <v>588329</v>
      </c>
      <c r="O403" s="98" t="s">
        <v>1463</v>
      </c>
      <c r="P403" s="99" t="s">
        <v>2090</v>
      </c>
      <c r="Q403" s="100">
        <v>3706400</v>
      </c>
      <c r="R403" s="100">
        <f t="shared" si="26"/>
        <v>1032812</v>
      </c>
      <c r="S403" s="100">
        <v>465800</v>
      </c>
      <c r="T403" s="100">
        <v>567012</v>
      </c>
      <c r="U403" s="76"/>
      <c r="V403" s="98" t="s">
        <v>1484</v>
      </c>
      <c r="W403" s="99" t="s">
        <v>2096</v>
      </c>
      <c r="X403" s="100">
        <v>40000</v>
      </c>
      <c r="Y403" s="100">
        <f t="shared" si="27"/>
        <v>906974</v>
      </c>
      <c r="Z403" s="79"/>
      <c r="AA403" s="100">
        <v>906974</v>
      </c>
    </row>
    <row r="404" spans="1:27" ht="15">
      <c r="A404" s="98" t="s">
        <v>1490</v>
      </c>
      <c r="B404" s="99" t="s">
        <v>2098</v>
      </c>
      <c r="C404" s="100">
        <v>32600</v>
      </c>
      <c r="D404" s="46">
        <f t="shared" si="24"/>
        <v>1542098</v>
      </c>
      <c r="E404" s="100">
        <v>560550</v>
      </c>
      <c r="F404" s="100">
        <v>981548</v>
      </c>
      <c r="H404" s="218" t="s">
        <v>1593</v>
      </c>
      <c r="I404" s="219" t="s">
        <v>2128</v>
      </c>
      <c r="J404" s="221"/>
      <c r="K404" s="220">
        <f t="shared" si="25"/>
        <v>19150</v>
      </c>
      <c r="L404" s="220">
        <v>19150</v>
      </c>
      <c r="M404" s="221"/>
      <c r="O404" s="98" t="s">
        <v>1466</v>
      </c>
      <c r="P404" s="99" t="s">
        <v>2091</v>
      </c>
      <c r="Q404" s="100">
        <v>9164363</v>
      </c>
      <c r="R404" s="100">
        <f t="shared" si="26"/>
        <v>4794203</v>
      </c>
      <c r="S404" s="100">
        <v>636250</v>
      </c>
      <c r="T404" s="100">
        <v>4157953</v>
      </c>
      <c r="U404" s="76"/>
      <c r="V404" s="98" t="s">
        <v>1487</v>
      </c>
      <c r="W404" s="99" t="s">
        <v>2097</v>
      </c>
      <c r="X404" s="100">
        <v>5000</v>
      </c>
      <c r="Y404" s="100">
        <f t="shared" si="27"/>
        <v>2186763</v>
      </c>
      <c r="Z404" s="79"/>
      <c r="AA404" s="100">
        <v>2186763</v>
      </c>
    </row>
    <row r="405" spans="1:27" ht="15">
      <c r="A405" s="98" t="s">
        <v>1493</v>
      </c>
      <c r="B405" s="99" t="s">
        <v>2099</v>
      </c>
      <c r="C405" s="100">
        <v>222000</v>
      </c>
      <c r="D405" s="46">
        <f t="shared" si="24"/>
        <v>858833</v>
      </c>
      <c r="E405" s="100">
        <v>166025</v>
      </c>
      <c r="F405" s="100">
        <v>692808</v>
      </c>
      <c r="H405" s="218" t="s">
        <v>1596</v>
      </c>
      <c r="I405" s="219" t="s">
        <v>2234</v>
      </c>
      <c r="J405" s="221"/>
      <c r="K405" s="220">
        <f t="shared" si="25"/>
        <v>6250</v>
      </c>
      <c r="L405" s="221"/>
      <c r="M405" s="220">
        <v>6250</v>
      </c>
      <c r="O405" s="98" t="s">
        <v>1469</v>
      </c>
      <c r="P405" s="99" t="s">
        <v>2092</v>
      </c>
      <c r="Q405" s="79"/>
      <c r="R405" s="100">
        <f t="shared" si="26"/>
        <v>751057</v>
      </c>
      <c r="S405" s="100">
        <v>32725</v>
      </c>
      <c r="T405" s="100">
        <v>718332</v>
      </c>
      <c r="U405" s="76"/>
      <c r="V405" s="98" t="s">
        <v>1490</v>
      </c>
      <c r="W405" s="99" t="s">
        <v>2098</v>
      </c>
      <c r="X405" s="100">
        <v>1035150</v>
      </c>
      <c r="Y405" s="100">
        <f t="shared" si="27"/>
        <v>13006946</v>
      </c>
      <c r="Z405" s="100">
        <v>164800</v>
      </c>
      <c r="AA405" s="100">
        <v>12842146</v>
      </c>
    </row>
    <row r="406" spans="1:27" ht="15">
      <c r="A406" s="98" t="s">
        <v>1496</v>
      </c>
      <c r="B406" s="99" t="s">
        <v>2276</v>
      </c>
      <c r="C406" s="79"/>
      <c r="D406" s="46">
        <f t="shared" si="24"/>
        <v>10046</v>
      </c>
      <c r="E406" s="79"/>
      <c r="F406" s="100">
        <v>10046</v>
      </c>
      <c r="H406" s="218" t="s">
        <v>1599</v>
      </c>
      <c r="I406" s="219" t="s">
        <v>2129</v>
      </c>
      <c r="J406" s="220">
        <v>8808001</v>
      </c>
      <c r="K406" s="220">
        <f t="shared" si="25"/>
        <v>118079</v>
      </c>
      <c r="L406" s="220">
        <v>4600</v>
      </c>
      <c r="M406" s="220">
        <v>113479</v>
      </c>
      <c r="O406" s="98" t="s">
        <v>1472</v>
      </c>
      <c r="P406" s="99" t="s">
        <v>1119</v>
      </c>
      <c r="Q406" s="100">
        <v>3567544</v>
      </c>
      <c r="R406" s="100">
        <f t="shared" si="26"/>
        <v>12137840</v>
      </c>
      <c r="S406" s="100">
        <v>790154</v>
      </c>
      <c r="T406" s="100">
        <v>11347686</v>
      </c>
      <c r="U406" s="76"/>
      <c r="V406" s="98" t="s">
        <v>1493</v>
      </c>
      <c r="W406" s="99" t="s">
        <v>2099</v>
      </c>
      <c r="X406" s="100">
        <v>653150</v>
      </c>
      <c r="Y406" s="100">
        <f t="shared" si="27"/>
        <v>4963919</v>
      </c>
      <c r="Z406" s="79"/>
      <c r="AA406" s="100">
        <v>4963919</v>
      </c>
    </row>
    <row r="407" spans="1:27" ht="15">
      <c r="A407" s="98" t="s">
        <v>1499</v>
      </c>
      <c r="B407" s="99" t="s">
        <v>1816</v>
      </c>
      <c r="C407" s="100">
        <v>1323180</v>
      </c>
      <c r="D407" s="46">
        <f t="shared" si="24"/>
        <v>1185533</v>
      </c>
      <c r="E407" s="100">
        <v>291150</v>
      </c>
      <c r="F407" s="100">
        <v>894383</v>
      </c>
      <c r="H407" s="218" t="s">
        <v>1603</v>
      </c>
      <c r="I407" s="219" t="s">
        <v>2130</v>
      </c>
      <c r="J407" s="221"/>
      <c r="K407" s="220">
        <f t="shared" si="25"/>
        <v>500</v>
      </c>
      <c r="L407" s="221"/>
      <c r="M407" s="220">
        <v>500</v>
      </c>
      <c r="O407" s="98" t="s">
        <v>1475</v>
      </c>
      <c r="P407" s="99" t="s">
        <v>2093</v>
      </c>
      <c r="Q407" s="100">
        <v>445000</v>
      </c>
      <c r="R407" s="100">
        <f t="shared" si="26"/>
        <v>4260054</v>
      </c>
      <c r="S407" s="100">
        <v>885400</v>
      </c>
      <c r="T407" s="100">
        <v>3374654</v>
      </c>
      <c r="U407" s="76"/>
      <c r="V407" s="98" t="s">
        <v>1499</v>
      </c>
      <c r="W407" s="99" t="s">
        <v>1816</v>
      </c>
      <c r="X407" s="79"/>
      <c r="Y407" s="100">
        <f t="shared" si="27"/>
        <v>402010</v>
      </c>
      <c r="Z407" s="79"/>
      <c r="AA407" s="100">
        <v>402010</v>
      </c>
    </row>
    <row r="408" spans="1:27" ht="15">
      <c r="A408" s="98" t="s">
        <v>1501</v>
      </c>
      <c r="B408" s="99" t="s">
        <v>2100</v>
      </c>
      <c r="C408" s="79"/>
      <c r="D408" s="46">
        <f t="shared" si="24"/>
        <v>99468</v>
      </c>
      <c r="E408" s="79"/>
      <c r="F408" s="100">
        <v>99468</v>
      </c>
      <c r="H408" s="218" t="s">
        <v>1606</v>
      </c>
      <c r="I408" s="219" t="s">
        <v>2131</v>
      </c>
      <c r="J408" s="221"/>
      <c r="K408" s="220">
        <f t="shared" si="25"/>
        <v>3865257</v>
      </c>
      <c r="L408" s="220">
        <v>5000</v>
      </c>
      <c r="M408" s="220">
        <v>3860257</v>
      </c>
      <c r="O408" s="98" t="s">
        <v>1478</v>
      </c>
      <c r="P408" s="99" t="s">
        <v>2094</v>
      </c>
      <c r="Q408" s="100">
        <v>445700</v>
      </c>
      <c r="R408" s="100">
        <f t="shared" si="26"/>
        <v>8523758</v>
      </c>
      <c r="S408" s="100">
        <v>3740025</v>
      </c>
      <c r="T408" s="100">
        <v>4783733</v>
      </c>
      <c r="U408" s="76"/>
      <c r="V408" s="98" t="s">
        <v>1501</v>
      </c>
      <c r="W408" s="99" t="s">
        <v>2100</v>
      </c>
      <c r="X408" s="79"/>
      <c r="Y408" s="100">
        <f t="shared" si="27"/>
        <v>7999850</v>
      </c>
      <c r="Z408" s="79"/>
      <c r="AA408" s="100">
        <v>7999850</v>
      </c>
    </row>
    <row r="409" spans="1:27" ht="15">
      <c r="A409" s="98" t="s">
        <v>1505</v>
      </c>
      <c r="B409" s="99" t="s">
        <v>2101</v>
      </c>
      <c r="C409" s="100">
        <v>18000</v>
      </c>
      <c r="D409" s="46">
        <f t="shared" si="24"/>
        <v>108949</v>
      </c>
      <c r="E409" s="100">
        <v>25000</v>
      </c>
      <c r="F409" s="100">
        <v>83949</v>
      </c>
      <c r="H409" s="218" t="s">
        <v>1609</v>
      </c>
      <c r="I409" s="219" t="s">
        <v>2132</v>
      </c>
      <c r="J409" s="221"/>
      <c r="K409" s="220">
        <f t="shared" si="25"/>
        <v>51400</v>
      </c>
      <c r="L409" s="221"/>
      <c r="M409" s="220">
        <v>51400</v>
      </c>
      <c r="O409" s="98" t="s">
        <v>1481</v>
      </c>
      <c r="P409" s="99" t="s">
        <v>2095</v>
      </c>
      <c r="Q409" s="100">
        <v>4128240</v>
      </c>
      <c r="R409" s="100">
        <f t="shared" si="26"/>
        <v>9586500</v>
      </c>
      <c r="S409" s="100">
        <v>1434700</v>
      </c>
      <c r="T409" s="100">
        <v>8151800</v>
      </c>
      <c r="U409" s="76"/>
      <c r="V409" s="98" t="s">
        <v>1505</v>
      </c>
      <c r="W409" s="99" t="s">
        <v>2101</v>
      </c>
      <c r="X409" s="79"/>
      <c r="Y409" s="100">
        <f t="shared" si="27"/>
        <v>316990</v>
      </c>
      <c r="Z409" s="100">
        <v>79200</v>
      </c>
      <c r="AA409" s="100">
        <v>237790</v>
      </c>
    </row>
    <row r="410" spans="1:27" ht="15">
      <c r="A410" s="98" t="s">
        <v>1508</v>
      </c>
      <c r="B410" s="99" t="s">
        <v>2102</v>
      </c>
      <c r="C410" s="100">
        <v>36000</v>
      </c>
      <c r="D410" s="46">
        <f t="shared" si="24"/>
        <v>139705</v>
      </c>
      <c r="E410" s="79"/>
      <c r="F410" s="100">
        <v>139705</v>
      </c>
      <c r="H410" s="218" t="s">
        <v>1612</v>
      </c>
      <c r="I410" s="219" t="s">
        <v>2333</v>
      </c>
      <c r="J410" s="221"/>
      <c r="K410" s="220">
        <f t="shared" si="25"/>
        <v>369791</v>
      </c>
      <c r="L410" s="221"/>
      <c r="M410" s="220">
        <v>369791</v>
      </c>
      <c r="O410" s="98" t="s">
        <v>1484</v>
      </c>
      <c r="P410" s="99" t="s">
        <v>2096</v>
      </c>
      <c r="Q410" s="100">
        <v>477600</v>
      </c>
      <c r="R410" s="100">
        <f t="shared" si="26"/>
        <v>673719</v>
      </c>
      <c r="S410" s="100">
        <v>140500</v>
      </c>
      <c r="T410" s="100">
        <v>533219</v>
      </c>
      <c r="U410" s="76"/>
      <c r="V410" s="98" t="s">
        <v>1508</v>
      </c>
      <c r="W410" s="99" t="s">
        <v>2102</v>
      </c>
      <c r="X410" s="79"/>
      <c r="Y410" s="100">
        <f t="shared" si="27"/>
        <v>657195</v>
      </c>
      <c r="Z410" s="100">
        <v>97500</v>
      </c>
      <c r="AA410" s="100">
        <v>559695</v>
      </c>
    </row>
    <row r="411" spans="1:27" ht="15">
      <c r="A411" s="98" t="s">
        <v>1511</v>
      </c>
      <c r="B411" s="99" t="s">
        <v>2103</v>
      </c>
      <c r="C411" s="100">
        <v>796390</v>
      </c>
      <c r="D411" s="46">
        <f t="shared" si="24"/>
        <v>70323</v>
      </c>
      <c r="E411" s="100">
        <v>10000</v>
      </c>
      <c r="F411" s="100">
        <v>60323</v>
      </c>
      <c r="H411" s="218" t="s">
        <v>1615</v>
      </c>
      <c r="I411" s="219" t="s">
        <v>2133</v>
      </c>
      <c r="J411" s="221"/>
      <c r="K411" s="220">
        <f t="shared" si="25"/>
        <v>2156022</v>
      </c>
      <c r="L411" s="220">
        <v>1550</v>
      </c>
      <c r="M411" s="220">
        <v>2154472</v>
      </c>
      <c r="O411" s="98" t="s">
        <v>1487</v>
      </c>
      <c r="P411" s="99" t="s">
        <v>2097</v>
      </c>
      <c r="Q411" s="79"/>
      <c r="R411" s="100">
        <f t="shared" si="26"/>
        <v>1019004</v>
      </c>
      <c r="S411" s="100">
        <v>1000</v>
      </c>
      <c r="T411" s="100">
        <v>1018004</v>
      </c>
      <c r="U411" s="76"/>
      <c r="V411" s="98" t="s">
        <v>1511</v>
      </c>
      <c r="W411" s="99" t="s">
        <v>2103</v>
      </c>
      <c r="X411" s="79"/>
      <c r="Y411" s="100">
        <f t="shared" si="27"/>
        <v>957860</v>
      </c>
      <c r="Z411" s="100">
        <v>179500</v>
      </c>
      <c r="AA411" s="100">
        <v>778360</v>
      </c>
    </row>
    <row r="412" spans="1:27" ht="15">
      <c r="A412" s="98" t="s">
        <v>1514</v>
      </c>
      <c r="B412" s="99" t="s">
        <v>2104</v>
      </c>
      <c r="C412" s="100">
        <v>135500</v>
      </c>
      <c r="D412" s="46">
        <f t="shared" si="24"/>
        <v>248176</v>
      </c>
      <c r="E412" s="100">
        <v>10000</v>
      </c>
      <c r="F412" s="100">
        <v>238176</v>
      </c>
      <c r="H412" s="218" t="s">
        <v>1618</v>
      </c>
      <c r="I412" s="219" t="s">
        <v>2134</v>
      </c>
      <c r="J412" s="221"/>
      <c r="K412" s="220">
        <f t="shared" si="25"/>
        <v>36350</v>
      </c>
      <c r="L412" s="221"/>
      <c r="M412" s="220">
        <v>36350</v>
      </c>
      <c r="O412" s="98" t="s">
        <v>1490</v>
      </c>
      <c r="P412" s="99" t="s">
        <v>2098</v>
      </c>
      <c r="Q412" s="100">
        <v>5257304</v>
      </c>
      <c r="R412" s="100">
        <f t="shared" si="26"/>
        <v>15846097</v>
      </c>
      <c r="S412" s="100">
        <v>2568450</v>
      </c>
      <c r="T412" s="100">
        <v>13277647</v>
      </c>
      <c r="U412" s="76"/>
      <c r="V412" s="98" t="s">
        <v>1514</v>
      </c>
      <c r="W412" s="99" t="s">
        <v>2104</v>
      </c>
      <c r="X412" s="100">
        <v>466481</v>
      </c>
      <c r="Y412" s="100">
        <f t="shared" si="27"/>
        <v>227032</v>
      </c>
      <c r="Z412" s="100">
        <v>188307</v>
      </c>
      <c r="AA412" s="100">
        <v>38725</v>
      </c>
    </row>
    <row r="413" spans="1:27" ht="15">
      <c r="A413" s="98" t="s">
        <v>1517</v>
      </c>
      <c r="B413" s="99" t="s">
        <v>2105</v>
      </c>
      <c r="C413" s="100">
        <v>769200</v>
      </c>
      <c r="D413" s="46">
        <f t="shared" si="24"/>
        <v>2781819</v>
      </c>
      <c r="E413" s="100">
        <v>454778</v>
      </c>
      <c r="F413" s="100">
        <v>2327041</v>
      </c>
      <c r="H413" s="218" t="s">
        <v>1621</v>
      </c>
      <c r="I413" s="219" t="s">
        <v>2135</v>
      </c>
      <c r="J413" s="221"/>
      <c r="K413" s="220">
        <f t="shared" si="25"/>
        <v>583245</v>
      </c>
      <c r="L413" s="221"/>
      <c r="M413" s="220">
        <v>583245</v>
      </c>
      <c r="O413" s="98" t="s">
        <v>1493</v>
      </c>
      <c r="P413" s="99" t="s">
        <v>2099</v>
      </c>
      <c r="Q413" s="100">
        <v>1383400</v>
      </c>
      <c r="R413" s="100">
        <f t="shared" si="26"/>
        <v>5380594</v>
      </c>
      <c r="S413" s="100">
        <v>547775</v>
      </c>
      <c r="T413" s="100">
        <v>4832819</v>
      </c>
      <c r="U413" s="76"/>
      <c r="V413" s="98" t="s">
        <v>1517</v>
      </c>
      <c r="W413" s="99" t="s">
        <v>2105</v>
      </c>
      <c r="X413" s="100">
        <v>1218755</v>
      </c>
      <c r="Y413" s="100">
        <f t="shared" si="27"/>
        <v>1918902</v>
      </c>
      <c r="Z413" s="100">
        <v>18500</v>
      </c>
      <c r="AA413" s="100">
        <v>1900402</v>
      </c>
    </row>
    <row r="414" spans="1:27" ht="15">
      <c r="A414" s="98" t="s">
        <v>1520</v>
      </c>
      <c r="B414" s="99" t="s">
        <v>2106</v>
      </c>
      <c r="C414" s="100">
        <v>2822039</v>
      </c>
      <c r="D414" s="46">
        <f t="shared" si="24"/>
        <v>2910688</v>
      </c>
      <c r="E414" s="100">
        <v>844017</v>
      </c>
      <c r="F414" s="100">
        <v>2066671</v>
      </c>
      <c r="H414" s="218" t="s">
        <v>1624</v>
      </c>
      <c r="I414" s="219" t="s">
        <v>2277</v>
      </c>
      <c r="J414" s="221"/>
      <c r="K414" s="220">
        <f t="shared" si="25"/>
        <v>1931529</v>
      </c>
      <c r="L414" s="220">
        <v>794400</v>
      </c>
      <c r="M414" s="220">
        <v>1137129</v>
      </c>
      <c r="O414" s="98" t="s">
        <v>1496</v>
      </c>
      <c r="P414" s="99" t="s">
        <v>2276</v>
      </c>
      <c r="Q414" s="79"/>
      <c r="R414" s="100">
        <f t="shared" si="26"/>
        <v>353766</v>
      </c>
      <c r="S414" s="100">
        <v>12950</v>
      </c>
      <c r="T414" s="100">
        <v>340816</v>
      </c>
      <c r="U414" s="76"/>
      <c r="V414" s="98" t="s">
        <v>1520</v>
      </c>
      <c r="W414" s="99" t="s">
        <v>2106</v>
      </c>
      <c r="X414" s="100">
        <v>345509</v>
      </c>
      <c r="Y414" s="100">
        <f t="shared" si="27"/>
        <v>18936780</v>
      </c>
      <c r="Z414" s="100">
        <v>830500</v>
      </c>
      <c r="AA414" s="100">
        <v>18106280</v>
      </c>
    </row>
    <row r="415" spans="1:27" ht="15">
      <c r="A415" s="98" t="s">
        <v>1523</v>
      </c>
      <c r="B415" s="99" t="s">
        <v>2107</v>
      </c>
      <c r="C415" s="100">
        <v>7898668</v>
      </c>
      <c r="D415" s="46">
        <f t="shared" si="24"/>
        <v>5680424</v>
      </c>
      <c r="E415" s="100">
        <v>638750</v>
      </c>
      <c r="F415" s="100">
        <v>5041674</v>
      </c>
      <c r="H415" s="218" t="s">
        <v>1627</v>
      </c>
      <c r="I415" s="219" t="s">
        <v>2136</v>
      </c>
      <c r="J415" s="221"/>
      <c r="K415" s="220">
        <f t="shared" si="25"/>
        <v>14700</v>
      </c>
      <c r="L415" s="221"/>
      <c r="M415" s="220">
        <v>14700</v>
      </c>
      <c r="O415" s="98" t="s">
        <v>1499</v>
      </c>
      <c r="P415" s="99" t="s">
        <v>1816</v>
      </c>
      <c r="Q415" s="100">
        <v>3755930</v>
      </c>
      <c r="R415" s="100">
        <f t="shared" si="26"/>
        <v>6242036</v>
      </c>
      <c r="S415" s="100">
        <v>1423677</v>
      </c>
      <c r="T415" s="100">
        <v>4818359</v>
      </c>
      <c r="U415" s="76"/>
      <c r="V415" s="98" t="s">
        <v>1523</v>
      </c>
      <c r="W415" s="99" t="s">
        <v>2107</v>
      </c>
      <c r="X415" s="100">
        <v>17527013</v>
      </c>
      <c r="Y415" s="100">
        <f t="shared" si="27"/>
        <v>17229837</v>
      </c>
      <c r="Z415" s="100">
        <v>30000</v>
      </c>
      <c r="AA415" s="100">
        <v>17199837</v>
      </c>
    </row>
    <row r="416" spans="1:27" ht="15">
      <c r="A416" s="98" t="s">
        <v>1525</v>
      </c>
      <c r="B416" s="99" t="s">
        <v>2108</v>
      </c>
      <c r="C416" s="100">
        <v>184100</v>
      </c>
      <c r="D416" s="46">
        <f t="shared" si="24"/>
        <v>71319</v>
      </c>
      <c r="E416" s="79"/>
      <c r="F416" s="100">
        <v>71319</v>
      </c>
      <c r="H416" s="218" t="s">
        <v>1630</v>
      </c>
      <c r="I416" s="219" t="s">
        <v>2137</v>
      </c>
      <c r="J416" s="221"/>
      <c r="K416" s="220">
        <f t="shared" si="25"/>
        <v>500</v>
      </c>
      <c r="L416" s="221"/>
      <c r="M416" s="220">
        <v>500</v>
      </c>
      <c r="O416" s="98" t="s">
        <v>1501</v>
      </c>
      <c r="P416" s="99" t="s">
        <v>2100</v>
      </c>
      <c r="Q416" s="79"/>
      <c r="R416" s="100">
        <f t="shared" si="26"/>
        <v>955781</v>
      </c>
      <c r="S416" s="100">
        <v>51700</v>
      </c>
      <c r="T416" s="100">
        <v>904081</v>
      </c>
      <c r="U416" s="76"/>
      <c r="V416" s="98" t="s">
        <v>1525</v>
      </c>
      <c r="W416" s="99" t="s">
        <v>2108</v>
      </c>
      <c r="X416" s="100">
        <v>253000</v>
      </c>
      <c r="Y416" s="100">
        <f t="shared" si="27"/>
        <v>146735</v>
      </c>
      <c r="Z416" s="79"/>
      <c r="AA416" s="100">
        <v>146735</v>
      </c>
    </row>
    <row r="417" spans="1:27" ht="15">
      <c r="A417" s="98" t="s">
        <v>1528</v>
      </c>
      <c r="B417" s="99" t="s">
        <v>2109</v>
      </c>
      <c r="C417" s="79"/>
      <c r="D417" s="46">
        <f t="shared" si="24"/>
        <v>112774</v>
      </c>
      <c r="E417" s="79"/>
      <c r="F417" s="100">
        <v>112774</v>
      </c>
      <c r="H417" s="218" t="s">
        <v>1633</v>
      </c>
      <c r="I417" s="219" t="s">
        <v>2138</v>
      </c>
      <c r="J417" s="221"/>
      <c r="K417" s="220">
        <f t="shared" si="25"/>
        <v>209875</v>
      </c>
      <c r="L417" s="221"/>
      <c r="M417" s="220">
        <v>209875</v>
      </c>
      <c r="O417" s="98" t="s">
        <v>1505</v>
      </c>
      <c r="P417" s="99" t="s">
        <v>2101</v>
      </c>
      <c r="Q417" s="100">
        <v>1890784</v>
      </c>
      <c r="R417" s="100">
        <f t="shared" si="26"/>
        <v>1485076</v>
      </c>
      <c r="S417" s="100">
        <v>631475</v>
      </c>
      <c r="T417" s="100">
        <v>853601</v>
      </c>
      <c r="U417" s="76"/>
      <c r="V417" s="98" t="s">
        <v>1528</v>
      </c>
      <c r="W417" s="99" t="s">
        <v>2109</v>
      </c>
      <c r="X417" s="100">
        <v>30000</v>
      </c>
      <c r="Y417" s="100">
        <f t="shared" si="27"/>
        <v>3000</v>
      </c>
      <c r="Z417" s="79"/>
      <c r="AA417" s="100">
        <v>3000</v>
      </c>
    </row>
    <row r="418" spans="1:27" ht="15">
      <c r="A418" s="98" t="s">
        <v>1531</v>
      </c>
      <c r="B418" s="99" t="s">
        <v>2110</v>
      </c>
      <c r="C418" s="100">
        <v>1</v>
      </c>
      <c r="D418" s="46">
        <f t="shared" si="24"/>
        <v>49699</v>
      </c>
      <c r="E418" s="79"/>
      <c r="F418" s="100">
        <v>49699</v>
      </c>
      <c r="H418" s="218" t="s">
        <v>1636</v>
      </c>
      <c r="I418" s="219" t="s">
        <v>2139</v>
      </c>
      <c r="J418" s="221"/>
      <c r="K418" s="220">
        <f t="shared" si="25"/>
        <v>679310</v>
      </c>
      <c r="L418" s="221"/>
      <c r="M418" s="220">
        <v>679310</v>
      </c>
      <c r="O418" s="98" t="s">
        <v>1508</v>
      </c>
      <c r="P418" s="99" t="s">
        <v>2102</v>
      </c>
      <c r="Q418" s="100">
        <v>2479800</v>
      </c>
      <c r="R418" s="100">
        <f t="shared" si="26"/>
        <v>3439608</v>
      </c>
      <c r="S418" s="100">
        <v>390150</v>
      </c>
      <c r="T418" s="100">
        <v>3049458</v>
      </c>
      <c r="U418" s="76"/>
      <c r="V418" s="98" t="s">
        <v>1531</v>
      </c>
      <c r="W418" s="99" t="s">
        <v>2110</v>
      </c>
      <c r="X418" s="100">
        <v>46500</v>
      </c>
      <c r="Y418" s="100">
        <f t="shared" si="27"/>
        <v>227695</v>
      </c>
      <c r="Z418" s="79"/>
      <c r="AA418" s="100">
        <v>227695</v>
      </c>
    </row>
    <row r="419" spans="1:27" ht="15">
      <c r="A419" s="98" t="s">
        <v>1534</v>
      </c>
      <c r="B419" s="99" t="s">
        <v>2111</v>
      </c>
      <c r="C419" s="100">
        <v>1479799</v>
      </c>
      <c r="D419" s="46">
        <f t="shared" si="24"/>
        <v>1966118</v>
      </c>
      <c r="E419" s="100">
        <v>383301</v>
      </c>
      <c r="F419" s="100">
        <v>1582817</v>
      </c>
      <c r="H419" s="218" t="s">
        <v>1639</v>
      </c>
      <c r="I419" s="219" t="s">
        <v>2140</v>
      </c>
      <c r="J419" s="220">
        <v>100000</v>
      </c>
      <c r="K419" s="220">
        <f t="shared" si="25"/>
        <v>90800</v>
      </c>
      <c r="L419" s="221"/>
      <c r="M419" s="220">
        <v>90800</v>
      </c>
      <c r="O419" s="98" t="s">
        <v>1511</v>
      </c>
      <c r="P419" s="99" t="s">
        <v>2103</v>
      </c>
      <c r="Q419" s="100">
        <v>3567890</v>
      </c>
      <c r="R419" s="100">
        <f t="shared" si="26"/>
        <v>2825055</v>
      </c>
      <c r="S419" s="100">
        <v>1635050</v>
      </c>
      <c r="T419" s="100">
        <v>1190005</v>
      </c>
      <c r="U419" s="76"/>
      <c r="V419" s="98" t="s">
        <v>1534</v>
      </c>
      <c r="W419" s="99" t="s">
        <v>2111</v>
      </c>
      <c r="X419" s="100">
        <v>5421598</v>
      </c>
      <c r="Y419" s="100">
        <f t="shared" si="27"/>
        <v>3141968</v>
      </c>
      <c r="Z419" s="100">
        <v>1</v>
      </c>
      <c r="AA419" s="100">
        <v>3141967</v>
      </c>
    </row>
    <row r="420" spans="1:27" ht="15">
      <c r="A420" s="98" t="s">
        <v>1537</v>
      </c>
      <c r="B420" s="99" t="s">
        <v>2112</v>
      </c>
      <c r="C420" s="100">
        <v>1292220</v>
      </c>
      <c r="D420" s="46">
        <f t="shared" si="24"/>
        <v>766559</v>
      </c>
      <c r="E420" s="100">
        <v>197533</v>
      </c>
      <c r="F420" s="100">
        <v>569026</v>
      </c>
      <c r="H420" s="218" t="s">
        <v>1642</v>
      </c>
      <c r="I420" s="219" t="s">
        <v>2141</v>
      </c>
      <c r="J420" s="220">
        <v>26471374</v>
      </c>
      <c r="K420" s="220">
        <f t="shared" si="25"/>
        <v>3390693</v>
      </c>
      <c r="L420" s="220">
        <v>91000</v>
      </c>
      <c r="M420" s="220">
        <v>3299693</v>
      </c>
      <c r="O420" s="98" t="s">
        <v>1514</v>
      </c>
      <c r="P420" s="99" t="s">
        <v>2104</v>
      </c>
      <c r="Q420" s="100">
        <v>667200</v>
      </c>
      <c r="R420" s="100">
        <f t="shared" si="26"/>
        <v>2140805</v>
      </c>
      <c r="S420" s="100">
        <v>162806</v>
      </c>
      <c r="T420" s="100">
        <v>1977999</v>
      </c>
      <c r="U420" s="76"/>
      <c r="V420" s="98" t="s">
        <v>1537</v>
      </c>
      <c r="W420" s="99" t="s">
        <v>2112</v>
      </c>
      <c r="X420" s="100">
        <v>23750</v>
      </c>
      <c r="Y420" s="100">
        <f t="shared" si="27"/>
        <v>1376153</v>
      </c>
      <c r="Z420" s="100">
        <v>115435</v>
      </c>
      <c r="AA420" s="100">
        <v>1260718</v>
      </c>
    </row>
    <row r="421" spans="1:27" ht="15">
      <c r="A421" s="98" t="s">
        <v>1540</v>
      </c>
      <c r="B421" s="99" t="s">
        <v>2113</v>
      </c>
      <c r="C421" s="79"/>
      <c r="D421" s="46">
        <f t="shared" si="24"/>
        <v>65333</v>
      </c>
      <c r="E421" s="79"/>
      <c r="F421" s="100">
        <v>65333</v>
      </c>
      <c r="H421" s="218" t="s">
        <v>1645</v>
      </c>
      <c r="I421" s="219" t="s">
        <v>2142</v>
      </c>
      <c r="J421" s="220">
        <v>20000</v>
      </c>
      <c r="K421" s="220">
        <f t="shared" si="25"/>
        <v>7145290</v>
      </c>
      <c r="L421" s="221"/>
      <c r="M421" s="220">
        <v>7145290</v>
      </c>
      <c r="O421" s="98" t="s">
        <v>1517</v>
      </c>
      <c r="P421" s="99" t="s">
        <v>2105</v>
      </c>
      <c r="Q421" s="100">
        <v>7374663</v>
      </c>
      <c r="R421" s="100">
        <f t="shared" si="26"/>
        <v>18035131</v>
      </c>
      <c r="S421" s="100">
        <v>3435301</v>
      </c>
      <c r="T421" s="100">
        <v>14599830</v>
      </c>
      <c r="U421" s="76"/>
      <c r="V421" s="98" t="s">
        <v>1540</v>
      </c>
      <c r="W421" s="99" t="s">
        <v>2113</v>
      </c>
      <c r="X421" s="79"/>
      <c r="Y421" s="100">
        <f t="shared" si="27"/>
        <v>83590</v>
      </c>
      <c r="Z421" s="79"/>
      <c r="AA421" s="100">
        <v>83590</v>
      </c>
    </row>
    <row r="422" spans="1:27" ht="15">
      <c r="A422" s="98" t="s">
        <v>1543</v>
      </c>
      <c r="B422" s="99" t="s">
        <v>2114</v>
      </c>
      <c r="C422" s="100">
        <v>8816825</v>
      </c>
      <c r="D422" s="46">
        <f t="shared" si="24"/>
        <v>1065540</v>
      </c>
      <c r="E422" s="100">
        <v>438204</v>
      </c>
      <c r="F422" s="100">
        <v>627336</v>
      </c>
      <c r="H422" s="218" t="s">
        <v>1648</v>
      </c>
      <c r="I422" s="219" t="s">
        <v>2143</v>
      </c>
      <c r="J422" s="220">
        <v>60000</v>
      </c>
      <c r="K422" s="220">
        <f t="shared" si="25"/>
        <v>215369</v>
      </c>
      <c r="L422" s="221"/>
      <c r="M422" s="220">
        <v>215369</v>
      </c>
      <c r="O422" s="98" t="s">
        <v>1520</v>
      </c>
      <c r="P422" s="99" t="s">
        <v>2106</v>
      </c>
      <c r="Q422" s="100">
        <v>29005120</v>
      </c>
      <c r="R422" s="100">
        <f t="shared" si="26"/>
        <v>31197472</v>
      </c>
      <c r="S422" s="100">
        <v>10822939</v>
      </c>
      <c r="T422" s="100">
        <v>20374533</v>
      </c>
      <c r="U422" s="76"/>
      <c r="V422" s="98" t="s">
        <v>1543</v>
      </c>
      <c r="W422" s="99" t="s">
        <v>2114</v>
      </c>
      <c r="X422" s="100">
        <v>31320971</v>
      </c>
      <c r="Y422" s="100">
        <f t="shared" si="27"/>
        <v>18684707</v>
      </c>
      <c r="Z422" s="100">
        <v>10669098</v>
      </c>
      <c r="AA422" s="100">
        <v>8015609</v>
      </c>
    </row>
    <row r="423" spans="1:27" ht="15">
      <c r="A423" s="98" t="s">
        <v>1546</v>
      </c>
      <c r="B423" s="99" t="s">
        <v>2115</v>
      </c>
      <c r="C423" s="100">
        <v>357001</v>
      </c>
      <c r="D423" s="46">
        <f t="shared" si="24"/>
        <v>100205</v>
      </c>
      <c r="E423" s="100">
        <v>43075</v>
      </c>
      <c r="F423" s="100">
        <v>57130</v>
      </c>
      <c r="H423" s="218" t="s">
        <v>1651</v>
      </c>
      <c r="I423" s="219" t="s">
        <v>2144</v>
      </c>
      <c r="J423" s="220">
        <v>71400</v>
      </c>
      <c r="K423" s="220">
        <f t="shared" si="25"/>
        <v>448161</v>
      </c>
      <c r="L423" s="221"/>
      <c r="M423" s="220">
        <v>448161</v>
      </c>
      <c r="O423" s="98" t="s">
        <v>1523</v>
      </c>
      <c r="P423" s="99" t="s">
        <v>2107</v>
      </c>
      <c r="Q423" s="100">
        <v>54471548</v>
      </c>
      <c r="R423" s="100">
        <f t="shared" si="26"/>
        <v>48750016</v>
      </c>
      <c r="S423" s="100">
        <v>2775955</v>
      </c>
      <c r="T423" s="100">
        <v>45974061</v>
      </c>
      <c r="U423" s="76"/>
      <c r="V423" s="98" t="s">
        <v>1546</v>
      </c>
      <c r="W423" s="99" t="s">
        <v>2115</v>
      </c>
      <c r="X423" s="100">
        <v>497860</v>
      </c>
      <c r="Y423" s="100">
        <f t="shared" si="27"/>
        <v>324822</v>
      </c>
      <c r="Z423" s="100">
        <v>235700</v>
      </c>
      <c r="AA423" s="100">
        <v>89122</v>
      </c>
    </row>
    <row r="424" spans="1:27" ht="15">
      <c r="A424" s="98" t="s">
        <v>1549</v>
      </c>
      <c r="B424" s="99" t="s">
        <v>2116</v>
      </c>
      <c r="C424" s="100">
        <v>751150</v>
      </c>
      <c r="D424" s="46">
        <f t="shared" si="24"/>
        <v>1304781</v>
      </c>
      <c r="E424" s="100">
        <v>15900</v>
      </c>
      <c r="F424" s="100">
        <v>1288881</v>
      </c>
      <c r="H424" s="218" t="s">
        <v>1654</v>
      </c>
      <c r="I424" s="219" t="s">
        <v>2145</v>
      </c>
      <c r="J424" s="221"/>
      <c r="K424" s="220">
        <f t="shared" si="25"/>
        <v>27945</v>
      </c>
      <c r="L424" s="221"/>
      <c r="M424" s="220">
        <v>27945</v>
      </c>
      <c r="O424" s="98" t="s">
        <v>1525</v>
      </c>
      <c r="P424" s="99" t="s">
        <v>2108</v>
      </c>
      <c r="Q424" s="100">
        <v>812708</v>
      </c>
      <c r="R424" s="100">
        <f t="shared" si="26"/>
        <v>558733</v>
      </c>
      <c r="S424" s="100">
        <v>23600</v>
      </c>
      <c r="T424" s="100">
        <v>535133</v>
      </c>
      <c r="U424" s="76"/>
      <c r="V424" s="98" t="s">
        <v>1549</v>
      </c>
      <c r="W424" s="99" t="s">
        <v>2116</v>
      </c>
      <c r="X424" s="100">
        <v>255150</v>
      </c>
      <c r="Y424" s="100">
        <f t="shared" si="27"/>
        <v>2718228</v>
      </c>
      <c r="Z424" s="79"/>
      <c r="AA424" s="100">
        <v>2718228</v>
      </c>
    </row>
    <row r="425" spans="1:27" ht="15">
      <c r="A425" s="98" t="s">
        <v>1552</v>
      </c>
      <c r="B425" s="99" t="s">
        <v>2117</v>
      </c>
      <c r="C425" s="100">
        <v>2562000</v>
      </c>
      <c r="D425" s="46">
        <f t="shared" si="24"/>
        <v>932498</v>
      </c>
      <c r="E425" s="100">
        <v>3000</v>
      </c>
      <c r="F425" s="100">
        <v>929498</v>
      </c>
      <c r="H425" s="218" t="s">
        <v>1657</v>
      </c>
      <c r="I425" s="219" t="s">
        <v>2146</v>
      </c>
      <c r="J425" s="220">
        <v>20000</v>
      </c>
      <c r="K425" s="220">
        <f t="shared" si="25"/>
        <v>0</v>
      </c>
      <c r="L425" s="221"/>
      <c r="M425" s="221"/>
      <c r="O425" s="98" t="s">
        <v>1528</v>
      </c>
      <c r="P425" s="99" t="s">
        <v>2109</v>
      </c>
      <c r="Q425" s="100">
        <v>4417829</v>
      </c>
      <c r="R425" s="100">
        <f t="shared" si="26"/>
        <v>1215336</v>
      </c>
      <c r="S425" s="100">
        <v>160500</v>
      </c>
      <c r="T425" s="100">
        <v>1054836</v>
      </c>
      <c r="U425" s="76"/>
      <c r="V425" s="98" t="s">
        <v>1552</v>
      </c>
      <c r="W425" s="99" t="s">
        <v>2117</v>
      </c>
      <c r="X425" s="100">
        <v>33000</v>
      </c>
      <c r="Y425" s="100">
        <f t="shared" si="27"/>
        <v>50081</v>
      </c>
      <c r="Z425" s="79"/>
      <c r="AA425" s="100">
        <v>50081</v>
      </c>
    </row>
    <row r="426" spans="1:27" ht="15">
      <c r="A426" s="98" t="s">
        <v>1555</v>
      </c>
      <c r="B426" s="99" t="s">
        <v>2118</v>
      </c>
      <c r="C426" s="100">
        <v>1643237</v>
      </c>
      <c r="D426" s="46">
        <f t="shared" si="24"/>
        <v>1591762</v>
      </c>
      <c r="E426" s="100">
        <v>3</v>
      </c>
      <c r="F426" s="100">
        <v>1591759</v>
      </c>
      <c r="H426" s="218" t="s">
        <v>1660</v>
      </c>
      <c r="I426" s="219" t="s">
        <v>2147</v>
      </c>
      <c r="J426" s="220">
        <v>150381</v>
      </c>
      <c r="K426" s="220">
        <f t="shared" si="25"/>
        <v>0</v>
      </c>
      <c r="L426" s="221"/>
      <c r="M426" s="221"/>
      <c r="O426" s="98" t="s">
        <v>1531</v>
      </c>
      <c r="P426" s="99" t="s">
        <v>2110</v>
      </c>
      <c r="Q426" s="100">
        <v>474251</v>
      </c>
      <c r="R426" s="100">
        <f t="shared" si="26"/>
        <v>1116621</v>
      </c>
      <c r="S426" s="100">
        <v>552000</v>
      </c>
      <c r="T426" s="100">
        <v>564621</v>
      </c>
      <c r="U426" s="76"/>
      <c r="V426" s="98" t="s">
        <v>1555</v>
      </c>
      <c r="W426" s="99" t="s">
        <v>2118</v>
      </c>
      <c r="X426" s="100">
        <v>400002</v>
      </c>
      <c r="Y426" s="100">
        <f t="shared" si="27"/>
        <v>1431181</v>
      </c>
      <c r="Z426" s="100">
        <v>13151</v>
      </c>
      <c r="AA426" s="100">
        <v>1418030</v>
      </c>
    </row>
    <row r="427" spans="1:27" ht="15">
      <c r="A427" s="98" t="s">
        <v>1558</v>
      </c>
      <c r="B427" s="99" t="s">
        <v>2119</v>
      </c>
      <c r="C427" s="100">
        <v>940175</v>
      </c>
      <c r="D427" s="46">
        <f t="shared" si="24"/>
        <v>127715</v>
      </c>
      <c r="E427" s="79"/>
      <c r="F427" s="100">
        <v>127715</v>
      </c>
      <c r="H427" s="218" t="s">
        <v>1663</v>
      </c>
      <c r="I427" s="219" t="s">
        <v>2148</v>
      </c>
      <c r="J427" s="220">
        <v>911001</v>
      </c>
      <c r="K427" s="220">
        <f t="shared" si="25"/>
        <v>344314</v>
      </c>
      <c r="L427" s="221"/>
      <c r="M427" s="220">
        <v>344314</v>
      </c>
      <c r="O427" s="98" t="s">
        <v>1534</v>
      </c>
      <c r="P427" s="99" t="s">
        <v>2111</v>
      </c>
      <c r="Q427" s="100">
        <v>30107419</v>
      </c>
      <c r="R427" s="100">
        <f t="shared" si="26"/>
        <v>12597619</v>
      </c>
      <c r="S427" s="100">
        <v>808938</v>
      </c>
      <c r="T427" s="100">
        <v>11788681</v>
      </c>
      <c r="U427" s="76"/>
      <c r="V427" s="98" t="s">
        <v>1558</v>
      </c>
      <c r="W427" s="99" t="s">
        <v>2119</v>
      </c>
      <c r="X427" s="100">
        <v>278200</v>
      </c>
      <c r="Y427" s="100">
        <f t="shared" si="27"/>
        <v>223760</v>
      </c>
      <c r="Z427" s="79"/>
      <c r="AA427" s="100">
        <v>223760</v>
      </c>
    </row>
    <row r="428" spans="1:27" ht="15">
      <c r="A428" s="98" t="s">
        <v>1561</v>
      </c>
      <c r="B428" s="99" t="s">
        <v>2050</v>
      </c>
      <c r="C428" s="100">
        <v>527100</v>
      </c>
      <c r="D428" s="46">
        <f t="shared" si="24"/>
        <v>704559</v>
      </c>
      <c r="E428" s="100">
        <v>4400</v>
      </c>
      <c r="F428" s="100">
        <v>700159</v>
      </c>
      <c r="H428" s="218" t="s">
        <v>1666</v>
      </c>
      <c r="I428" s="219" t="s">
        <v>2149</v>
      </c>
      <c r="J428" s="220">
        <v>5000</v>
      </c>
      <c r="K428" s="220">
        <f t="shared" si="25"/>
        <v>1399605</v>
      </c>
      <c r="L428" s="221"/>
      <c r="M428" s="220">
        <v>1399605</v>
      </c>
      <c r="O428" s="98" t="s">
        <v>1537</v>
      </c>
      <c r="P428" s="99" t="s">
        <v>2112</v>
      </c>
      <c r="Q428" s="100">
        <v>8517597</v>
      </c>
      <c r="R428" s="100">
        <f t="shared" si="26"/>
        <v>8023012</v>
      </c>
      <c r="S428" s="100">
        <v>2291275</v>
      </c>
      <c r="T428" s="100">
        <v>5731737</v>
      </c>
      <c r="U428" s="76"/>
      <c r="V428" s="98" t="s">
        <v>1561</v>
      </c>
      <c r="W428" s="99" t="s">
        <v>2050</v>
      </c>
      <c r="X428" s="100">
        <v>24372</v>
      </c>
      <c r="Y428" s="100">
        <f t="shared" si="27"/>
        <v>974799</v>
      </c>
      <c r="Z428" s="79"/>
      <c r="AA428" s="100">
        <v>974799</v>
      </c>
    </row>
    <row r="429" spans="1:27" ht="15">
      <c r="A429" s="98" t="s">
        <v>1563</v>
      </c>
      <c r="B429" s="99" t="s">
        <v>2120</v>
      </c>
      <c r="C429" s="100">
        <v>0</v>
      </c>
      <c r="D429" s="46">
        <f t="shared" si="24"/>
        <v>149776</v>
      </c>
      <c r="E429" s="79"/>
      <c r="F429" s="100">
        <v>149776</v>
      </c>
      <c r="H429" s="218" t="s">
        <v>1669</v>
      </c>
      <c r="I429" s="219" t="s">
        <v>2150</v>
      </c>
      <c r="J429" s="221"/>
      <c r="K429" s="220">
        <f t="shared" si="25"/>
        <v>37500</v>
      </c>
      <c r="L429" s="221"/>
      <c r="M429" s="220">
        <v>37500</v>
      </c>
      <c r="O429" s="98" t="s">
        <v>1540</v>
      </c>
      <c r="P429" s="99" t="s">
        <v>2113</v>
      </c>
      <c r="Q429" s="100">
        <v>727582</v>
      </c>
      <c r="R429" s="100">
        <f t="shared" si="26"/>
        <v>727374</v>
      </c>
      <c r="S429" s="100">
        <v>3500</v>
      </c>
      <c r="T429" s="100">
        <v>723874</v>
      </c>
      <c r="U429" s="76"/>
      <c r="V429" s="98" t="s">
        <v>1563</v>
      </c>
      <c r="W429" s="99" t="s">
        <v>2120</v>
      </c>
      <c r="X429" s="100">
        <v>1100</v>
      </c>
      <c r="Y429" s="100">
        <f t="shared" si="27"/>
        <v>5450</v>
      </c>
      <c r="Z429" s="79"/>
      <c r="AA429" s="100">
        <v>5450</v>
      </c>
    </row>
    <row r="430" spans="1:27" ht="15">
      <c r="A430" s="98" t="s">
        <v>1566</v>
      </c>
      <c r="B430" s="99" t="s">
        <v>2121</v>
      </c>
      <c r="C430" s="79"/>
      <c r="D430" s="46">
        <f t="shared" si="24"/>
        <v>86400</v>
      </c>
      <c r="E430" s="100">
        <v>54950</v>
      </c>
      <c r="F430" s="100">
        <v>31450</v>
      </c>
      <c r="H430" s="218" t="s">
        <v>1672</v>
      </c>
      <c r="I430" s="219" t="s">
        <v>2151</v>
      </c>
      <c r="J430" s="220">
        <v>3500</v>
      </c>
      <c r="K430" s="220">
        <f t="shared" si="25"/>
        <v>893466</v>
      </c>
      <c r="L430" s="221"/>
      <c r="M430" s="220">
        <v>893466</v>
      </c>
      <c r="O430" s="98" t="s">
        <v>1543</v>
      </c>
      <c r="P430" s="99" t="s">
        <v>2114</v>
      </c>
      <c r="Q430" s="100">
        <v>68766600</v>
      </c>
      <c r="R430" s="100">
        <f t="shared" si="26"/>
        <v>13272394</v>
      </c>
      <c r="S430" s="100">
        <v>4624306</v>
      </c>
      <c r="T430" s="100">
        <v>8648088</v>
      </c>
      <c r="U430" s="76"/>
      <c r="V430" s="98" t="s">
        <v>1569</v>
      </c>
      <c r="W430" s="99" t="s">
        <v>2122</v>
      </c>
      <c r="X430" s="100">
        <v>218975</v>
      </c>
      <c r="Y430" s="100">
        <f t="shared" si="27"/>
        <v>609025</v>
      </c>
      <c r="Z430" s="79"/>
      <c r="AA430" s="100">
        <v>609025</v>
      </c>
    </row>
    <row r="431" spans="1:27" ht="15">
      <c r="A431" s="98" t="s">
        <v>1569</v>
      </c>
      <c r="B431" s="99" t="s">
        <v>2122</v>
      </c>
      <c r="C431" s="79"/>
      <c r="D431" s="46">
        <f t="shared" si="24"/>
        <v>202604</v>
      </c>
      <c r="E431" s="100">
        <v>44682</v>
      </c>
      <c r="F431" s="100">
        <v>157922</v>
      </c>
      <c r="H431" s="218" t="s">
        <v>1675</v>
      </c>
      <c r="I431" s="219" t="s">
        <v>2152</v>
      </c>
      <c r="J431" s="220">
        <v>10000</v>
      </c>
      <c r="K431" s="220">
        <f t="shared" si="25"/>
        <v>126797</v>
      </c>
      <c r="L431" s="221"/>
      <c r="M431" s="220">
        <v>126797</v>
      </c>
      <c r="O431" s="98" t="s">
        <v>1546</v>
      </c>
      <c r="P431" s="99" t="s">
        <v>2115</v>
      </c>
      <c r="Q431" s="100">
        <v>5836466</v>
      </c>
      <c r="R431" s="100">
        <f t="shared" si="26"/>
        <v>3649367</v>
      </c>
      <c r="S431" s="100">
        <v>2135217</v>
      </c>
      <c r="T431" s="100">
        <v>1514150</v>
      </c>
      <c r="U431" s="76"/>
      <c r="V431" s="98" t="s">
        <v>1572</v>
      </c>
      <c r="W431" s="99" t="s">
        <v>2123</v>
      </c>
      <c r="X431" s="100">
        <v>836109</v>
      </c>
      <c r="Y431" s="100">
        <f t="shared" si="27"/>
        <v>3215514</v>
      </c>
      <c r="Z431" s="100">
        <v>32900</v>
      </c>
      <c r="AA431" s="100">
        <v>3182614</v>
      </c>
    </row>
    <row r="432" spans="1:27" ht="15">
      <c r="A432" s="98" t="s">
        <v>1572</v>
      </c>
      <c r="B432" s="99" t="s">
        <v>2123</v>
      </c>
      <c r="C432" s="100">
        <v>1725700</v>
      </c>
      <c r="D432" s="46">
        <f t="shared" si="24"/>
        <v>1083721</v>
      </c>
      <c r="E432" s="100">
        <v>438175</v>
      </c>
      <c r="F432" s="100">
        <v>645546</v>
      </c>
      <c r="H432" s="218" t="s">
        <v>1678</v>
      </c>
      <c r="I432" s="219" t="s">
        <v>2153</v>
      </c>
      <c r="J432" s="221"/>
      <c r="K432" s="220">
        <f t="shared" si="25"/>
        <v>276354</v>
      </c>
      <c r="L432" s="220">
        <v>19500</v>
      </c>
      <c r="M432" s="220">
        <v>256854</v>
      </c>
      <c r="O432" s="98" t="s">
        <v>1549</v>
      </c>
      <c r="P432" s="99" t="s">
        <v>2116</v>
      </c>
      <c r="Q432" s="100">
        <v>5791317</v>
      </c>
      <c r="R432" s="100">
        <f t="shared" si="26"/>
        <v>13772110</v>
      </c>
      <c r="S432" s="100">
        <v>477919</v>
      </c>
      <c r="T432" s="100">
        <v>13294191</v>
      </c>
      <c r="U432" s="76"/>
      <c r="V432" s="98" t="s">
        <v>1575</v>
      </c>
      <c r="W432" s="99" t="s">
        <v>1120</v>
      </c>
      <c r="X432" s="100">
        <v>25500</v>
      </c>
      <c r="Y432" s="100">
        <f t="shared" si="27"/>
        <v>3082629</v>
      </c>
      <c r="Z432" s="100">
        <v>206000</v>
      </c>
      <c r="AA432" s="100">
        <v>2876629</v>
      </c>
    </row>
    <row r="433" spans="1:27" ht="15">
      <c r="A433" s="98" t="s">
        <v>1575</v>
      </c>
      <c r="B433" s="99" t="s">
        <v>1120</v>
      </c>
      <c r="C433" s="100">
        <v>30375</v>
      </c>
      <c r="D433" s="46">
        <f t="shared" si="24"/>
        <v>698922</v>
      </c>
      <c r="E433" s="100">
        <v>209525</v>
      </c>
      <c r="F433" s="100">
        <v>489397</v>
      </c>
      <c r="H433" s="218" t="s">
        <v>1681</v>
      </c>
      <c r="I433" s="219" t="s">
        <v>2154</v>
      </c>
      <c r="J433" s="221"/>
      <c r="K433" s="220">
        <f t="shared" si="25"/>
        <v>15875</v>
      </c>
      <c r="L433" s="221"/>
      <c r="M433" s="220">
        <v>15875</v>
      </c>
      <c r="O433" s="98" t="s">
        <v>1552</v>
      </c>
      <c r="P433" s="99" t="s">
        <v>2117</v>
      </c>
      <c r="Q433" s="100">
        <v>23661702</v>
      </c>
      <c r="R433" s="100">
        <f t="shared" si="26"/>
        <v>10376354</v>
      </c>
      <c r="S433" s="100">
        <v>1185042</v>
      </c>
      <c r="T433" s="100">
        <v>9191312</v>
      </c>
      <c r="U433" s="76"/>
      <c r="V433" s="98" t="s">
        <v>1578</v>
      </c>
      <c r="W433" s="99" t="s">
        <v>2341</v>
      </c>
      <c r="X433" s="100">
        <v>50000</v>
      </c>
      <c r="Y433" s="100">
        <f t="shared" si="27"/>
        <v>849129</v>
      </c>
      <c r="Z433" s="79"/>
      <c r="AA433" s="100">
        <v>849129</v>
      </c>
    </row>
    <row r="434" spans="1:27" ht="15">
      <c r="A434" s="98" t="s">
        <v>1581</v>
      </c>
      <c r="B434" s="99" t="s">
        <v>2124</v>
      </c>
      <c r="C434" s="100">
        <v>187300</v>
      </c>
      <c r="D434" s="46">
        <f t="shared" si="24"/>
        <v>223239</v>
      </c>
      <c r="E434" s="100">
        <v>400</v>
      </c>
      <c r="F434" s="100">
        <v>222839</v>
      </c>
      <c r="H434" s="218" t="s">
        <v>1689</v>
      </c>
      <c r="I434" s="219" t="s">
        <v>2155</v>
      </c>
      <c r="J434" s="221"/>
      <c r="K434" s="220">
        <f t="shared" si="25"/>
        <v>5000</v>
      </c>
      <c r="L434" s="221"/>
      <c r="M434" s="220">
        <v>5000</v>
      </c>
      <c r="O434" s="98" t="s">
        <v>1555</v>
      </c>
      <c r="P434" s="99" t="s">
        <v>2118</v>
      </c>
      <c r="Q434" s="100">
        <v>9986436</v>
      </c>
      <c r="R434" s="100">
        <f t="shared" si="26"/>
        <v>14625859</v>
      </c>
      <c r="S434" s="100">
        <v>163664</v>
      </c>
      <c r="T434" s="100">
        <v>14462195</v>
      </c>
      <c r="U434" s="76"/>
      <c r="V434" s="98" t="s">
        <v>1581</v>
      </c>
      <c r="W434" s="99" t="s">
        <v>2124</v>
      </c>
      <c r="X434" s="100">
        <v>4500</v>
      </c>
      <c r="Y434" s="100">
        <f t="shared" si="27"/>
        <v>201304</v>
      </c>
      <c r="Z434" s="79"/>
      <c r="AA434" s="100">
        <v>201304</v>
      </c>
    </row>
    <row r="435" spans="1:27" ht="15">
      <c r="A435" s="98" t="s">
        <v>1584</v>
      </c>
      <c r="B435" s="99" t="s">
        <v>2125</v>
      </c>
      <c r="C435" s="100">
        <v>936600</v>
      </c>
      <c r="D435" s="46">
        <f t="shared" si="24"/>
        <v>207155</v>
      </c>
      <c r="E435" s="100">
        <v>90500</v>
      </c>
      <c r="F435" s="100">
        <v>116655</v>
      </c>
      <c r="H435" s="218" t="s">
        <v>1692</v>
      </c>
      <c r="I435" s="219" t="s">
        <v>2156</v>
      </c>
      <c r="J435" s="221"/>
      <c r="K435" s="220">
        <f t="shared" si="25"/>
        <v>208000</v>
      </c>
      <c r="L435" s="221"/>
      <c r="M435" s="220">
        <v>208000</v>
      </c>
      <c r="O435" s="98" t="s">
        <v>1558</v>
      </c>
      <c r="P435" s="99" t="s">
        <v>2119</v>
      </c>
      <c r="Q435" s="100">
        <v>16920641</v>
      </c>
      <c r="R435" s="100">
        <f t="shared" si="26"/>
        <v>2803512</v>
      </c>
      <c r="S435" s="100">
        <v>58200</v>
      </c>
      <c r="T435" s="100">
        <v>2745312</v>
      </c>
      <c r="U435" s="76"/>
      <c r="V435" s="98" t="s">
        <v>1584</v>
      </c>
      <c r="W435" s="99" t="s">
        <v>2125</v>
      </c>
      <c r="X435" s="100">
        <v>7834</v>
      </c>
      <c r="Y435" s="100">
        <f t="shared" si="27"/>
        <v>183493</v>
      </c>
      <c r="Z435" s="100">
        <v>100050</v>
      </c>
      <c r="AA435" s="100">
        <v>83443</v>
      </c>
    </row>
    <row r="436" spans="1:27" ht="15">
      <c r="A436" s="98" t="s">
        <v>1587</v>
      </c>
      <c r="B436" s="99" t="s">
        <v>2126</v>
      </c>
      <c r="C436" s="79"/>
      <c r="D436" s="46">
        <f t="shared" si="24"/>
        <v>212710</v>
      </c>
      <c r="E436" s="100">
        <v>750</v>
      </c>
      <c r="F436" s="100">
        <v>211960</v>
      </c>
      <c r="H436" s="218" t="s">
        <v>1695</v>
      </c>
      <c r="I436" s="219" t="s">
        <v>2235</v>
      </c>
      <c r="J436" s="220">
        <v>41000</v>
      </c>
      <c r="K436" s="220">
        <f t="shared" si="25"/>
        <v>99919</v>
      </c>
      <c r="L436" s="220">
        <v>2500</v>
      </c>
      <c r="M436" s="220">
        <v>97419</v>
      </c>
      <c r="O436" s="98" t="s">
        <v>1561</v>
      </c>
      <c r="P436" s="99" t="s">
        <v>2050</v>
      </c>
      <c r="Q436" s="100">
        <v>2131504</v>
      </c>
      <c r="R436" s="100">
        <f t="shared" si="26"/>
        <v>3462784</v>
      </c>
      <c r="S436" s="100">
        <v>445928</v>
      </c>
      <c r="T436" s="100">
        <v>3016856</v>
      </c>
      <c r="U436" s="76"/>
      <c r="V436" s="98" t="s">
        <v>1587</v>
      </c>
      <c r="W436" s="99" t="s">
        <v>2126</v>
      </c>
      <c r="X436" s="100">
        <v>501000</v>
      </c>
      <c r="Y436" s="100">
        <f t="shared" si="27"/>
        <v>299854</v>
      </c>
      <c r="Z436" s="100">
        <v>2500</v>
      </c>
      <c r="AA436" s="100">
        <v>297354</v>
      </c>
    </row>
    <row r="437" spans="1:27" ht="15">
      <c r="A437" s="98" t="s">
        <v>1590</v>
      </c>
      <c r="B437" s="99" t="s">
        <v>2127</v>
      </c>
      <c r="C437" s="100">
        <v>1656570</v>
      </c>
      <c r="D437" s="46">
        <f t="shared" si="24"/>
        <v>1503727</v>
      </c>
      <c r="E437" s="79"/>
      <c r="F437" s="100">
        <v>1503727</v>
      </c>
      <c r="H437" s="218" t="s">
        <v>1698</v>
      </c>
      <c r="I437" s="219" t="s">
        <v>2157</v>
      </c>
      <c r="J437" s="221"/>
      <c r="K437" s="220">
        <f t="shared" si="25"/>
        <v>1820</v>
      </c>
      <c r="L437" s="221"/>
      <c r="M437" s="220">
        <v>1820</v>
      </c>
      <c r="O437" s="98" t="s">
        <v>1563</v>
      </c>
      <c r="P437" s="99" t="s">
        <v>2120</v>
      </c>
      <c r="Q437" s="100">
        <v>717200</v>
      </c>
      <c r="R437" s="100">
        <f t="shared" si="26"/>
        <v>1077377</v>
      </c>
      <c r="S437" s="100">
        <v>50060</v>
      </c>
      <c r="T437" s="100">
        <v>1027317</v>
      </c>
      <c r="U437" s="76"/>
      <c r="V437" s="98" t="s">
        <v>1590</v>
      </c>
      <c r="W437" s="99" t="s">
        <v>2127</v>
      </c>
      <c r="X437" s="100">
        <v>6105860</v>
      </c>
      <c r="Y437" s="100">
        <f t="shared" si="27"/>
        <v>4890265</v>
      </c>
      <c r="Z437" s="100">
        <v>406000</v>
      </c>
      <c r="AA437" s="100">
        <v>4484265</v>
      </c>
    </row>
    <row r="438" spans="1:27" ht="15">
      <c r="A438" s="98" t="s">
        <v>1593</v>
      </c>
      <c r="B438" s="99" t="s">
        <v>2128</v>
      </c>
      <c r="C438" s="100">
        <v>70050</v>
      </c>
      <c r="D438" s="46">
        <f t="shared" si="24"/>
        <v>64072</v>
      </c>
      <c r="E438" s="100">
        <v>2227</v>
      </c>
      <c r="F438" s="100">
        <v>61845</v>
      </c>
      <c r="H438" s="218" t="s">
        <v>1702</v>
      </c>
      <c r="I438" s="219" t="s">
        <v>2158</v>
      </c>
      <c r="J438" s="221"/>
      <c r="K438" s="220">
        <f t="shared" si="25"/>
        <v>1463950</v>
      </c>
      <c r="L438" s="221"/>
      <c r="M438" s="220">
        <v>1463950</v>
      </c>
      <c r="O438" s="98" t="s">
        <v>1566</v>
      </c>
      <c r="P438" s="99" t="s">
        <v>2121</v>
      </c>
      <c r="Q438" s="100">
        <v>1168775</v>
      </c>
      <c r="R438" s="100">
        <f t="shared" si="26"/>
        <v>671635</v>
      </c>
      <c r="S438" s="100">
        <v>204950</v>
      </c>
      <c r="T438" s="100">
        <v>466685</v>
      </c>
      <c r="U438" s="76"/>
      <c r="V438" s="98" t="s">
        <v>1593</v>
      </c>
      <c r="W438" s="99" t="s">
        <v>2128</v>
      </c>
      <c r="X438" s="79"/>
      <c r="Y438" s="100">
        <f t="shared" si="27"/>
        <v>705585</v>
      </c>
      <c r="Z438" s="100">
        <v>190150</v>
      </c>
      <c r="AA438" s="100">
        <v>515435</v>
      </c>
    </row>
    <row r="439" spans="1:27" ht="15">
      <c r="A439" s="98" t="s">
        <v>1596</v>
      </c>
      <c r="B439" s="99" t="s">
        <v>2234</v>
      </c>
      <c r="C439" s="100">
        <v>135000</v>
      </c>
      <c r="D439" s="46">
        <f t="shared" si="24"/>
        <v>401319</v>
      </c>
      <c r="E439" s="100">
        <v>280000</v>
      </c>
      <c r="F439" s="100">
        <v>121319</v>
      </c>
      <c r="H439" s="218" t="s">
        <v>1705</v>
      </c>
      <c r="I439" s="219" t="s">
        <v>2159</v>
      </c>
      <c r="J439" s="221"/>
      <c r="K439" s="220">
        <f t="shared" si="25"/>
        <v>602613</v>
      </c>
      <c r="L439" s="220">
        <v>52750</v>
      </c>
      <c r="M439" s="220">
        <v>549863</v>
      </c>
      <c r="O439" s="98" t="s">
        <v>1569</v>
      </c>
      <c r="P439" s="99" t="s">
        <v>2122</v>
      </c>
      <c r="Q439" s="100">
        <v>19800</v>
      </c>
      <c r="R439" s="100">
        <f t="shared" si="26"/>
        <v>1247936</v>
      </c>
      <c r="S439" s="100">
        <v>207982</v>
      </c>
      <c r="T439" s="100">
        <v>1039954</v>
      </c>
      <c r="U439" s="76"/>
      <c r="V439" s="98" t="s">
        <v>1596</v>
      </c>
      <c r="W439" s="99" t="s">
        <v>2234</v>
      </c>
      <c r="X439" s="100">
        <v>563962</v>
      </c>
      <c r="Y439" s="100">
        <f t="shared" si="27"/>
        <v>1766694</v>
      </c>
      <c r="Z439" s="79"/>
      <c r="AA439" s="100">
        <v>1766694</v>
      </c>
    </row>
    <row r="440" spans="1:27" ht="15">
      <c r="A440" s="98" t="s">
        <v>1599</v>
      </c>
      <c r="B440" s="99" t="s">
        <v>2129</v>
      </c>
      <c r="C440" s="100">
        <v>2011294</v>
      </c>
      <c r="D440" s="46">
        <f t="shared" si="24"/>
        <v>1360007</v>
      </c>
      <c r="E440" s="100">
        <v>41800</v>
      </c>
      <c r="F440" s="100">
        <v>1318207</v>
      </c>
      <c r="H440" s="218" t="s">
        <v>1708</v>
      </c>
      <c r="I440" s="219" t="s">
        <v>2160</v>
      </c>
      <c r="J440" s="220">
        <v>1500</v>
      </c>
      <c r="K440" s="220">
        <f t="shared" si="25"/>
        <v>317118</v>
      </c>
      <c r="L440" s="221"/>
      <c r="M440" s="220">
        <v>317118</v>
      </c>
      <c r="O440" s="98" t="s">
        <v>1572</v>
      </c>
      <c r="P440" s="99" t="s">
        <v>2123</v>
      </c>
      <c r="Q440" s="100">
        <v>5825817</v>
      </c>
      <c r="R440" s="100">
        <f t="shared" si="26"/>
        <v>9117091</v>
      </c>
      <c r="S440" s="100">
        <v>1824758</v>
      </c>
      <c r="T440" s="100">
        <v>7292333</v>
      </c>
      <c r="U440" s="76"/>
      <c r="V440" s="98" t="s">
        <v>1599</v>
      </c>
      <c r="W440" s="99" t="s">
        <v>2129</v>
      </c>
      <c r="X440" s="100">
        <v>12296702</v>
      </c>
      <c r="Y440" s="100">
        <f t="shared" si="27"/>
        <v>1846432</v>
      </c>
      <c r="Z440" s="100">
        <v>26451</v>
      </c>
      <c r="AA440" s="100">
        <v>1819981</v>
      </c>
    </row>
    <row r="441" spans="1:27" ht="15">
      <c r="A441" s="98" t="s">
        <v>1603</v>
      </c>
      <c r="B441" s="99" t="s">
        <v>2130</v>
      </c>
      <c r="C441" s="100">
        <v>373500</v>
      </c>
      <c r="D441" s="46">
        <f t="shared" si="24"/>
        <v>200681</v>
      </c>
      <c r="E441" s="100">
        <v>6600</v>
      </c>
      <c r="F441" s="100">
        <v>194081</v>
      </c>
      <c r="H441" s="218" t="s">
        <v>1714</v>
      </c>
      <c r="I441" s="219" t="s">
        <v>2162</v>
      </c>
      <c r="J441" s="220">
        <v>84660</v>
      </c>
      <c r="K441" s="220">
        <f t="shared" si="25"/>
        <v>1041624</v>
      </c>
      <c r="L441" s="221"/>
      <c r="M441" s="220">
        <v>1041624</v>
      </c>
      <c r="O441" s="98" t="s">
        <v>1575</v>
      </c>
      <c r="P441" s="99" t="s">
        <v>1120</v>
      </c>
      <c r="Q441" s="100">
        <v>3997925</v>
      </c>
      <c r="R441" s="100">
        <f t="shared" si="26"/>
        <v>5090146</v>
      </c>
      <c r="S441" s="100">
        <v>311166</v>
      </c>
      <c r="T441" s="100">
        <v>4778980</v>
      </c>
      <c r="U441" s="76"/>
      <c r="V441" s="98" t="s">
        <v>1603</v>
      </c>
      <c r="W441" s="99" t="s">
        <v>2130</v>
      </c>
      <c r="X441" s="100">
        <v>6500</v>
      </c>
      <c r="Y441" s="100">
        <f t="shared" si="27"/>
        <v>88675</v>
      </c>
      <c r="Z441" s="79"/>
      <c r="AA441" s="100">
        <v>88675</v>
      </c>
    </row>
    <row r="442" spans="1:27" ht="15">
      <c r="A442" s="98" t="s">
        <v>1606</v>
      </c>
      <c r="B442" s="99" t="s">
        <v>2131</v>
      </c>
      <c r="C442" s="100">
        <v>174100</v>
      </c>
      <c r="D442" s="46">
        <f t="shared" si="24"/>
        <v>1913862</v>
      </c>
      <c r="E442" s="100">
        <v>303450</v>
      </c>
      <c r="F442" s="100">
        <v>1610412</v>
      </c>
      <c r="H442" s="218" t="s">
        <v>1717</v>
      </c>
      <c r="I442" s="219" t="s">
        <v>2163</v>
      </c>
      <c r="J442" s="220">
        <v>22560</v>
      </c>
      <c r="K442" s="220">
        <f t="shared" si="25"/>
        <v>3121937</v>
      </c>
      <c r="L442" s="221"/>
      <c r="M442" s="220">
        <v>3121937</v>
      </c>
      <c r="O442" s="98" t="s">
        <v>1578</v>
      </c>
      <c r="P442" s="99" t="s">
        <v>2341</v>
      </c>
      <c r="Q442" s="100">
        <v>2155720</v>
      </c>
      <c r="R442" s="100">
        <f t="shared" si="26"/>
        <v>1688050</v>
      </c>
      <c r="S442" s="79"/>
      <c r="T442" s="100">
        <v>1688050</v>
      </c>
      <c r="U442" s="76"/>
      <c r="V442" s="98" t="s">
        <v>1606</v>
      </c>
      <c r="W442" s="99" t="s">
        <v>2131</v>
      </c>
      <c r="X442" s="100">
        <v>68600</v>
      </c>
      <c r="Y442" s="100">
        <f t="shared" si="27"/>
        <v>20874149</v>
      </c>
      <c r="Z442" s="100">
        <v>1947000</v>
      </c>
      <c r="AA442" s="100">
        <v>18927149</v>
      </c>
    </row>
    <row r="443" spans="1:27" ht="15">
      <c r="A443" s="98" t="s">
        <v>1609</v>
      </c>
      <c r="B443" s="99" t="s">
        <v>2132</v>
      </c>
      <c r="C443" s="79"/>
      <c r="D443" s="46">
        <f t="shared" si="24"/>
        <v>74875</v>
      </c>
      <c r="E443" s="79"/>
      <c r="F443" s="100">
        <v>74875</v>
      </c>
      <c r="H443" s="218" t="s">
        <v>1720</v>
      </c>
      <c r="I443" s="219" t="s">
        <v>2338</v>
      </c>
      <c r="J443" s="221"/>
      <c r="K443" s="220">
        <f t="shared" si="25"/>
        <v>11650</v>
      </c>
      <c r="L443" s="221"/>
      <c r="M443" s="220">
        <v>11650</v>
      </c>
      <c r="O443" s="98" t="s">
        <v>1581</v>
      </c>
      <c r="P443" s="99" t="s">
        <v>2124</v>
      </c>
      <c r="Q443" s="100">
        <v>556700</v>
      </c>
      <c r="R443" s="100">
        <f t="shared" si="26"/>
        <v>3462195</v>
      </c>
      <c r="S443" s="100">
        <v>105600</v>
      </c>
      <c r="T443" s="100">
        <v>3356595</v>
      </c>
      <c r="U443" s="76"/>
      <c r="V443" s="98" t="s">
        <v>1609</v>
      </c>
      <c r="W443" s="99" t="s">
        <v>2132</v>
      </c>
      <c r="X443" s="79"/>
      <c r="Y443" s="100">
        <f t="shared" si="27"/>
        <v>536100</v>
      </c>
      <c r="Z443" s="79"/>
      <c r="AA443" s="100">
        <v>536100</v>
      </c>
    </row>
    <row r="444" spans="1:27" ht="15">
      <c r="A444" s="98" t="s">
        <v>1612</v>
      </c>
      <c r="B444" s="99" t="s">
        <v>2333</v>
      </c>
      <c r="C444" s="79"/>
      <c r="D444" s="46">
        <f t="shared" si="24"/>
        <v>971719</v>
      </c>
      <c r="E444" s="100">
        <v>195500</v>
      </c>
      <c r="F444" s="100">
        <v>776219</v>
      </c>
      <c r="H444" s="218" t="s">
        <v>1723</v>
      </c>
      <c r="I444" s="219" t="s">
        <v>1936</v>
      </c>
      <c r="J444" s="220">
        <v>19000</v>
      </c>
      <c r="K444" s="220">
        <f t="shared" si="25"/>
        <v>9177889</v>
      </c>
      <c r="L444" s="221"/>
      <c r="M444" s="220">
        <v>9177889</v>
      </c>
      <c r="O444" s="98" t="s">
        <v>1584</v>
      </c>
      <c r="P444" s="99" t="s">
        <v>2125</v>
      </c>
      <c r="Q444" s="100">
        <v>3638303</v>
      </c>
      <c r="R444" s="100">
        <f t="shared" si="26"/>
        <v>2577159</v>
      </c>
      <c r="S444" s="100">
        <v>1531396</v>
      </c>
      <c r="T444" s="100">
        <v>1045763</v>
      </c>
      <c r="U444" s="76"/>
      <c r="V444" s="98" t="s">
        <v>1612</v>
      </c>
      <c r="W444" s="99" t="s">
        <v>2333</v>
      </c>
      <c r="X444" s="100">
        <v>766966</v>
      </c>
      <c r="Y444" s="100">
        <f t="shared" si="27"/>
        <v>1069162</v>
      </c>
      <c r="Z444" s="79"/>
      <c r="AA444" s="100">
        <v>1069162</v>
      </c>
    </row>
    <row r="445" spans="1:27" ht="15">
      <c r="A445" s="98" t="s">
        <v>1615</v>
      </c>
      <c r="B445" s="99" t="s">
        <v>2133</v>
      </c>
      <c r="C445" s="100">
        <v>276900</v>
      </c>
      <c r="D445" s="46">
        <f t="shared" si="24"/>
        <v>218346</v>
      </c>
      <c r="E445" s="100">
        <v>7500</v>
      </c>
      <c r="F445" s="100">
        <v>210846</v>
      </c>
      <c r="H445" s="218" t="s">
        <v>1725</v>
      </c>
      <c r="I445" s="219" t="s">
        <v>2164</v>
      </c>
      <c r="J445" s="221"/>
      <c r="K445" s="220">
        <f t="shared" si="25"/>
        <v>19704</v>
      </c>
      <c r="L445" s="221"/>
      <c r="M445" s="220">
        <v>19704</v>
      </c>
      <c r="O445" s="98" t="s">
        <v>1587</v>
      </c>
      <c r="P445" s="99" t="s">
        <v>2126</v>
      </c>
      <c r="Q445" s="79"/>
      <c r="R445" s="100">
        <f t="shared" si="26"/>
        <v>561497</v>
      </c>
      <c r="S445" s="100">
        <v>25750</v>
      </c>
      <c r="T445" s="100">
        <v>535747</v>
      </c>
      <c r="U445" s="76"/>
      <c r="V445" s="98" t="s">
        <v>1615</v>
      </c>
      <c r="W445" s="99" t="s">
        <v>2133</v>
      </c>
      <c r="X445" s="100">
        <v>24200</v>
      </c>
      <c r="Y445" s="100">
        <f t="shared" si="27"/>
        <v>12420495</v>
      </c>
      <c r="Z445" s="100">
        <v>1097288</v>
      </c>
      <c r="AA445" s="100">
        <v>11323207</v>
      </c>
    </row>
    <row r="446" spans="1:27" ht="15">
      <c r="A446" s="98" t="s">
        <v>1618</v>
      </c>
      <c r="B446" s="99" t="s">
        <v>2134</v>
      </c>
      <c r="C446" s="79"/>
      <c r="D446" s="46">
        <f t="shared" si="24"/>
        <v>225978</v>
      </c>
      <c r="E446" s="100">
        <v>12500</v>
      </c>
      <c r="F446" s="100">
        <v>213478</v>
      </c>
      <c r="H446" s="218" t="s">
        <v>15</v>
      </c>
      <c r="I446" s="219" t="s">
        <v>2165</v>
      </c>
      <c r="J446" s="220">
        <v>2415060</v>
      </c>
      <c r="K446" s="220">
        <f t="shared" si="25"/>
        <v>502342</v>
      </c>
      <c r="L446" s="221"/>
      <c r="M446" s="220">
        <v>502342</v>
      </c>
      <c r="O446" s="98" t="s">
        <v>1590</v>
      </c>
      <c r="P446" s="99" t="s">
        <v>2127</v>
      </c>
      <c r="Q446" s="100">
        <v>16892909</v>
      </c>
      <c r="R446" s="100">
        <f t="shared" si="26"/>
        <v>12664908</v>
      </c>
      <c r="S446" s="100">
        <v>1231593</v>
      </c>
      <c r="T446" s="100">
        <v>11433315</v>
      </c>
      <c r="U446" s="76"/>
      <c r="V446" s="98" t="s">
        <v>1618</v>
      </c>
      <c r="W446" s="99" t="s">
        <v>2134</v>
      </c>
      <c r="X446" s="79"/>
      <c r="Y446" s="100">
        <f t="shared" si="27"/>
        <v>444650</v>
      </c>
      <c r="Z446" s="100">
        <v>254000</v>
      </c>
      <c r="AA446" s="100">
        <v>190650</v>
      </c>
    </row>
    <row r="447" spans="1:27" ht="15">
      <c r="A447" s="98" t="s">
        <v>1621</v>
      </c>
      <c r="B447" s="99" t="s">
        <v>2135</v>
      </c>
      <c r="C447" s="79"/>
      <c r="D447" s="46">
        <f t="shared" si="24"/>
        <v>1161808</v>
      </c>
      <c r="E447" s="100">
        <v>231000</v>
      </c>
      <c r="F447" s="100">
        <v>930808</v>
      </c>
      <c r="H447" s="218" t="s">
        <v>18</v>
      </c>
      <c r="I447" s="219" t="s">
        <v>2166</v>
      </c>
      <c r="J447" s="220">
        <v>1000</v>
      </c>
      <c r="K447" s="220">
        <f t="shared" si="25"/>
        <v>19400</v>
      </c>
      <c r="L447" s="221"/>
      <c r="M447" s="220">
        <v>19400</v>
      </c>
      <c r="O447" s="98" t="s">
        <v>1593</v>
      </c>
      <c r="P447" s="99" t="s">
        <v>2128</v>
      </c>
      <c r="Q447" s="100">
        <v>4307902</v>
      </c>
      <c r="R447" s="100">
        <f t="shared" si="26"/>
        <v>1925979</v>
      </c>
      <c r="S447" s="100">
        <v>1014897</v>
      </c>
      <c r="T447" s="100">
        <v>911082</v>
      </c>
      <c r="U447" s="76"/>
      <c r="V447" s="98" t="s">
        <v>1621</v>
      </c>
      <c r="W447" s="99" t="s">
        <v>2135</v>
      </c>
      <c r="X447" s="79"/>
      <c r="Y447" s="100">
        <f t="shared" si="27"/>
        <v>3083758</v>
      </c>
      <c r="Z447" s="79"/>
      <c r="AA447" s="100">
        <v>3083758</v>
      </c>
    </row>
    <row r="448" spans="1:27" ht="15">
      <c r="A448" s="98" t="s">
        <v>1624</v>
      </c>
      <c r="B448" s="99" t="s">
        <v>2277</v>
      </c>
      <c r="C448" s="100">
        <v>683904</v>
      </c>
      <c r="D448" s="46">
        <f t="shared" si="24"/>
        <v>841605</v>
      </c>
      <c r="E448" s="79"/>
      <c r="F448" s="100">
        <v>841605</v>
      </c>
      <c r="H448" s="218" t="s">
        <v>24</v>
      </c>
      <c r="I448" s="219" t="s">
        <v>2167</v>
      </c>
      <c r="J448" s="220">
        <v>501</v>
      </c>
      <c r="K448" s="220">
        <f t="shared" si="25"/>
        <v>292543</v>
      </c>
      <c r="L448" s="221"/>
      <c r="M448" s="220">
        <v>292543</v>
      </c>
      <c r="O448" s="98" t="s">
        <v>1596</v>
      </c>
      <c r="P448" s="99" t="s">
        <v>2234</v>
      </c>
      <c r="Q448" s="100">
        <v>135000</v>
      </c>
      <c r="R448" s="100">
        <f t="shared" si="26"/>
        <v>560553</v>
      </c>
      <c r="S448" s="100">
        <v>300000</v>
      </c>
      <c r="T448" s="100">
        <v>260553</v>
      </c>
      <c r="U448" s="76"/>
      <c r="V448" s="98" t="s">
        <v>1624</v>
      </c>
      <c r="W448" s="99" t="s">
        <v>2277</v>
      </c>
      <c r="X448" s="100">
        <v>6785001</v>
      </c>
      <c r="Y448" s="100">
        <f t="shared" si="27"/>
        <v>10677867</v>
      </c>
      <c r="Z448" s="100">
        <v>794400</v>
      </c>
      <c r="AA448" s="100">
        <v>9883467</v>
      </c>
    </row>
    <row r="449" spans="1:27" ht="15">
      <c r="A449" s="98" t="s">
        <v>1627</v>
      </c>
      <c r="B449" s="99" t="s">
        <v>2136</v>
      </c>
      <c r="C449" s="79"/>
      <c r="D449" s="46">
        <f t="shared" si="24"/>
        <v>34729</v>
      </c>
      <c r="E449" s="79"/>
      <c r="F449" s="100">
        <v>34729</v>
      </c>
      <c r="H449" s="218" t="s">
        <v>27</v>
      </c>
      <c r="I449" s="219" t="s">
        <v>2250</v>
      </c>
      <c r="J449" s="220">
        <v>24501</v>
      </c>
      <c r="K449" s="220">
        <f t="shared" si="25"/>
        <v>67275</v>
      </c>
      <c r="L449" s="221"/>
      <c r="M449" s="220">
        <v>67275</v>
      </c>
      <c r="O449" s="98" t="s">
        <v>1599</v>
      </c>
      <c r="P449" s="99" t="s">
        <v>2129</v>
      </c>
      <c r="Q449" s="100">
        <v>19825676</v>
      </c>
      <c r="R449" s="100">
        <f t="shared" si="26"/>
        <v>5311259</v>
      </c>
      <c r="S449" s="100">
        <v>163951</v>
      </c>
      <c r="T449" s="100">
        <v>5147308</v>
      </c>
      <c r="U449" s="76"/>
      <c r="V449" s="98" t="s">
        <v>1627</v>
      </c>
      <c r="W449" s="99" t="s">
        <v>2136</v>
      </c>
      <c r="X449" s="79"/>
      <c r="Y449" s="100">
        <f t="shared" si="27"/>
        <v>623565</v>
      </c>
      <c r="Z449" s="79"/>
      <c r="AA449" s="100">
        <v>623565</v>
      </c>
    </row>
    <row r="450" spans="1:27" ht="15">
      <c r="A450" s="98" t="s">
        <v>1630</v>
      </c>
      <c r="B450" s="99" t="s">
        <v>2137</v>
      </c>
      <c r="C450" s="79"/>
      <c r="D450" s="46">
        <f t="shared" si="24"/>
        <v>97137</v>
      </c>
      <c r="E450" s="79"/>
      <c r="F450" s="100">
        <v>97137</v>
      </c>
      <c r="H450" s="218" t="s">
        <v>30</v>
      </c>
      <c r="I450" s="219" t="s">
        <v>2168</v>
      </c>
      <c r="J450" s="221"/>
      <c r="K450" s="220">
        <f t="shared" si="25"/>
        <v>69900</v>
      </c>
      <c r="L450" s="221"/>
      <c r="M450" s="220">
        <v>69900</v>
      </c>
      <c r="O450" s="98" t="s">
        <v>1603</v>
      </c>
      <c r="P450" s="99" t="s">
        <v>2130</v>
      </c>
      <c r="Q450" s="100">
        <v>373500</v>
      </c>
      <c r="R450" s="100">
        <f t="shared" si="26"/>
        <v>1696867</v>
      </c>
      <c r="S450" s="100">
        <v>169525</v>
      </c>
      <c r="T450" s="100">
        <v>1527342</v>
      </c>
      <c r="U450" s="76"/>
      <c r="V450" s="98" t="s">
        <v>1630</v>
      </c>
      <c r="W450" s="99" t="s">
        <v>2137</v>
      </c>
      <c r="X450" s="79"/>
      <c r="Y450" s="100">
        <f t="shared" si="27"/>
        <v>322259</v>
      </c>
      <c r="Z450" s="79"/>
      <c r="AA450" s="100">
        <v>322259</v>
      </c>
    </row>
    <row r="451" spans="1:27" ht="15">
      <c r="A451" s="98" t="s">
        <v>1633</v>
      </c>
      <c r="B451" s="99" t="s">
        <v>2138</v>
      </c>
      <c r="C451" s="79"/>
      <c r="D451" s="46">
        <f t="shared" si="24"/>
        <v>421785</v>
      </c>
      <c r="E451" s="100">
        <v>76975</v>
      </c>
      <c r="F451" s="100">
        <v>344810</v>
      </c>
      <c r="H451" s="218" t="s">
        <v>32</v>
      </c>
      <c r="I451" s="219" t="s">
        <v>2169</v>
      </c>
      <c r="J451" s="221"/>
      <c r="K451" s="220">
        <f t="shared" si="25"/>
        <v>223223</v>
      </c>
      <c r="L451" s="221"/>
      <c r="M451" s="220">
        <v>223223</v>
      </c>
      <c r="O451" s="98" t="s">
        <v>1606</v>
      </c>
      <c r="P451" s="99" t="s">
        <v>2131</v>
      </c>
      <c r="Q451" s="100">
        <v>13882020</v>
      </c>
      <c r="R451" s="100">
        <f t="shared" si="26"/>
        <v>17243547</v>
      </c>
      <c r="S451" s="100">
        <v>4580490</v>
      </c>
      <c r="T451" s="100">
        <v>12663057</v>
      </c>
      <c r="U451" s="76"/>
      <c r="V451" s="98" t="s">
        <v>1633</v>
      </c>
      <c r="W451" s="99" t="s">
        <v>2138</v>
      </c>
      <c r="X451" s="100">
        <v>5850</v>
      </c>
      <c r="Y451" s="100">
        <f t="shared" si="27"/>
        <v>913360</v>
      </c>
      <c r="Z451" s="100">
        <v>3550</v>
      </c>
      <c r="AA451" s="100">
        <v>909810</v>
      </c>
    </row>
    <row r="452" spans="1:27" ht="15">
      <c r="A452" s="98" t="s">
        <v>1636</v>
      </c>
      <c r="B452" s="99" t="s">
        <v>2139</v>
      </c>
      <c r="C452" s="79"/>
      <c r="D452" s="46">
        <f t="shared" si="24"/>
        <v>276397</v>
      </c>
      <c r="E452" s="100">
        <v>45900</v>
      </c>
      <c r="F452" s="100">
        <v>230497</v>
      </c>
      <c r="H452" s="218" t="s">
        <v>35</v>
      </c>
      <c r="I452" s="219" t="s">
        <v>2170</v>
      </c>
      <c r="J452" s="221"/>
      <c r="K452" s="220">
        <f t="shared" si="25"/>
        <v>25900</v>
      </c>
      <c r="L452" s="221"/>
      <c r="M452" s="220">
        <v>25900</v>
      </c>
      <c r="O452" s="98" t="s">
        <v>1609</v>
      </c>
      <c r="P452" s="99" t="s">
        <v>2132</v>
      </c>
      <c r="Q452" s="100">
        <v>135000</v>
      </c>
      <c r="R452" s="100">
        <f t="shared" si="26"/>
        <v>985167</v>
      </c>
      <c r="S452" s="100">
        <v>178800</v>
      </c>
      <c r="T452" s="100">
        <v>806367</v>
      </c>
      <c r="U452" s="76"/>
      <c r="V452" s="98" t="s">
        <v>1636</v>
      </c>
      <c r="W452" s="99" t="s">
        <v>2139</v>
      </c>
      <c r="X452" s="100">
        <v>2409750</v>
      </c>
      <c r="Y452" s="100">
        <f t="shared" si="27"/>
        <v>4965226</v>
      </c>
      <c r="Z452" s="79"/>
      <c r="AA452" s="100">
        <v>4965226</v>
      </c>
    </row>
    <row r="453" spans="1:27" ht="15">
      <c r="A453" s="98" t="s">
        <v>1639</v>
      </c>
      <c r="B453" s="99" t="s">
        <v>2140</v>
      </c>
      <c r="C453" s="79"/>
      <c r="D453" s="46">
        <f t="shared" si="24"/>
        <v>277678</v>
      </c>
      <c r="E453" s="100">
        <v>47050</v>
      </c>
      <c r="F453" s="100">
        <v>230628</v>
      </c>
      <c r="H453" s="218" t="s">
        <v>38</v>
      </c>
      <c r="I453" s="219" t="s">
        <v>2171</v>
      </c>
      <c r="J453" s="221"/>
      <c r="K453" s="220">
        <f t="shared" si="25"/>
        <v>188430</v>
      </c>
      <c r="L453" s="221"/>
      <c r="M453" s="220">
        <v>188430</v>
      </c>
      <c r="O453" s="98" t="s">
        <v>1612</v>
      </c>
      <c r="P453" s="99" t="s">
        <v>2333</v>
      </c>
      <c r="Q453" s="100">
        <v>425000</v>
      </c>
      <c r="R453" s="100">
        <f t="shared" si="26"/>
        <v>4307735</v>
      </c>
      <c r="S453" s="100">
        <v>391325</v>
      </c>
      <c r="T453" s="100">
        <v>3916410</v>
      </c>
      <c r="U453" s="76"/>
      <c r="V453" s="98" t="s">
        <v>1639</v>
      </c>
      <c r="W453" s="99" t="s">
        <v>2140</v>
      </c>
      <c r="X453" s="100">
        <v>100000</v>
      </c>
      <c r="Y453" s="100">
        <f t="shared" si="27"/>
        <v>1684678</v>
      </c>
      <c r="Z453" s="79"/>
      <c r="AA453" s="100">
        <v>1684678</v>
      </c>
    </row>
    <row r="454" spans="1:27" ht="15">
      <c r="A454" s="98" t="s">
        <v>1642</v>
      </c>
      <c r="B454" s="99" t="s">
        <v>2141</v>
      </c>
      <c r="C454" s="100">
        <v>1</v>
      </c>
      <c r="D454" s="46">
        <f t="shared" si="24"/>
        <v>2530305</v>
      </c>
      <c r="E454" s="100">
        <v>511850</v>
      </c>
      <c r="F454" s="100">
        <v>2018455</v>
      </c>
      <c r="H454" s="218" t="s">
        <v>41</v>
      </c>
      <c r="I454" s="219" t="s">
        <v>2172</v>
      </c>
      <c r="J454" s="221"/>
      <c r="K454" s="220">
        <f t="shared" si="25"/>
        <v>249634</v>
      </c>
      <c r="L454" s="221"/>
      <c r="M454" s="220">
        <v>249634</v>
      </c>
      <c r="O454" s="98" t="s">
        <v>1615</v>
      </c>
      <c r="P454" s="99" t="s">
        <v>2133</v>
      </c>
      <c r="Q454" s="100">
        <v>294900</v>
      </c>
      <c r="R454" s="100">
        <f t="shared" si="26"/>
        <v>2355820</v>
      </c>
      <c r="S454" s="100">
        <v>92170</v>
      </c>
      <c r="T454" s="100">
        <v>2263650</v>
      </c>
      <c r="U454" s="76"/>
      <c r="V454" s="98" t="s">
        <v>1642</v>
      </c>
      <c r="W454" s="99" t="s">
        <v>2141</v>
      </c>
      <c r="X454" s="100">
        <f>38426376-9500000</f>
        <v>28926376</v>
      </c>
      <c r="Y454" s="100">
        <f t="shared" si="27"/>
        <v>60423707</v>
      </c>
      <c r="Z454" s="100">
        <v>4411197</v>
      </c>
      <c r="AA454" s="100">
        <v>56012510</v>
      </c>
    </row>
    <row r="455" spans="1:27" ht="15">
      <c r="A455" s="98" t="s">
        <v>1645</v>
      </c>
      <c r="B455" s="99" t="s">
        <v>2142</v>
      </c>
      <c r="C455" s="100">
        <v>121300</v>
      </c>
      <c r="D455" s="46">
        <f aca="true" t="shared" si="28" ref="D455:D518">E455+F455</f>
        <v>1025862</v>
      </c>
      <c r="E455" s="100">
        <v>134600</v>
      </c>
      <c r="F455" s="100">
        <v>891262</v>
      </c>
      <c r="H455" s="218" t="s">
        <v>43</v>
      </c>
      <c r="I455" s="219" t="s">
        <v>2173</v>
      </c>
      <c r="J455" s="220">
        <v>96600</v>
      </c>
      <c r="K455" s="220">
        <f aca="true" t="shared" si="29" ref="K455:K518">L455+M455</f>
        <v>274102</v>
      </c>
      <c r="L455" s="220">
        <v>71000</v>
      </c>
      <c r="M455" s="220">
        <v>203102</v>
      </c>
      <c r="O455" s="98" t="s">
        <v>1618</v>
      </c>
      <c r="P455" s="99" t="s">
        <v>2134</v>
      </c>
      <c r="Q455" s="100">
        <v>201350</v>
      </c>
      <c r="R455" s="100">
        <f aca="true" t="shared" si="30" ref="R455:R518">S455+T455</f>
        <v>1733936</v>
      </c>
      <c r="S455" s="100">
        <v>408100</v>
      </c>
      <c r="T455" s="100">
        <v>1325836</v>
      </c>
      <c r="U455" s="76"/>
      <c r="V455" s="98" t="s">
        <v>1645</v>
      </c>
      <c r="W455" s="99" t="s">
        <v>2142</v>
      </c>
      <c r="X455" s="100">
        <v>338850</v>
      </c>
      <c r="Y455" s="100">
        <f aca="true" t="shared" si="31" ref="Y455:Y518">Z455+AA455</f>
        <v>10410975</v>
      </c>
      <c r="Z455" s="100">
        <v>25500</v>
      </c>
      <c r="AA455" s="100">
        <v>10385475</v>
      </c>
    </row>
    <row r="456" spans="1:27" ht="15">
      <c r="A456" s="98" t="s">
        <v>1648</v>
      </c>
      <c r="B456" s="99" t="s">
        <v>2143</v>
      </c>
      <c r="C456" s="100">
        <v>89727</v>
      </c>
      <c r="D456" s="46">
        <f t="shared" si="28"/>
        <v>186835</v>
      </c>
      <c r="E456" s="79"/>
      <c r="F456" s="100">
        <v>186835</v>
      </c>
      <c r="H456" s="218" t="s">
        <v>46</v>
      </c>
      <c r="I456" s="219" t="s">
        <v>2174</v>
      </c>
      <c r="J456" s="220">
        <v>146000</v>
      </c>
      <c r="K456" s="220">
        <f t="shared" si="29"/>
        <v>118268</v>
      </c>
      <c r="L456" s="221"/>
      <c r="M456" s="220">
        <v>118268</v>
      </c>
      <c r="O456" s="98" t="s">
        <v>1621</v>
      </c>
      <c r="P456" s="99" t="s">
        <v>2135</v>
      </c>
      <c r="Q456" s="100">
        <v>198150</v>
      </c>
      <c r="R456" s="100">
        <f t="shared" si="30"/>
        <v>11039853</v>
      </c>
      <c r="S456" s="100">
        <v>1549700</v>
      </c>
      <c r="T456" s="100">
        <v>9490153</v>
      </c>
      <c r="U456" s="76"/>
      <c r="V456" s="98" t="s">
        <v>1648</v>
      </c>
      <c r="W456" s="99" t="s">
        <v>2143</v>
      </c>
      <c r="X456" s="100">
        <v>1760000</v>
      </c>
      <c r="Y456" s="100">
        <f t="shared" si="31"/>
        <v>9173999</v>
      </c>
      <c r="Z456" s="79"/>
      <c r="AA456" s="100">
        <v>9173999</v>
      </c>
    </row>
    <row r="457" spans="1:27" ht="15">
      <c r="A457" s="98" t="s">
        <v>1651</v>
      </c>
      <c r="B457" s="99" t="s">
        <v>2144</v>
      </c>
      <c r="C457" s="79"/>
      <c r="D457" s="46">
        <f t="shared" si="28"/>
        <v>16598</v>
      </c>
      <c r="E457" s="79"/>
      <c r="F457" s="100">
        <v>16598</v>
      </c>
      <c r="H457" s="218" t="s">
        <v>53</v>
      </c>
      <c r="I457" s="219" t="s">
        <v>2175</v>
      </c>
      <c r="J457" s="220">
        <v>98060</v>
      </c>
      <c r="K457" s="220">
        <f t="shared" si="29"/>
        <v>205295</v>
      </c>
      <c r="L457" s="220">
        <v>17770</v>
      </c>
      <c r="M457" s="220">
        <v>187525</v>
      </c>
      <c r="O457" s="98" t="s">
        <v>1624</v>
      </c>
      <c r="P457" s="99" t="s">
        <v>2277</v>
      </c>
      <c r="Q457" s="100">
        <v>6566307</v>
      </c>
      <c r="R457" s="100">
        <f t="shared" si="30"/>
        <v>11601229</v>
      </c>
      <c r="S457" s="79"/>
      <c r="T457" s="100">
        <v>11601229</v>
      </c>
      <c r="U457" s="76"/>
      <c r="V457" s="98" t="s">
        <v>1651</v>
      </c>
      <c r="W457" s="99" t="s">
        <v>2144</v>
      </c>
      <c r="X457" s="100">
        <v>133450</v>
      </c>
      <c r="Y457" s="100">
        <f t="shared" si="31"/>
        <v>1342416</v>
      </c>
      <c r="Z457" s="79"/>
      <c r="AA457" s="100">
        <v>1342416</v>
      </c>
    </row>
    <row r="458" spans="1:27" ht="15">
      <c r="A458" s="98" t="s">
        <v>1657</v>
      </c>
      <c r="B458" s="99" t="s">
        <v>2146</v>
      </c>
      <c r="C458" s="79"/>
      <c r="D458" s="46">
        <f t="shared" si="28"/>
        <v>8200</v>
      </c>
      <c r="E458" s="79"/>
      <c r="F458" s="100">
        <v>8200</v>
      </c>
      <c r="H458" s="218" t="s">
        <v>56</v>
      </c>
      <c r="I458" s="219" t="s">
        <v>2236</v>
      </c>
      <c r="J458" s="221"/>
      <c r="K458" s="220">
        <f t="shared" si="29"/>
        <v>16076</v>
      </c>
      <c r="L458" s="221"/>
      <c r="M458" s="220">
        <v>16076</v>
      </c>
      <c r="O458" s="98" t="s">
        <v>1627</v>
      </c>
      <c r="P458" s="99" t="s">
        <v>2136</v>
      </c>
      <c r="Q458" s="100">
        <v>108150</v>
      </c>
      <c r="R458" s="100">
        <f t="shared" si="30"/>
        <v>2393368</v>
      </c>
      <c r="S458" s="100">
        <v>716785</v>
      </c>
      <c r="T458" s="100">
        <v>1676583</v>
      </c>
      <c r="U458" s="76"/>
      <c r="V458" s="98" t="s">
        <v>1654</v>
      </c>
      <c r="W458" s="99" t="s">
        <v>2145</v>
      </c>
      <c r="X458" s="100">
        <v>102000</v>
      </c>
      <c r="Y458" s="100">
        <f t="shared" si="31"/>
        <v>558851</v>
      </c>
      <c r="Z458" s="79"/>
      <c r="AA458" s="100">
        <v>558851</v>
      </c>
    </row>
    <row r="459" spans="1:27" ht="15">
      <c r="A459" s="98" t="s">
        <v>1660</v>
      </c>
      <c r="B459" s="99" t="s">
        <v>2147</v>
      </c>
      <c r="C459" s="100">
        <v>193350</v>
      </c>
      <c r="D459" s="46">
        <f t="shared" si="28"/>
        <v>26297</v>
      </c>
      <c r="E459" s="79"/>
      <c r="F459" s="100">
        <v>26297</v>
      </c>
      <c r="H459" s="218" t="s">
        <v>59</v>
      </c>
      <c r="I459" s="219" t="s">
        <v>2176</v>
      </c>
      <c r="J459" s="221"/>
      <c r="K459" s="220">
        <f t="shared" si="29"/>
        <v>49726</v>
      </c>
      <c r="L459" s="221"/>
      <c r="M459" s="220">
        <v>49726</v>
      </c>
      <c r="O459" s="98" t="s">
        <v>1630</v>
      </c>
      <c r="P459" s="99" t="s">
        <v>2137</v>
      </c>
      <c r="Q459" s="79"/>
      <c r="R459" s="100">
        <f t="shared" si="30"/>
        <v>574314</v>
      </c>
      <c r="S459" s="79"/>
      <c r="T459" s="100">
        <v>574314</v>
      </c>
      <c r="U459" s="76"/>
      <c r="V459" s="98" t="s">
        <v>1657</v>
      </c>
      <c r="W459" s="99" t="s">
        <v>2146</v>
      </c>
      <c r="X459" s="100">
        <v>30000</v>
      </c>
      <c r="Y459" s="100">
        <f t="shared" si="31"/>
        <v>261386</v>
      </c>
      <c r="Z459" s="79"/>
      <c r="AA459" s="100">
        <v>261386</v>
      </c>
    </row>
    <row r="460" spans="1:27" ht="15">
      <c r="A460" s="98" t="s">
        <v>1663</v>
      </c>
      <c r="B460" s="99" t="s">
        <v>2148</v>
      </c>
      <c r="C460" s="100">
        <v>600</v>
      </c>
      <c r="D460" s="46">
        <f t="shared" si="28"/>
        <v>8500</v>
      </c>
      <c r="E460" s="79"/>
      <c r="F460" s="100">
        <v>8500</v>
      </c>
      <c r="H460" s="218" t="s">
        <v>62</v>
      </c>
      <c r="I460" s="219" t="s">
        <v>2177</v>
      </c>
      <c r="J460" s="221"/>
      <c r="K460" s="220">
        <f t="shared" si="29"/>
        <v>1111825</v>
      </c>
      <c r="L460" s="221"/>
      <c r="M460" s="220">
        <v>1111825</v>
      </c>
      <c r="O460" s="98" t="s">
        <v>1633</v>
      </c>
      <c r="P460" s="99" t="s">
        <v>2138</v>
      </c>
      <c r="Q460" s="100">
        <v>15300</v>
      </c>
      <c r="R460" s="100">
        <f t="shared" si="30"/>
        <v>2915055</v>
      </c>
      <c r="S460" s="100">
        <v>423275</v>
      </c>
      <c r="T460" s="100">
        <v>2491780</v>
      </c>
      <c r="U460" s="76"/>
      <c r="V460" s="98" t="s">
        <v>1660</v>
      </c>
      <c r="W460" s="99" t="s">
        <v>2147</v>
      </c>
      <c r="X460" s="100">
        <v>378497</v>
      </c>
      <c r="Y460" s="100">
        <f t="shared" si="31"/>
        <v>68744</v>
      </c>
      <c r="Z460" s="79"/>
      <c r="AA460" s="100">
        <v>68744</v>
      </c>
    </row>
    <row r="461" spans="1:27" ht="15">
      <c r="A461" s="98" t="s">
        <v>1666</v>
      </c>
      <c r="B461" s="99" t="s">
        <v>2149</v>
      </c>
      <c r="C461" s="79"/>
      <c r="D461" s="46">
        <f t="shared" si="28"/>
        <v>53256</v>
      </c>
      <c r="E461" s="79"/>
      <c r="F461" s="100">
        <v>53256</v>
      </c>
      <c r="H461" s="218" t="s">
        <v>65</v>
      </c>
      <c r="I461" s="219" t="s">
        <v>2178</v>
      </c>
      <c r="J461" s="221"/>
      <c r="K461" s="220">
        <f t="shared" si="29"/>
        <v>446029</v>
      </c>
      <c r="L461" s="221"/>
      <c r="M461" s="220">
        <v>446029</v>
      </c>
      <c r="O461" s="98" t="s">
        <v>1636</v>
      </c>
      <c r="P461" s="99" t="s">
        <v>2139</v>
      </c>
      <c r="Q461" s="100">
        <v>875750</v>
      </c>
      <c r="R461" s="100">
        <f t="shared" si="30"/>
        <v>3050277</v>
      </c>
      <c r="S461" s="100">
        <v>541298</v>
      </c>
      <c r="T461" s="100">
        <v>2508979</v>
      </c>
      <c r="U461" s="76"/>
      <c r="V461" s="98" t="s">
        <v>1663</v>
      </c>
      <c r="W461" s="99" t="s">
        <v>2148</v>
      </c>
      <c r="X461" s="100">
        <v>1067602</v>
      </c>
      <c r="Y461" s="100">
        <f t="shared" si="31"/>
        <v>614138</v>
      </c>
      <c r="Z461" s="79"/>
      <c r="AA461" s="100">
        <v>614138</v>
      </c>
    </row>
    <row r="462" spans="1:27" ht="15">
      <c r="A462" s="98" t="s">
        <v>1669</v>
      </c>
      <c r="B462" s="99" t="s">
        <v>2150</v>
      </c>
      <c r="C462" s="79"/>
      <c r="D462" s="46">
        <f t="shared" si="28"/>
        <v>49110</v>
      </c>
      <c r="E462" s="79"/>
      <c r="F462" s="100">
        <v>49110</v>
      </c>
      <c r="H462" s="218" t="s">
        <v>68</v>
      </c>
      <c r="I462" s="219" t="s">
        <v>2179</v>
      </c>
      <c r="J462" s="221"/>
      <c r="K462" s="220">
        <f t="shared" si="29"/>
        <v>3050</v>
      </c>
      <c r="L462" s="220">
        <v>3050</v>
      </c>
      <c r="M462" s="221"/>
      <c r="O462" s="98" t="s">
        <v>1639</v>
      </c>
      <c r="P462" s="99" t="s">
        <v>2140</v>
      </c>
      <c r="Q462" s="100">
        <v>3295000</v>
      </c>
      <c r="R462" s="100">
        <f t="shared" si="30"/>
        <v>1835046</v>
      </c>
      <c r="S462" s="100">
        <v>71350</v>
      </c>
      <c r="T462" s="100">
        <v>1763696</v>
      </c>
      <c r="U462" s="76"/>
      <c r="V462" s="98" t="s">
        <v>1666</v>
      </c>
      <c r="W462" s="99" t="s">
        <v>2149</v>
      </c>
      <c r="X462" s="100">
        <v>35811</v>
      </c>
      <c r="Y462" s="100">
        <f t="shared" si="31"/>
        <v>2156457</v>
      </c>
      <c r="Z462" s="100">
        <v>3669</v>
      </c>
      <c r="AA462" s="100">
        <v>2152788</v>
      </c>
    </row>
    <row r="463" spans="1:27" ht="15">
      <c r="A463" s="98" t="s">
        <v>1672</v>
      </c>
      <c r="B463" s="99" t="s">
        <v>2151</v>
      </c>
      <c r="C463" s="79"/>
      <c r="D463" s="46">
        <f t="shared" si="28"/>
        <v>363572</v>
      </c>
      <c r="E463" s="79"/>
      <c r="F463" s="100">
        <v>363572</v>
      </c>
      <c r="H463" s="218" t="s">
        <v>71</v>
      </c>
      <c r="I463" s="219" t="s">
        <v>2180</v>
      </c>
      <c r="J463" s="220">
        <v>49372</v>
      </c>
      <c r="K463" s="220">
        <f t="shared" si="29"/>
        <v>9710</v>
      </c>
      <c r="L463" s="220">
        <v>5000</v>
      </c>
      <c r="M463" s="220">
        <v>4710</v>
      </c>
      <c r="O463" s="98" t="s">
        <v>1642</v>
      </c>
      <c r="P463" s="99" t="s">
        <v>2141</v>
      </c>
      <c r="Q463" s="100">
        <v>499284</v>
      </c>
      <c r="R463" s="100">
        <f t="shared" si="30"/>
        <v>15327024</v>
      </c>
      <c r="S463" s="100">
        <v>2456922</v>
      </c>
      <c r="T463" s="100">
        <v>12870102</v>
      </c>
      <c r="U463" s="76"/>
      <c r="V463" s="98" t="s">
        <v>1669</v>
      </c>
      <c r="W463" s="99" t="s">
        <v>2150</v>
      </c>
      <c r="X463" s="100">
        <v>45400</v>
      </c>
      <c r="Y463" s="100">
        <f t="shared" si="31"/>
        <v>128951</v>
      </c>
      <c r="Z463" s="79"/>
      <c r="AA463" s="100">
        <v>128951</v>
      </c>
    </row>
    <row r="464" spans="1:27" ht="15">
      <c r="A464" s="98" t="s">
        <v>1675</v>
      </c>
      <c r="B464" s="99" t="s">
        <v>2152</v>
      </c>
      <c r="C464" s="100">
        <v>548300</v>
      </c>
      <c r="D464" s="46">
        <f t="shared" si="28"/>
        <v>28408</v>
      </c>
      <c r="E464" s="79"/>
      <c r="F464" s="100">
        <v>28408</v>
      </c>
      <c r="H464" s="218" t="s">
        <v>74</v>
      </c>
      <c r="I464" s="219" t="s">
        <v>2181</v>
      </c>
      <c r="J464" s="221"/>
      <c r="K464" s="220">
        <f t="shared" si="29"/>
        <v>1800</v>
      </c>
      <c r="L464" s="221"/>
      <c r="M464" s="220">
        <v>1800</v>
      </c>
      <c r="O464" s="98" t="s">
        <v>1645</v>
      </c>
      <c r="P464" s="99" t="s">
        <v>2142</v>
      </c>
      <c r="Q464" s="100">
        <v>1242300</v>
      </c>
      <c r="R464" s="100">
        <f t="shared" si="30"/>
        <v>8025875</v>
      </c>
      <c r="S464" s="100">
        <v>1569550</v>
      </c>
      <c r="T464" s="100">
        <v>6456325</v>
      </c>
      <c r="U464" s="76"/>
      <c r="V464" s="98" t="s">
        <v>1672</v>
      </c>
      <c r="W464" s="99" t="s">
        <v>2151</v>
      </c>
      <c r="X464" s="100">
        <v>921075</v>
      </c>
      <c r="Y464" s="100">
        <f t="shared" si="31"/>
        <v>25169429</v>
      </c>
      <c r="Z464" s="100">
        <v>15944</v>
      </c>
      <c r="AA464" s="100">
        <v>25153485</v>
      </c>
    </row>
    <row r="465" spans="1:27" ht="15">
      <c r="A465" s="98" t="s">
        <v>1678</v>
      </c>
      <c r="B465" s="99" t="s">
        <v>2153</v>
      </c>
      <c r="C465" s="100">
        <v>151974</v>
      </c>
      <c r="D465" s="46">
        <f t="shared" si="28"/>
        <v>61500</v>
      </c>
      <c r="E465" s="100">
        <v>50000</v>
      </c>
      <c r="F465" s="100">
        <v>11500</v>
      </c>
      <c r="H465" s="218" t="s">
        <v>77</v>
      </c>
      <c r="I465" s="219" t="s">
        <v>2182</v>
      </c>
      <c r="J465" s="220">
        <v>487400</v>
      </c>
      <c r="K465" s="220">
        <f t="shared" si="29"/>
        <v>5000</v>
      </c>
      <c r="L465" s="221"/>
      <c r="M465" s="220">
        <v>5000</v>
      </c>
      <c r="O465" s="98" t="s">
        <v>1648</v>
      </c>
      <c r="P465" s="99" t="s">
        <v>2143</v>
      </c>
      <c r="Q465" s="100">
        <v>7960258</v>
      </c>
      <c r="R465" s="100">
        <f t="shared" si="30"/>
        <v>1247073</v>
      </c>
      <c r="S465" s="100">
        <v>41300</v>
      </c>
      <c r="T465" s="100">
        <v>1205773</v>
      </c>
      <c r="U465" s="76"/>
      <c r="V465" s="98" t="s">
        <v>1675</v>
      </c>
      <c r="W465" s="99" t="s">
        <v>2152</v>
      </c>
      <c r="X465" s="100">
        <v>77150</v>
      </c>
      <c r="Y465" s="100">
        <f t="shared" si="31"/>
        <v>1058961</v>
      </c>
      <c r="Z465" s="100">
        <v>2500</v>
      </c>
      <c r="AA465" s="100">
        <v>1056461</v>
      </c>
    </row>
    <row r="466" spans="1:27" ht="15">
      <c r="A466" s="98" t="s">
        <v>1681</v>
      </c>
      <c r="B466" s="99" t="s">
        <v>2154</v>
      </c>
      <c r="C466" s="79"/>
      <c r="D466" s="46">
        <f t="shared" si="28"/>
        <v>91920</v>
      </c>
      <c r="E466" s="100">
        <v>50000</v>
      </c>
      <c r="F466" s="100">
        <v>41920</v>
      </c>
      <c r="H466" s="218" t="s">
        <v>80</v>
      </c>
      <c r="I466" s="219" t="s">
        <v>2183</v>
      </c>
      <c r="J466" s="220">
        <v>17000</v>
      </c>
      <c r="K466" s="220">
        <f t="shared" si="29"/>
        <v>41200</v>
      </c>
      <c r="L466" s="221"/>
      <c r="M466" s="220">
        <v>41200</v>
      </c>
      <c r="O466" s="98" t="s">
        <v>1651</v>
      </c>
      <c r="P466" s="99" t="s">
        <v>2144</v>
      </c>
      <c r="Q466" s="100">
        <v>217180</v>
      </c>
      <c r="R466" s="100">
        <f t="shared" si="30"/>
        <v>469444</v>
      </c>
      <c r="S466" s="100">
        <v>110100</v>
      </c>
      <c r="T466" s="100">
        <v>359344</v>
      </c>
      <c r="U466" s="76"/>
      <c r="V466" s="98" t="s">
        <v>1678</v>
      </c>
      <c r="W466" s="99" t="s">
        <v>2153</v>
      </c>
      <c r="X466" s="100">
        <v>2593985</v>
      </c>
      <c r="Y466" s="100">
        <f t="shared" si="31"/>
        <v>1905387</v>
      </c>
      <c r="Z466" s="100">
        <v>19500</v>
      </c>
      <c r="AA466" s="100">
        <v>1885887</v>
      </c>
    </row>
    <row r="467" spans="1:27" ht="15">
      <c r="A467" s="98" t="s">
        <v>1689</v>
      </c>
      <c r="B467" s="99" t="s">
        <v>2155</v>
      </c>
      <c r="C467" s="79"/>
      <c r="D467" s="46">
        <f t="shared" si="28"/>
        <v>59951</v>
      </c>
      <c r="E467" s="79"/>
      <c r="F467" s="100">
        <v>59951</v>
      </c>
      <c r="H467" s="218" t="s">
        <v>83</v>
      </c>
      <c r="I467" s="219" t="s">
        <v>2184</v>
      </c>
      <c r="J467" s="221"/>
      <c r="K467" s="220">
        <f t="shared" si="29"/>
        <v>106807</v>
      </c>
      <c r="L467" s="221"/>
      <c r="M467" s="220">
        <v>106807</v>
      </c>
      <c r="O467" s="98" t="s">
        <v>1654</v>
      </c>
      <c r="P467" s="99" t="s">
        <v>2145</v>
      </c>
      <c r="Q467" s="79"/>
      <c r="R467" s="100">
        <f t="shared" si="30"/>
        <v>171147</v>
      </c>
      <c r="S467" s="79"/>
      <c r="T467" s="100">
        <v>171147</v>
      </c>
      <c r="U467" s="76"/>
      <c r="V467" s="98" t="s">
        <v>1681</v>
      </c>
      <c r="W467" s="99" t="s">
        <v>2154</v>
      </c>
      <c r="X467" s="100">
        <v>90500</v>
      </c>
      <c r="Y467" s="100">
        <f t="shared" si="31"/>
        <v>106956</v>
      </c>
      <c r="Z467" s="79"/>
      <c r="AA467" s="100">
        <v>106956</v>
      </c>
    </row>
    <row r="468" spans="1:27" ht="15">
      <c r="A468" s="98" t="s">
        <v>1695</v>
      </c>
      <c r="B468" s="99" t="s">
        <v>2235</v>
      </c>
      <c r="C468" s="79"/>
      <c r="D468" s="46">
        <f t="shared" si="28"/>
        <v>14983</v>
      </c>
      <c r="E468" s="79"/>
      <c r="F468" s="100">
        <v>14983</v>
      </c>
      <c r="H468" s="218" t="s">
        <v>86</v>
      </c>
      <c r="I468" s="219" t="s">
        <v>2185</v>
      </c>
      <c r="J468" s="221"/>
      <c r="K468" s="220">
        <f t="shared" si="29"/>
        <v>9591</v>
      </c>
      <c r="L468" s="220">
        <v>2500</v>
      </c>
      <c r="M468" s="220">
        <v>7091</v>
      </c>
      <c r="O468" s="98" t="s">
        <v>1657</v>
      </c>
      <c r="P468" s="99" t="s">
        <v>2146</v>
      </c>
      <c r="Q468" s="100">
        <v>175000</v>
      </c>
      <c r="R468" s="100">
        <f t="shared" si="30"/>
        <v>148537</v>
      </c>
      <c r="S468" s="79"/>
      <c r="T468" s="100">
        <v>148537</v>
      </c>
      <c r="U468" s="76"/>
      <c r="V468" s="98" t="s">
        <v>1689</v>
      </c>
      <c r="W468" s="99" t="s">
        <v>2155</v>
      </c>
      <c r="X468" s="79"/>
      <c r="Y468" s="100">
        <f t="shared" si="31"/>
        <v>137422</v>
      </c>
      <c r="Z468" s="100">
        <v>8900</v>
      </c>
      <c r="AA468" s="100">
        <v>128522</v>
      </c>
    </row>
    <row r="469" spans="1:27" ht="15">
      <c r="A469" s="98" t="s">
        <v>1698</v>
      </c>
      <c r="B469" s="99" t="s">
        <v>2157</v>
      </c>
      <c r="C469" s="100">
        <v>47300</v>
      </c>
      <c r="D469" s="46">
        <f t="shared" si="28"/>
        <v>85948</v>
      </c>
      <c r="E469" s="79"/>
      <c r="F469" s="100">
        <v>85948</v>
      </c>
      <c r="H469" s="218" t="s">
        <v>89</v>
      </c>
      <c r="I469" s="219" t="s">
        <v>2186</v>
      </c>
      <c r="J469" s="221"/>
      <c r="K469" s="220">
        <f t="shared" si="29"/>
        <v>300</v>
      </c>
      <c r="L469" s="221"/>
      <c r="M469" s="220">
        <v>300</v>
      </c>
      <c r="O469" s="98" t="s">
        <v>1660</v>
      </c>
      <c r="P469" s="99" t="s">
        <v>2147</v>
      </c>
      <c r="Q469" s="100">
        <v>352251</v>
      </c>
      <c r="R469" s="100">
        <f t="shared" si="30"/>
        <v>147474</v>
      </c>
      <c r="S469" s="79"/>
      <c r="T469" s="100">
        <v>147474</v>
      </c>
      <c r="U469" s="76"/>
      <c r="V469" s="98" t="s">
        <v>1692</v>
      </c>
      <c r="W469" s="99" t="s">
        <v>2156</v>
      </c>
      <c r="X469" s="100">
        <v>32463</v>
      </c>
      <c r="Y469" s="100">
        <f t="shared" si="31"/>
        <v>2023831</v>
      </c>
      <c r="Z469" s="79"/>
      <c r="AA469" s="100">
        <v>2023831</v>
      </c>
    </row>
    <row r="470" spans="1:27" ht="15">
      <c r="A470" s="98" t="s">
        <v>1702</v>
      </c>
      <c r="B470" s="99" t="s">
        <v>2158</v>
      </c>
      <c r="C470" s="79"/>
      <c r="D470" s="46">
        <f t="shared" si="28"/>
        <v>313474</v>
      </c>
      <c r="E470" s="79"/>
      <c r="F470" s="100">
        <v>313474</v>
      </c>
      <c r="H470" s="218" t="s">
        <v>92</v>
      </c>
      <c r="I470" s="219" t="s">
        <v>2187</v>
      </c>
      <c r="J470" s="220">
        <v>53000</v>
      </c>
      <c r="K470" s="220">
        <f t="shared" si="29"/>
        <v>354251</v>
      </c>
      <c r="L470" s="221"/>
      <c r="M470" s="220">
        <v>354251</v>
      </c>
      <c r="O470" s="98" t="s">
        <v>1663</v>
      </c>
      <c r="P470" s="99" t="s">
        <v>2148</v>
      </c>
      <c r="Q470" s="100">
        <v>233601</v>
      </c>
      <c r="R470" s="100">
        <f t="shared" si="30"/>
        <v>452220</v>
      </c>
      <c r="S470" s="100">
        <v>33800</v>
      </c>
      <c r="T470" s="100">
        <v>418420</v>
      </c>
      <c r="U470" s="76"/>
      <c r="V470" s="98" t="s">
        <v>1695</v>
      </c>
      <c r="W470" s="99" t="s">
        <v>2235</v>
      </c>
      <c r="X470" s="100">
        <v>595199</v>
      </c>
      <c r="Y470" s="100">
        <f t="shared" si="31"/>
        <v>953452</v>
      </c>
      <c r="Z470" s="100">
        <v>2500</v>
      </c>
      <c r="AA470" s="100">
        <v>950952</v>
      </c>
    </row>
    <row r="471" spans="1:27" ht="15">
      <c r="A471" s="98" t="s">
        <v>1705</v>
      </c>
      <c r="B471" s="99" t="s">
        <v>2159</v>
      </c>
      <c r="C471" s="79"/>
      <c r="D471" s="46">
        <f t="shared" si="28"/>
        <v>2212767</v>
      </c>
      <c r="E471" s="100">
        <v>731500</v>
      </c>
      <c r="F471" s="100">
        <v>1481267</v>
      </c>
      <c r="H471" s="218" t="s">
        <v>95</v>
      </c>
      <c r="I471" s="219" t="s">
        <v>2188</v>
      </c>
      <c r="J471" s="221"/>
      <c r="K471" s="220">
        <f t="shared" si="29"/>
        <v>4300</v>
      </c>
      <c r="L471" s="220">
        <v>900</v>
      </c>
      <c r="M471" s="220">
        <v>3400</v>
      </c>
      <c r="O471" s="98" t="s">
        <v>1666</v>
      </c>
      <c r="P471" s="99" t="s">
        <v>2149</v>
      </c>
      <c r="Q471" s="100">
        <v>344485</v>
      </c>
      <c r="R471" s="100">
        <f t="shared" si="30"/>
        <v>264666</v>
      </c>
      <c r="S471" s="100">
        <v>29600</v>
      </c>
      <c r="T471" s="100">
        <v>235066</v>
      </c>
      <c r="U471" s="76"/>
      <c r="V471" s="98" t="s">
        <v>1698</v>
      </c>
      <c r="W471" s="99" t="s">
        <v>2157</v>
      </c>
      <c r="X471" s="79"/>
      <c r="Y471" s="100">
        <f t="shared" si="31"/>
        <v>7832899</v>
      </c>
      <c r="Z471" s="79"/>
      <c r="AA471" s="100">
        <v>7832899</v>
      </c>
    </row>
    <row r="472" spans="1:27" ht="15">
      <c r="A472" s="98" t="s">
        <v>1708</v>
      </c>
      <c r="B472" s="99" t="s">
        <v>2160</v>
      </c>
      <c r="C472" s="100">
        <v>2586860</v>
      </c>
      <c r="D472" s="46">
        <f t="shared" si="28"/>
        <v>733403</v>
      </c>
      <c r="E472" s="100">
        <v>241701</v>
      </c>
      <c r="F472" s="100">
        <v>491702</v>
      </c>
      <c r="H472" s="218" t="s">
        <v>98</v>
      </c>
      <c r="I472" s="219" t="s">
        <v>2189</v>
      </c>
      <c r="J472" s="221"/>
      <c r="K472" s="220">
        <f t="shared" si="29"/>
        <v>59743</v>
      </c>
      <c r="L472" s="221"/>
      <c r="M472" s="220">
        <v>59743</v>
      </c>
      <c r="O472" s="98" t="s">
        <v>1669</v>
      </c>
      <c r="P472" s="99" t="s">
        <v>2150</v>
      </c>
      <c r="Q472" s="79"/>
      <c r="R472" s="100">
        <f t="shared" si="30"/>
        <v>362636</v>
      </c>
      <c r="S472" s="79"/>
      <c r="T472" s="100">
        <v>362636</v>
      </c>
      <c r="U472" s="76"/>
      <c r="V472" s="98" t="s">
        <v>1702</v>
      </c>
      <c r="W472" s="99" t="s">
        <v>2158</v>
      </c>
      <c r="X472" s="100">
        <v>429471</v>
      </c>
      <c r="Y472" s="100">
        <f t="shared" si="31"/>
        <v>10242321</v>
      </c>
      <c r="Z472" s="100">
        <v>2327435</v>
      </c>
      <c r="AA472" s="100">
        <v>7914886</v>
      </c>
    </row>
    <row r="473" spans="1:27" ht="15">
      <c r="A473" s="98" t="s">
        <v>1711</v>
      </c>
      <c r="B473" s="99" t="s">
        <v>2161</v>
      </c>
      <c r="C473" s="79"/>
      <c r="D473" s="46">
        <f t="shared" si="28"/>
        <v>597677</v>
      </c>
      <c r="E473" s="79"/>
      <c r="F473" s="100">
        <v>597677</v>
      </c>
      <c r="H473" s="218" t="s">
        <v>101</v>
      </c>
      <c r="I473" s="219" t="s">
        <v>2278</v>
      </c>
      <c r="J473" s="220">
        <v>200000</v>
      </c>
      <c r="K473" s="220">
        <f t="shared" si="29"/>
        <v>201960</v>
      </c>
      <c r="L473" s="221"/>
      <c r="M473" s="220">
        <v>201960</v>
      </c>
      <c r="O473" s="98" t="s">
        <v>1672</v>
      </c>
      <c r="P473" s="99" t="s">
        <v>2151</v>
      </c>
      <c r="Q473" s="100">
        <v>421300</v>
      </c>
      <c r="R473" s="100">
        <f t="shared" si="30"/>
        <v>2601711</v>
      </c>
      <c r="S473" s="100">
        <v>31156</v>
      </c>
      <c r="T473" s="100">
        <v>2570555</v>
      </c>
      <c r="U473" s="76"/>
      <c r="V473" s="98" t="s">
        <v>1705</v>
      </c>
      <c r="W473" s="99" t="s">
        <v>2159</v>
      </c>
      <c r="X473" s="100">
        <v>6319338</v>
      </c>
      <c r="Y473" s="100">
        <f t="shared" si="31"/>
        <v>21989881</v>
      </c>
      <c r="Z473" s="100">
        <v>1367300</v>
      </c>
      <c r="AA473" s="100">
        <v>20622581</v>
      </c>
    </row>
    <row r="474" spans="1:27" ht="15">
      <c r="A474" s="98" t="s">
        <v>1714</v>
      </c>
      <c r="B474" s="99" t="s">
        <v>2162</v>
      </c>
      <c r="C474" s="100">
        <v>272900</v>
      </c>
      <c r="D474" s="46">
        <f t="shared" si="28"/>
        <v>836995</v>
      </c>
      <c r="E474" s="100">
        <v>38350</v>
      </c>
      <c r="F474" s="100">
        <v>798645</v>
      </c>
      <c r="H474" s="218" t="s">
        <v>107</v>
      </c>
      <c r="I474" s="219" t="s">
        <v>2191</v>
      </c>
      <c r="J474" s="220">
        <v>45063</v>
      </c>
      <c r="K474" s="220">
        <f t="shared" si="29"/>
        <v>79744</v>
      </c>
      <c r="L474" s="220">
        <v>1000</v>
      </c>
      <c r="M474" s="220">
        <v>78744</v>
      </c>
      <c r="O474" s="98" t="s">
        <v>1675</v>
      </c>
      <c r="P474" s="99" t="s">
        <v>2152</v>
      </c>
      <c r="Q474" s="100">
        <v>828400</v>
      </c>
      <c r="R474" s="100">
        <f t="shared" si="30"/>
        <v>413645</v>
      </c>
      <c r="S474" s="79"/>
      <c r="T474" s="100">
        <v>413645</v>
      </c>
      <c r="U474" s="76"/>
      <c r="V474" s="98" t="s">
        <v>1708</v>
      </c>
      <c r="W474" s="99" t="s">
        <v>2160</v>
      </c>
      <c r="X474" s="100">
        <v>1564500</v>
      </c>
      <c r="Y474" s="100">
        <f t="shared" si="31"/>
        <v>3797545</v>
      </c>
      <c r="Z474" s="79"/>
      <c r="AA474" s="100">
        <v>3797545</v>
      </c>
    </row>
    <row r="475" spans="1:27" ht="15">
      <c r="A475" s="98" t="s">
        <v>1717</v>
      </c>
      <c r="B475" s="99" t="s">
        <v>2163</v>
      </c>
      <c r="C475" s="100">
        <v>607000</v>
      </c>
      <c r="D475" s="46">
        <f t="shared" si="28"/>
        <v>2341832</v>
      </c>
      <c r="E475" s="100">
        <v>318700</v>
      </c>
      <c r="F475" s="100">
        <v>2023132</v>
      </c>
      <c r="H475" s="218" t="s">
        <v>110</v>
      </c>
      <c r="I475" s="219" t="s">
        <v>2192</v>
      </c>
      <c r="J475" s="221"/>
      <c r="K475" s="220">
        <f t="shared" si="29"/>
        <v>56850</v>
      </c>
      <c r="L475" s="221"/>
      <c r="M475" s="220">
        <v>56850</v>
      </c>
      <c r="O475" s="98" t="s">
        <v>1678</v>
      </c>
      <c r="P475" s="99" t="s">
        <v>2153</v>
      </c>
      <c r="Q475" s="100">
        <v>576627</v>
      </c>
      <c r="R475" s="100">
        <f t="shared" si="30"/>
        <v>661575</v>
      </c>
      <c r="S475" s="100">
        <v>231020</v>
      </c>
      <c r="T475" s="100">
        <v>430555</v>
      </c>
      <c r="U475" s="76"/>
      <c r="V475" s="98" t="s">
        <v>1711</v>
      </c>
      <c r="W475" s="99" t="s">
        <v>2161</v>
      </c>
      <c r="X475" s="79"/>
      <c r="Y475" s="100">
        <f t="shared" si="31"/>
        <v>8934</v>
      </c>
      <c r="Z475" s="79"/>
      <c r="AA475" s="100">
        <v>8934</v>
      </c>
    </row>
    <row r="476" spans="1:27" ht="15">
      <c r="A476" s="98" t="s">
        <v>1720</v>
      </c>
      <c r="B476" s="99" t="s">
        <v>2338</v>
      </c>
      <c r="C476" s="79"/>
      <c r="D476" s="46">
        <f t="shared" si="28"/>
        <v>28245</v>
      </c>
      <c r="E476" s="79"/>
      <c r="F476" s="100">
        <v>28245</v>
      </c>
      <c r="H476" s="218" t="s">
        <v>113</v>
      </c>
      <c r="I476" s="219" t="s">
        <v>2193</v>
      </c>
      <c r="J476" s="220">
        <v>30189</v>
      </c>
      <c r="K476" s="220">
        <f t="shared" si="29"/>
        <v>56750</v>
      </c>
      <c r="L476" s="221"/>
      <c r="M476" s="220">
        <v>56750</v>
      </c>
      <c r="O476" s="98" t="s">
        <v>1681</v>
      </c>
      <c r="P476" s="99" t="s">
        <v>2154</v>
      </c>
      <c r="Q476" s="100">
        <v>5000</v>
      </c>
      <c r="R476" s="100">
        <f t="shared" si="30"/>
        <v>473495</v>
      </c>
      <c r="S476" s="100">
        <v>50000</v>
      </c>
      <c r="T476" s="100">
        <v>423495</v>
      </c>
      <c r="U476" s="76"/>
      <c r="V476" s="98" t="s">
        <v>1714</v>
      </c>
      <c r="W476" s="99" t="s">
        <v>2162</v>
      </c>
      <c r="X476" s="100">
        <v>6056106</v>
      </c>
      <c r="Y476" s="100">
        <f t="shared" si="31"/>
        <v>7713833</v>
      </c>
      <c r="Z476" s="100">
        <v>224072</v>
      </c>
      <c r="AA476" s="100">
        <v>7489761</v>
      </c>
    </row>
    <row r="477" spans="1:27" ht="15">
      <c r="A477" s="98" t="s">
        <v>1723</v>
      </c>
      <c r="B477" s="99" t="s">
        <v>1936</v>
      </c>
      <c r="C477" s="100">
        <v>806595</v>
      </c>
      <c r="D477" s="46">
        <f t="shared" si="28"/>
        <v>5231048</v>
      </c>
      <c r="E477" s="100">
        <v>456100</v>
      </c>
      <c r="F477" s="100">
        <v>4774948</v>
      </c>
      <c r="H477" s="218" t="s">
        <v>127</v>
      </c>
      <c r="I477" s="219" t="s">
        <v>2194</v>
      </c>
      <c r="J477" s="220">
        <v>4350</v>
      </c>
      <c r="K477" s="220">
        <f t="shared" si="29"/>
        <v>105495</v>
      </c>
      <c r="L477" s="221"/>
      <c r="M477" s="220">
        <v>105495</v>
      </c>
      <c r="O477" s="98" t="s">
        <v>1689</v>
      </c>
      <c r="P477" s="99" t="s">
        <v>2155</v>
      </c>
      <c r="Q477" s="79"/>
      <c r="R477" s="100">
        <f t="shared" si="30"/>
        <v>357883</v>
      </c>
      <c r="S477" s="79"/>
      <c r="T477" s="100">
        <v>357883</v>
      </c>
      <c r="U477" s="76"/>
      <c r="V477" s="98" t="s">
        <v>1717</v>
      </c>
      <c r="W477" s="99" t="s">
        <v>2163</v>
      </c>
      <c r="X477" s="100">
        <v>6300609</v>
      </c>
      <c r="Y477" s="100">
        <f t="shared" si="31"/>
        <v>46792657</v>
      </c>
      <c r="Z477" s="100">
        <v>133675</v>
      </c>
      <c r="AA477" s="100">
        <v>46658982</v>
      </c>
    </row>
    <row r="478" spans="1:27" ht="15">
      <c r="A478" s="98" t="s">
        <v>1725</v>
      </c>
      <c r="B478" s="99" t="s">
        <v>2164</v>
      </c>
      <c r="C478" s="79"/>
      <c r="D478" s="46">
        <f t="shared" si="28"/>
        <v>277177</v>
      </c>
      <c r="E478" s="79"/>
      <c r="F478" s="100">
        <v>277177</v>
      </c>
      <c r="H478" s="218" t="s">
        <v>129</v>
      </c>
      <c r="I478" s="219" t="s">
        <v>2195</v>
      </c>
      <c r="J478" s="221"/>
      <c r="K478" s="220">
        <f t="shared" si="29"/>
        <v>530792</v>
      </c>
      <c r="L478" s="221"/>
      <c r="M478" s="220">
        <v>530792</v>
      </c>
      <c r="O478" s="98" t="s">
        <v>1692</v>
      </c>
      <c r="P478" s="99" t="s">
        <v>2156</v>
      </c>
      <c r="Q478" s="100">
        <v>136410</v>
      </c>
      <c r="R478" s="100">
        <f t="shared" si="30"/>
        <v>1246225</v>
      </c>
      <c r="S478" s="100">
        <v>3800</v>
      </c>
      <c r="T478" s="100">
        <v>1242425</v>
      </c>
      <c r="U478" s="76"/>
      <c r="V478" s="98" t="s">
        <v>1720</v>
      </c>
      <c r="W478" s="99" t="s">
        <v>2338</v>
      </c>
      <c r="X478" s="79"/>
      <c r="Y478" s="100">
        <f t="shared" si="31"/>
        <v>115145</v>
      </c>
      <c r="Z478" s="79"/>
      <c r="AA478" s="100">
        <v>115145</v>
      </c>
    </row>
    <row r="479" spans="1:27" ht="15">
      <c r="A479" s="98" t="s">
        <v>15</v>
      </c>
      <c r="B479" s="99" t="s">
        <v>2165</v>
      </c>
      <c r="C479" s="100">
        <v>159162</v>
      </c>
      <c r="D479" s="46">
        <f t="shared" si="28"/>
        <v>1965322</v>
      </c>
      <c r="E479" s="100">
        <v>81054</v>
      </c>
      <c r="F479" s="100">
        <v>1884268</v>
      </c>
      <c r="H479" s="218" t="s">
        <v>133</v>
      </c>
      <c r="I479" s="219" t="s">
        <v>2196</v>
      </c>
      <c r="J479" s="221"/>
      <c r="K479" s="220">
        <f t="shared" si="29"/>
        <v>63904</v>
      </c>
      <c r="L479" s="221"/>
      <c r="M479" s="220">
        <v>63904</v>
      </c>
      <c r="O479" s="98" t="s">
        <v>1695</v>
      </c>
      <c r="P479" s="99" t="s">
        <v>2235</v>
      </c>
      <c r="Q479" s="100">
        <v>448502</v>
      </c>
      <c r="R479" s="100">
        <f t="shared" si="30"/>
        <v>224082</v>
      </c>
      <c r="S479" s="100">
        <v>15200</v>
      </c>
      <c r="T479" s="100">
        <v>208882</v>
      </c>
      <c r="U479" s="76"/>
      <c r="V479" s="98" t="s">
        <v>1723</v>
      </c>
      <c r="W479" s="99" t="s">
        <v>1936</v>
      </c>
      <c r="X479" s="100">
        <v>12005250</v>
      </c>
      <c r="Y479" s="100">
        <f t="shared" si="31"/>
        <v>46487850</v>
      </c>
      <c r="Z479" s="100">
        <v>13368000</v>
      </c>
      <c r="AA479" s="100">
        <v>33119850</v>
      </c>
    </row>
    <row r="480" spans="1:27" ht="15">
      <c r="A480" s="98" t="s">
        <v>18</v>
      </c>
      <c r="B480" s="99" t="s">
        <v>2166</v>
      </c>
      <c r="C480" s="79"/>
      <c r="D480" s="46">
        <f t="shared" si="28"/>
        <v>427163</v>
      </c>
      <c r="E480" s="79"/>
      <c r="F480" s="100">
        <v>427163</v>
      </c>
      <c r="H480" s="218" t="s">
        <v>136</v>
      </c>
      <c r="I480" s="219" t="s">
        <v>2197</v>
      </c>
      <c r="J480" s="221"/>
      <c r="K480" s="220">
        <f t="shared" si="29"/>
        <v>356223</v>
      </c>
      <c r="L480" s="220">
        <v>14873</v>
      </c>
      <c r="M480" s="220">
        <v>341350</v>
      </c>
      <c r="O480" s="98" t="s">
        <v>1698</v>
      </c>
      <c r="P480" s="99" t="s">
        <v>2157</v>
      </c>
      <c r="Q480" s="100">
        <v>47300</v>
      </c>
      <c r="R480" s="100">
        <f t="shared" si="30"/>
        <v>639403</v>
      </c>
      <c r="S480" s="100">
        <v>45000</v>
      </c>
      <c r="T480" s="100">
        <v>594403</v>
      </c>
      <c r="U480" s="76"/>
      <c r="V480" s="98" t="s">
        <v>1725</v>
      </c>
      <c r="W480" s="99" t="s">
        <v>2164</v>
      </c>
      <c r="X480" s="79"/>
      <c r="Y480" s="100">
        <f t="shared" si="31"/>
        <v>1673554</v>
      </c>
      <c r="Z480" s="100">
        <v>634500</v>
      </c>
      <c r="AA480" s="100">
        <v>1039054</v>
      </c>
    </row>
    <row r="481" spans="1:27" ht="15">
      <c r="A481" s="98" t="s">
        <v>21</v>
      </c>
      <c r="B481" s="99" t="s">
        <v>2281</v>
      </c>
      <c r="C481" s="79"/>
      <c r="D481" s="46">
        <f t="shared" si="28"/>
        <v>5206</v>
      </c>
      <c r="E481" s="79"/>
      <c r="F481" s="100">
        <v>5206</v>
      </c>
      <c r="H481" s="218" t="s">
        <v>139</v>
      </c>
      <c r="I481" s="219" t="s">
        <v>2198</v>
      </c>
      <c r="J481" s="220">
        <v>7424286</v>
      </c>
      <c r="K481" s="220">
        <f t="shared" si="29"/>
        <v>2650153</v>
      </c>
      <c r="L481" s="221"/>
      <c r="M481" s="220">
        <v>2650153</v>
      </c>
      <c r="O481" s="98" t="s">
        <v>1702</v>
      </c>
      <c r="P481" s="99" t="s">
        <v>2158</v>
      </c>
      <c r="Q481" s="100">
        <v>4208000</v>
      </c>
      <c r="R481" s="100">
        <f t="shared" si="30"/>
        <v>3116012</v>
      </c>
      <c r="S481" s="100">
        <v>109550</v>
      </c>
      <c r="T481" s="100">
        <v>3006462</v>
      </c>
      <c r="U481" s="76"/>
      <c r="V481" s="98" t="s">
        <v>15</v>
      </c>
      <c r="W481" s="99" t="s">
        <v>2165</v>
      </c>
      <c r="X481" s="100">
        <v>5865936</v>
      </c>
      <c r="Y481" s="100">
        <f t="shared" si="31"/>
        <v>7481016</v>
      </c>
      <c r="Z481" s="79"/>
      <c r="AA481" s="100">
        <v>7481016</v>
      </c>
    </row>
    <row r="482" spans="1:27" ht="15">
      <c r="A482" s="98" t="s">
        <v>24</v>
      </c>
      <c r="B482" s="99" t="s">
        <v>2167</v>
      </c>
      <c r="C482" s="100">
        <v>942317</v>
      </c>
      <c r="D482" s="46">
        <f t="shared" si="28"/>
        <v>2189293</v>
      </c>
      <c r="E482" s="100">
        <v>125250</v>
      </c>
      <c r="F482" s="100">
        <v>2064043</v>
      </c>
      <c r="H482" s="218" t="s">
        <v>142</v>
      </c>
      <c r="I482" s="219" t="s">
        <v>2199</v>
      </c>
      <c r="J482" s="221"/>
      <c r="K482" s="220">
        <f t="shared" si="29"/>
        <v>29500</v>
      </c>
      <c r="L482" s="221"/>
      <c r="M482" s="220">
        <v>29500</v>
      </c>
      <c r="O482" s="98" t="s">
        <v>1705</v>
      </c>
      <c r="P482" s="99" t="s">
        <v>2159</v>
      </c>
      <c r="Q482" s="100">
        <v>3237915</v>
      </c>
      <c r="R482" s="100">
        <f t="shared" si="30"/>
        <v>13932635</v>
      </c>
      <c r="S482" s="100">
        <v>5144570</v>
      </c>
      <c r="T482" s="100">
        <v>8788065</v>
      </c>
      <c r="U482" s="76"/>
      <c r="V482" s="98" t="s">
        <v>18</v>
      </c>
      <c r="W482" s="99" t="s">
        <v>2166</v>
      </c>
      <c r="X482" s="100">
        <v>21000</v>
      </c>
      <c r="Y482" s="100">
        <f t="shared" si="31"/>
        <v>291681</v>
      </c>
      <c r="Z482" s="79"/>
      <c r="AA482" s="100">
        <v>291681</v>
      </c>
    </row>
    <row r="483" spans="1:27" ht="15">
      <c r="A483" s="98" t="s">
        <v>27</v>
      </c>
      <c r="B483" s="99" t="s">
        <v>2250</v>
      </c>
      <c r="C483" s="79"/>
      <c r="D483" s="46">
        <f t="shared" si="28"/>
        <v>653100</v>
      </c>
      <c r="E483" s="79"/>
      <c r="F483" s="100">
        <v>653100</v>
      </c>
      <c r="H483" s="218" t="s">
        <v>145</v>
      </c>
      <c r="I483" s="219" t="s">
        <v>2200</v>
      </c>
      <c r="J483" s="221"/>
      <c r="K483" s="220">
        <f t="shared" si="29"/>
        <v>55433</v>
      </c>
      <c r="L483" s="221"/>
      <c r="M483" s="220">
        <v>55433</v>
      </c>
      <c r="O483" s="98" t="s">
        <v>1708</v>
      </c>
      <c r="P483" s="99" t="s">
        <v>2160</v>
      </c>
      <c r="Q483" s="100">
        <v>3806160</v>
      </c>
      <c r="R483" s="100">
        <f t="shared" si="30"/>
        <v>14719945</v>
      </c>
      <c r="S483" s="100">
        <v>4107954</v>
      </c>
      <c r="T483" s="100">
        <v>10611991</v>
      </c>
      <c r="U483" s="76"/>
      <c r="V483" s="98" t="s">
        <v>21</v>
      </c>
      <c r="W483" s="99" t="s">
        <v>2281</v>
      </c>
      <c r="X483" s="79"/>
      <c r="Y483" s="100">
        <f t="shared" si="31"/>
        <v>5389</v>
      </c>
      <c r="Z483" s="79"/>
      <c r="AA483" s="100">
        <v>5389</v>
      </c>
    </row>
    <row r="484" spans="1:27" ht="15">
      <c r="A484" s="98" t="s">
        <v>30</v>
      </c>
      <c r="B484" s="99" t="s">
        <v>2168</v>
      </c>
      <c r="C484" s="100">
        <v>318000</v>
      </c>
      <c r="D484" s="46">
        <f t="shared" si="28"/>
        <v>177745</v>
      </c>
      <c r="E484" s="100">
        <v>107000</v>
      </c>
      <c r="F484" s="100">
        <v>70745</v>
      </c>
      <c r="H484" s="218" t="s">
        <v>148</v>
      </c>
      <c r="I484" s="219" t="s">
        <v>2251</v>
      </c>
      <c r="J484" s="221"/>
      <c r="K484" s="220">
        <f t="shared" si="29"/>
        <v>51298</v>
      </c>
      <c r="L484" s="221"/>
      <c r="M484" s="220">
        <v>51298</v>
      </c>
      <c r="O484" s="98" t="s">
        <v>1711</v>
      </c>
      <c r="P484" s="99" t="s">
        <v>2161</v>
      </c>
      <c r="Q484" s="79"/>
      <c r="R484" s="100">
        <f t="shared" si="30"/>
        <v>4842000</v>
      </c>
      <c r="S484" s="79"/>
      <c r="T484" s="100">
        <v>4842000</v>
      </c>
      <c r="U484" s="76"/>
      <c r="V484" s="98" t="s">
        <v>24</v>
      </c>
      <c r="W484" s="99" t="s">
        <v>2167</v>
      </c>
      <c r="X484" s="100">
        <v>460456</v>
      </c>
      <c r="Y484" s="100">
        <f t="shared" si="31"/>
        <v>12922911</v>
      </c>
      <c r="Z484" s="100">
        <v>54631</v>
      </c>
      <c r="AA484" s="100">
        <v>12868280</v>
      </c>
    </row>
    <row r="485" spans="1:27" ht="15">
      <c r="A485" s="98" t="s">
        <v>32</v>
      </c>
      <c r="B485" s="99" t="s">
        <v>2169</v>
      </c>
      <c r="C485" s="79"/>
      <c r="D485" s="46">
        <f t="shared" si="28"/>
        <v>206296</v>
      </c>
      <c r="E485" s="79"/>
      <c r="F485" s="100">
        <v>206296</v>
      </c>
      <c r="H485" s="218" t="s">
        <v>151</v>
      </c>
      <c r="I485" s="219" t="s">
        <v>2201</v>
      </c>
      <c r="J485" s="221"/>
      <c r="K485" s="220">
        <f t="shared" si="29"/>
        <v>192602</v>
      </c>
      <c r="L485" s="221"/>
      <c r="M485" s="220">
        <v>192602</v>
      </c>
      <c r="O485" s="98" t="s">
        <v>1714</v>
      </c>
      <c r="P485" s="99" t="s">
        <v>2162</v>
      </c>
      <c r="Q485" s="100">
        <v>2718550</v>
      </c>
      <c r="R485" s="100">
        <f t="shared" si="30"/>
        <v>5551538</v>
      </c>
      <c r="S485" s="100">
        <v>623670</v>
      </c>
      <c r="T485" s="100">
        <v>4927868</v>
      </c>
      <c r="U485" s="76"/>
      <c r="V485" s="98" t="s">
        <v>27</v>
      </c>
      <c r="W485" s="99" t="s">
        <v>2250</v>
      </c>
      <c r="X485" s="100">
        <v>4573452</v>
      </c>
      <c r="Y485" s="100">
        <f t="shared" si="31"/>
        <v>1551379</v>
      </c>
      <c r="Z485" s="100">
        <v>14350</v>
      </c>
      <c r="AA485" s="100">
        <v>1537029</v>
      </c>
    </row>
    <row r="486" spans="1:27" ht="15">
      <c r="A486" s="98" t="s">
        <v>35</v>
      </c>
      <c r="B486" s="99" t="s">
        <v>2170</v>
      </c>
      <c r="C486" s="79"/>
      <c r="D486" s="46">
        <f t="shared" si="28"/>
        <v>15339</v>
      </c>
      <c r="E486" s="79"/>
      <c r="F486" s="100">
        <v>15339</v>
      </c>
      <c r="H486" s="218" t="s">
        <v>154</v>
      </c>
      <c r="I486" s="219" t="s">
        <v>2202</v>
      </c>
      <c r="J486" s="220">
        <v>9375003</v>
      </c>
      <c r="K486" s="220">
        <f t="shared" si="29"/>
        <v>2948509</v>
      </c>
      <c r="L486" s="220">
        <v>422000</v>
      </c>
      <c r="M486" s="220">
        <v>2526509</v>
      </c>
      <c r="O486" s="98" t="s">
        <v>1717</v>
      </c>
      <c r="P486" s="99" t="s">
        <v>2163</v>
      </c>
      <c r="Q486" s="100">
        <v>7458019</v>
      </c>
      <c r="R486" s="100">
        <f t="shared" si="30"/>
        <v>15476793</v>
      </c>
      <c r="S486" s="100">
        <v>2407077</v>
      </c>
      <c r="T486" s="100">
        <v>13069716</v>
      </c>
      <c r="U486" s="76"/>
      <c r="V486" s="98" t="s">
        <v>30</v>
      </c>
      <c r="W486" s="99" t="s">
        <v>2168</v>
      </c>
      <c r="X486" s="79"/>
      <c r="Y486" s="100">
        <f t="shared" si="31"/>
        <v>11686597</v>
      </c>
      <c r="Z486" s="100">
        <v>500</v>
      </c>
      <c r="AA486" s="100">
        <v>11686097</v>
      </c>
    </row>
    <row r="487" spans="1:27" ht="15">
      <c r="A487" s="98" t="s">
        <v>38</v>
      </c>
      <c r="B487" s="99" t="s">
        <v>2171</v>
      </c>
      <c r="C487" s="79"/>
      <c r="D487" s="46">
        <f t="shared" si="28"/>
        <v>263323</v>
      </c>
      <c r="E487" s="79"/>
      <c r="F487" s="100">
        <v>263323</v>
      </c>
      <c r="H487" s="218" t="s">
        <v>157</v>
      </c>
      <c r="I487" s="219" t="s">
        <v>2203</v>
      </c>
      <c r="J487" s="221"/>
      <c r="K487" s="220">
        <f t="shared" si="29"/>
        <v>293850</v>
      </c>
      <c r="L487" s="221"/>
      <c r="M487" s="220">
        <v>293850</v>
      </c>
      <c r="O487" s="98" t="s">
        <v>1720</v>
      </c>
      <c r="P487" s="99" t="s">
        <v>2338</v>
      </c>
      <c r="Q487" s="100">
        <v>33500</v>
      </c>
      <c r="R487" s="100">
        <f t="shared" si="30"/>
        <v>932801</v>
      </c>
      <c r="S487" s="79"/>
      <c r="T487" s="100">
        <v>932801</v>
      </c>
      <c r="U487" s="76"/>
      <c r="V487" s="98" t="s">
        <v>32</v>
      </c>
      <c r="W487" s="99" t="s">
        <v>2169</v>
      </c>
      <c r="X487" s="79"/>
      <c r="Y487" s="100">
        <f t="shared" si="31"/>
        <v>2966519</v>
      </c>
      <c r="Z487" s="79"/>
      <c r="AA487" s="100">
        <v>2966519</v>
      </c>
    </row>
    <row r="488" spans="1:27" ht="15">
      <c r="A488" s="98" t="s">
        <v>41</v>
      </c>
      <c r="B488" s="99" t="s">
        <v>2172</v>
      </c>
      <c r="C488" s="100">
        <v>200</v>
      </c>
      <c r="D488" s="46">
        <f t="shared" si="28"/>
        <v>39748</v>
      </c>
      <c r="E488" s="79"/>
      <c r="F488" s="100">
        <v>39748</v>
      </c>
      <c r="H488" s="218" t="s">
        <v>160</v>
      </c>
      <c r="I488" s="219" t="s">
        <v>2204</v>
      </c>
      <c r="J488" s="220">
        <v>1000</v>
      </c>
      <c r="K488" s="220">
        <f t="shared" si="29"/>
        <v>179494</v>
      </c>
      <c r="L488" s="221"/>
      <c r="M488" s="220">
        <v>179494</v>
      </c>
      <c r="O488" s="98" t="s">
        <v>1723</v>
      </c>
      <c r="P488" s="99" t="s">
        <v>1936</v>
      </c>
      <c r="Q488" s="100">
        <v>35510845</v>
      </c>
      <c r="R488" s="100">
        <f t="shared" si="30"/>
        <v>17354167</v>
      </c>
      <c r="S488" s="100">
        <v>803951</v>
      </c>
      <c r="T488" s="100">
        <v>16550216</v>
      </c>
      <c r="U488" s="76"/>
      <c r="V488" s="98" t="s">
        <v>35</v>
      </c>
      <c r="W488" s="99" t="s">
        <v>2170</v>
      </c>
      <c r="X488" s="79"/>
      <c r="Y488" s="100">
        <f t="shared" si="31"/>
        <v>121975</v>
      </c>
      <c r="Z488" s="79"/>
      <c r="AA488" s="100">
        <v>121975</v>
      </c>
    </row>
    <row r="489" spans="1:27" ht="15">
      <c r="A489" s="98" t="s">
        <v>43</v>
      </c>
      <c r="B489" s="99" t="s">
        <v>2173</v>
      </c>
      <c r="C489" s="100">
        <v>433650</v>
      </c>
      <c r="D489" s="46">
        <f t="shared" si="28"/>
        <v>1144893</v>
      </c>
      <c r="E489" s="100">
        <v>69000</v>
      </c>
      <c r="F489" s="100">
        <v>1075893</v>
      </c>
      <c r="H489" s="218" t="s">
        <v>163</v>
      </c>
      <c r="I489" s="219" t="s">
        <v>2205</v>
      </c>
      <c r="J489" s="220">
        <v>18000</v>
      </c>
      <c r="K489" s="220">
        <f t="shared" si="29"/>
        <v>232541</v>
      </c>
      <c r="L489" s="221"/>
      <c r="M489" s="220">
        <v>232541</v>
      </c>
      <c r="O489" s="98" t="s">
        <v>1725</v>
      </c>
      <c r="P489" s="99" t="s">
        <v>2164</v>
      </c>
      <c r="Q489" s="79"/>
      <c r="R489" s="100">
        <f t="shared" si="30"/>
        <v>1979015</v>
      </c>
      <c r="S489" s="100">
        <v>175000</v>
      </c>
      <c r="T489" s="100">
        <v>1804015</v>
      </c>
      <c r="U489" s="76"/>
      <c r="V489" s="98" t="s">
        <v>38</v>
      </c>
      <c r="W489" s="99" t="s">
        <v>2171</v>
      </c>
      <c r="X489" s="100">
        <v>1650800</v>
      </c>
      <c r="Y489" s="100">
        <f t="shared" si="31"/>
        <v>4230398</v>
      </c>
      <c r="Z489" s="79"/>
      <c r="AA489" s="100">
        <v>4230398</v>
      </c>
    </row>
    <row r="490" spans="1:27" ht="15">
      <c r="A490" s="98" t="s">
        <v>46</v>
      </c>
      <c r="B490" s="99" t="s">
        <v>2174</v>
      </c>
      <c r="C490" s="100">
        <v>221400</v>
      </c>
      <c r="D490" s="46">
        <f t="shared" si="28"/>
        <v>398314</v>
      </c>
      <c r="E490" s="100">
        <v>87050</v>
      </c>
      <c r="F490" s="100">
        <v>311264</v>
      </c>
      <c r="H490" s="218" t="s">
        <v>166</v>
      </c>
      <c r="I490" s="219" t="s">
        <v>2206</v>
      </c>
      <c r="J490" s="221"/>
      <c r="K490" s="220">
        <f t="shared" si="29"/>
        <v>1024641</v>
      </c>
      <c r="L490" s="221"/>
      <c r="M490" s="220">
        <v>1024641</v>
      </c>
      <c r="O490" s="98" t="s">
        <v>15</v>
      </c>
      <c r="P490" s="99" t="s">
        <v>2165</v>
      </c>
      <c r="Q490" s="100">
        <v>8745140</v>
      </c>
      <c r="R490" s="100">
        <f t="shared" si="30"/>
        <v>9541708</v>
      </c>
      <c r="S490" s="100">
        <v>621613</v>
      </c>
      <c r="T490" s="100">
        <v>8920095</v>
      </c>
      <c r="U490" s="76"/>
      <c r="V490" s="98" t="s">
        <v>41</v>
      </c>
      <c r="W490" s="99" t="s">
        <v>2172</v>
      </c>
      <c r="X490" s="79"/>
      <c r="Y490" s="100">
        <f t="shared" si="31"/>
        <v>430408</v>
      </c>
      <c r="Z490" s="79"/>
      <c r="AA490" s="100">
        <v>430408</v>
      </c>
    </row>
    <row r="491" spans="1:27" ht="15">
      <c r="A491" s="98" t="s">
        <v>50</v>
      </c>
      <c r="B491" s="99" t="s">
        <v>2342</v>
      </c>
      <c r="C491" s="79"/>
      <c r="D491" s="46">
        <f t="shared" si="28"/>
        <v>1350</v>
      </c>
      <c r="E491" s="79"/>
      <c r="F491" s="100">
        <v>1350</v>
      </c>
      <c r="H491" s="218" t="s">
        <v>169</v>
      </c>
      <c r="I491" s="219" t="s">
        <v>2207</v>
      </c>
      <c r="J491" s="221"/>
      <c r="K491" s="220">
        <f t="shared" si="29"/>
        <v>21106</v>
      </c>
      <c r="L491" s="221"/>
      <c r="M491" s="220">
        <v>21106</v>
      </c>
      <c r="O491" s="98" t="s">
        <v>18</v>
      </c>
      <c r="P491" s="99" t="s">
        <v>2166</v>
      </c>
      <c r="Q491" s="100">
        <v>663800</v>
      </c>
      <c r="R491" s="100">
        <f t="shared" si="30"/>
        <v>2114911</v>
      </c>
      <c r="S491" s="100">
        <v>167000</v>
      </c>
      <c r="T491" s="100">
        <v>1947911</v>
      </c>
      <c r="U491" s="76"/>
      <c r="V491" s="98" t="s">
        <v>43</v>
      </c>
      <c r="W491" s="99" t="s">
        <v>2173</v>
      </c>
      <c r="X491" s="100">
        <v>241400</v>
      </c>
      <c r="Y491" s="100">
        <f t="shared" si="31"/>
        <v>5209007</v>
      </c>
      <c r="Z491" s="100">
        <v>71000</v>
      </c>
      <c r="AA491" s="100">
        <v>5138007</v>
      </c>
    </row>
    <row r="492" spans="1:27" ht="15">
      <c r="A492" s="98" t="s">
        <v>53</v>
      </c>
      <c r="B492" s="99" t="s">
        <v>2175</v>
      </c>
      <c r="C492" s="100">
        <v>19000</v>
      </c>
      <c r="D492" s="46">
        <f t="shared" si="28"/>
        <v>142677</v>
      </c>
      <c r="E492" s="100">
        <v>46350</v>
      </c>
      <c r="F492" s="100">
        <v>96327</v>
      </c>
      <c r="H492" s="218" t="s">
        <v>172</v>
      </c>
      <c r="I492" s="219" t="s">
        <v>2208</v>
      </c>
      <c r="J492" s="220">
        <v>1100</v>
      </c>
      <c r="K492" s="220">
        <f t="shared" si="29"/>
        <v>18390</v>
      </c>
      <c r="L492" s="221"/>
      <c r="M492" s="220">
        <v>18390</v>
      </c>
      <c r="O492" s="98" t="s">
        <v>21</v>
      </c>
      <c r="P492" s="99" t="s">
        <v>2281</v>
      </c>
      <c r="Q492" s="100">
        <v>25500</v>
      </c>
      <c r="R492" s="100">
        <f t="shared" si="30"/>
        <v>235856</v>
      </c>
      <c r="S492" s="100">
        <v>1800</v>
      </c>
      <c r="T492" s="100">
        <v>234056</v>
      </c>
      <c r="U492" s="76"/>
      <c r="V492" s="98" t="s">
        <v>46</v>
      </c>
      <c r="W492" s="99" t="s">
        <v>2174</v>
      </c>
      <c r="X492" s="100">
        <v>857200</v>
      </c>
      <c r="Y492" s="100">
        <f t="shared" si="31"/>
        <v>995080</v>
      </c>
      <c r="Z492" s="79"/>
      <c r="AA492" s="100">
        <v>995080</v>
      </c>
    </row>
    <row r="493" spans="1:27" ht="15">
      <c r="A493" s="98" t="s">
        <v>56</v>
      </c>
      <c r="B493" s="99" t="s">
        <v>2236</v>
      </c>
      <c r="C493" s="79"/>
      <c r="D493" s="46">
        <f t="shared" si="28"/>
        <v>34607</v>
      </c>
      <c r="E493" s="79"/>
      <c r="F493" s="100">
        <v>34607</v>
      </c>
      <c r="H493" s="218" t="s">
        <v>175</v>
      </c>
      <c r="I493" s="219" t="s">
        <v>2209</v>
      </c>
      <c r="J493" s="221"/>
      <c r="K493" s="220">
        <f t="shared" si="29"/>
        <v>880596</v>
      </c>
      <c r="L493" s="221"/>
      <c r="M493" s="220">
        <v>880596</v>
      </c>
      <c r="O493" s="98" t="s">
        <v>24</v>
      </c>
      <c r="P493" s="99" t="s">
        <v>2167</v>
      </c>
      <c r="Q493" s="100">
        <v>8035207</v>
      </c>
      <c r="R493" s="100">
        <f t="shared" si="30"/>
        <v>7836086</v>
      </c>
      <c r="S493" s="100">
        <v>300452</v>
      </c>
      <c r="T493" s="100">
        <v>7535634</v>
      </c>
      <c r="U493" s="76"/>
      <c r="V493" s="98" t="s">
        <v>53</v>
      </c>
      <c r="W493" s="99" t="s">
        <v>2175</v>
      </c>
      <c r="X493" s="100">
        <v>105700</v>
      </c>
      <c r="Y493" s="100">
        <f t="shared" si="31"/>
        <v>485105</v>
      </c>
      <c r="Z493" s="100">
        <v>59320</v>
      </c>
      <c r="AA493" s="100">
        <v>425785</v>
      </c>
    </row>
    <row r="494" spans="1:27" ht="15">
      <c r="A494" s="98" t="s">
        <v>59</v>
      </c>
      <c r="B494" s="99" t="s">
        <v>2176</v>
      </c>
      <c r="C494" s="79"/>
      <c r="D494" s="46">
        <f t="shared" si="28"/>
        <v>383739</v>
      </c>
      <c r="E494" s="79"/>
      <c r="F494" s="100">
        <v>383739</v>
      </c>
      <c r="H494" s="218" t="s">
        <v>178</v>
      </c>
      <c r="I494" s="219" t="s">
        <v>1851</v>
      </c>
      <c r="J494" s="221"/>
      <c r="K494" s="220">
        <f t="shared" si="29"/>
        <v>148539</v>
      </c>
      <c r="L494" s="221"/>
      <c r="M494" s="220">
        <v>148539</v>
      </c>
      <c r="O494" s="98" t="s">
        <v>27</v>
      </c>
      <c r="P494" s="99" t="s">
        <v>2250</v>
      </c>
      <c r="Q494" s="100">
        <v>155100</v>
      </c>
      <c r="R494" s="100">
        <f t="shared" si="30"/>
        <v>3686226</v>
      </c>
      <c r="S494" s="100">
        <v>500</v>
      </c>
      <c r="T494" s="100">
        <v>3685726</v>
      </c>
      <c r="U494" s="76"/>
      <c r="V494" s="98" t="s">
        <v>56</v>
      </c>
      <c r="W494" s="99" t="s">
        <v>2236</v>
      </c>
      <c r="X494" s="79"/>
      <c r="Y494" s="100">
        <f t="shared" si="31"/>
        <v>528551</v>
      </c>
      <c r="Z494" s="79"/>
      <c r="AA494" s="100">
        <v>528551</v>
      </c>
    </row>
    <row r="495" spans="1:27" ht="15">
      <c r="A495" s="98" t="s">
        <v>62</v>
      </c>
      <c r="B495" s="99" t="s">
        <v>2177</v>
      </c>
      <c r="C495" s="100">
        <v>813363</v>
      </c>
      <c r="D495" s="46">
        <f t="shared" si="28"/>
        <v>166288</v>
      </c>
      <c r="E495" s="79"/>
      <c r="F495" s="100">
        <v>166288</v>
      </c>
      <c r="H495" s="218" t="s">
        <v>180</v>
      </c>
      <c r="I495" s="219" t="s">
        <v>2210</v>
      </c>
      <c r="J495" s="221"/>
      <c r="K495" s="220">
        <f t="shared" si="29"/>
        <v>8172695</v>
      </c>
      <c r="L495" s="220">
        <v>20000</v>
      </c>
      <c r="M495" s="220">
        <v>8152695</v>
      </c>
      <c r="O495" s="98" t="s">
        <v>30</v>
      </c>
      <c r="P495" s="99" t="s">
        <v>2168</v>
      </c>
      <c r="Q495" s="100">
        <v>950040</v>
      </c>
      <c r="R495" s="100">
        <f t="shared" si="30"/>
        <v>1482084</v>
      </c>
      <c r="S495" s="100">
        <v>343305</v>
      </c>
      <c r="T495" s="100">
        <v>1138779</v>
      </c>
      <c r="U495" s="76"/>
      <c r="V495" s="98" t="s">
        <v>59</v>
      </c>
      <c r="W495" s="99" t="s">
        <v>2176</v>
      </c>
      <c r="X495" s="100">
        <v>7000</v>
      </c>
      <c r="Y495" s="100">
        <f t="shared" si="31"/>
        <v>284986</v>
      </c>
      <c r="Z495" s="79"/>
      <c r="AA495" s="100">
        <v>284986</v>
      </c>
    </row>
    <row r="496" spans="1:27" ht="15">
      <c r="A496" s="98" t="s">
        <v>65</v>
      </c>
      <c r="B496" s="99" t="s">
        <v>2178</v>
      </c>
      <c r="C496" s="79"/>
      <c r="D496" s="46">
        <f t="shared" si="28"/>
        <v>133175</v>
      </c>
      <c r="E496" s="79"/>
      <c r="F496" s="100">
        <v>133175</v>
      </c>
      <c r="H496" s="218" t="s">
        <v>183</v>
      </c>
      <c r="I496" s="219" t="s">
        <v>1985</v>
      </c>
      <c r="J496" s="220">
        <v>1810000</v>
      </c>
      <c r="K496" s="220">
        <f t="shared" si="29"/>
        <v>776329</v>
      </c>
      <c r="L496" s="220">
        <v>5000</v>
      </c>
      <c r="M496" s="220">
        <v>771329</v>
      </c>
      <c r="O496" s="98" t="s">
        <v>32</v>
      </c>
      <c r="P496" s="99" t="s">
        <v>2169</v>
      </c>
      <c r="Q496" s="100">
        <v>1066000</v>
      </c>
      <c r="R496" s="100">
        <f t="shared" si="30"/>
        <v>2703357</v>
      </c>
      <c r="S496" s="100">
        <v>158050</v>
      </c>
      <c r="T496" s="100">
        <v>2545307</v>
      </c>
      <c r="U496" s="76"/>
      <c r="V496" s="98" t="s">
        <v>62</v>
      </c>
      <c r="W496" s="99" t="s">
        <v>2177</v>
      </c>
      <c r="X496" s="79"/>
      <c r="Y496" s="100">
        <f t="shared" si="31"/>
        <v>1362190</v>
      </c>
      <c r="Z496" s="79"/>
      <c r="AA496" s="100">
        <v>1362190</v>
      </c>
    </row>
    <row r="497" spans="1:27" ht="15">
      <c r="A497" s="98" t="s">
        <v>68</v>
      </c>
      <c r="B497" s="99" t="s">
        <v>2179</v>
      </c>
      <c r="C497" s="79"/>
      <c r="D497" s="46">
        <f t="shared" si="28"/>
        <v>123485</v>
      </c>
      <c r="E497" s="100">
        <v>61550</v>
      </c>
      <c r="F497" s="100">
        <v>61935</v>
      </c>
      <c r="H497" s="218" t="s">
        <v>185</v>
      </c>
      <c r="I497" s="219" t="s">
        <v>2211</v>
      </c>
      <c r="J497" s="221"/>
      <c r="K497" s="220">
        <f t="shared" si="29"/>
        <v>501205</v>
      </c>
      <c r="L497" s="220">
        <v>313000</v>
      </c>
      <c r="M497" s="220">
        <v>188205</v>
      </c>
      <c r="O497" s="98" t="s">
        <v>35</v>
      </c>
      <c r="P497" s="99" t="s">
        <v>2170</v>
      </c>
      <c r="Q497" s="100">
        <v>84800</v>
      </c>
      <c r="R497" s="100">
        <f t="shared" si="30"/>
        <v>196505</v>
      </c>
      <c r="S497" s="79"/>
      <c r="T497" s="100">
        <v>196505</v>
      </c>
      <c r="U497" s="76"/>
      <c r="V497" s="98" t="s">
        <v>65</v>
      </c>
      <c r="W497" s="99" t="s">
        <v>2178</v>
      </c>
      <c r="X497" s="100">
        <v>16500</v>
      </c>
      <c r="Y497" s="100">
        <f t="shared" si="31"/>
        <v>886135</v>
      </c>
      <c r="Z497" s="79"/>
      <c r="AA497" s="100">
        <v>886135</v>
      </c>
    </row>
    <row r="498" spans="1:27" ht="15">
      <c r="A498" s="98" t="s">
        <v>71</v>
      </c>
      <c r="B498" s="99" t="s">
        <v>2180</v>
      </c>
      <c r="C498" s="100">
        <v>38100</v>
      </c>
      <c r="D498" s="46">
        <f t="shared" si="28"/>
        <v>200051</v>
      </c>
      <c r="E498" s="79"/>
      <c r="F498" s="100">
        <v>200051</v>
      </c>
      <c r="H498" s="218" t="s">
        <v>191</v>
      </c>
      <c r="I498" s="219" t="s">
        <v>2213</v>
      </c>
      <c r="J498" s="220">
        <v>1200</v>
      </c>
      <c r="K498" s="220">
        <f t="shared" si="29"/>
        <v>9300</v>
      </c>
      <c r="L498" s="221"/>
      <c r="M498" s="220">
        <v>9300</v>
      </c>
      <c r="O498" s="98" t="s">
        <v>38</v>
      </c>
      <c r="P498" s="99" t="s">
        <v>2171</v>
      </c>
      <c r="Q498" s="100">
        <v>2144600</v>
      </c>
      <c r="R498" s="100">
        <f t="shared" si="30"/>
        <v>2062837</v>
      </c>
      <c r="S498" s="100">
        <v>153400</v>
      </c>
      <c r="T498" s="100">
        <v>1909437</v>
      </c>
      <c r="U498" s="76"/>
      <c r="V498" s="98" t="s">
        <v>68</v>
      </c>
      <c r="W498" s="99" t="s">
        <v>2179</v>
      </c>
      <c r="X498" s="100">
        <v>58540</v>
      </c>
      <c r="Y498" s="100">
        <f t="shared" si="31"/>
        <v>85550</v>
      </c>
      <c r="Z498" s="100">
        <v>6050</v>
      </c>
      <c r="AA498" s="100">
        <v>79500</v>
      </c>
    </row>
    <row r="499" spans="1:27" ht="15">
      <c r="A499" s="98" t="s">
        <v>74</v>
      </c>
      <c r="B499" s="99" t="s">
        <v>2181</v>
      </c>
      <c r="C499" s="79"/>
      <c r="D499" s="46">
        <f t="shared" si="28"/>
        <v>50201</v>
      </c>
      <c r="E499" s="79"/>
      <c r="F499" s="100">
        <v>50201</v>
      </c>
      <c r="H499" s="218" t="s">
        <v>192</v>
      </c>
      <c r="I499" s="219" t="s">
        <v>2214</v>
      </c>
      <c r="J499" s="220">
        <v>38000</v>
      </c>
      <c r="K499" s="220">
        <f t="shared" si="29"/>
        <v>10950</v>
      </c>
      <c r="L499" s="221"/>
      <c r="M499" s="220">
        <v>10950</v>
      </c>
      <c r="O499" s="98" t="s">
        <v>41</v>
      </c>
      <c r="P499" s="99" t="s">
        <v>2172</v>
      </c>
      <c r="Q499" s="100">
        <v>521200</v>
      </c>
      <c r="R499" s="100">
        <f t="shared" si="30"/>
        <v>739172</v>
      </c>
      <c r="S499" s="100">
        <v>28250</v>
      </c>
      <c r="T499" s="100">
        <v>710922</v>
      </c>
      <c r="U499" s="76"/>
      <c r="V499" s="98" t="s">
        <v>71</v>
      </c>
      <c r="W499" s="99" t="s">
        <v>2180</v>
      </c>
      <c r="X499" s="100">
        <v>145872</v>
      </c>
      <c r="Y499" s="100">
        <f t="shared" si="31"/>
        <v>781648</v>
      </c>
      <c r="Z499" s="100">
        <v>55700</v>
      </c>
      <c r="AA499" s="100">
        <v>725948</v>
      </c>
    </row>
    <row r="500" spans="1:27" ht="15">
      <c r="A500" s="98" t="s">
        <v>77</v>
      </c>
      <c r="B500" s="99" t="s">
        <v>2182</v>
      </c>
      <c r="C500" s="79"/>
      <c r="D500" s="46">
        <f t="shared" si="28"/>
        <v>318369</v>
      </c>
      <c r="E500" s="100">
        <v>51200</v>
      </c>
      <c r="F500" s="100">
        <v>267169</v>
      </c>
      <c r="H500" s="218" t="s">
        <v>194</v>
      </c>
      <c r="I500" s="219" t="s">
        <v>2215</v>
      </c>
      <c r="J500" s="220">
        <v>15450</v>
      </c>
      <c r="K500" s="220">
        <f t="shared" si="29"/>
        <v>2775</v>
      </c>
      <c r="L500" s="221"/>
      <c r="M500" s="220">
        <v>2775</v>
      </c>
      <c r="O500" s="98" t="s">
        <v>43</v>
      </c>
      <c r="P500" s="99" t="s">
        <v>2173</v>
      </c>
      <c r="Q500" s="100">
        <v>8130753</v>
      </c>
      <c r="R500" s="100">
        <f t="shared" si="30"/>
        <v>9491980</v>
      </c>
      <c r="S500" s="100">
        <v>2991577</v>
      </c>
      <c r="T500" s="100">
        <v>6500403</v>
      </c>
      <c r="U500" s="76"/>
      <c r="V500" s="98" t="s">
        <v>74</v>
      </c>
      <c r="W500" s="99" t="s">
        <v>2181</v>
      </c>
      <c r="X500" s="79"/>
      <c r="Y500" s="100">
        <f t="shared" si="31"/>
        <v>512708</v>
      </c>
      <c r="Z500" s="79"/>
      <c r="AA500" s="100">
        <v>512708</v>
      </c>
    </row>
    <row r="501" spans="1:27" ht="15">
      <c r="A501" s="98" t="s">
        <v>80</v>
      </c>
      <c r="B501" s="99" t="s">
        <v>2183</v>
      </c>
      <c r="C501" s="100">
        <v>645800</v>
      </c>
      <c r="D501" s="46">
        <f t="shared" si="28"/>
        <v>223199</v>
      </c>
      <c r="E501" s="100">
        <v>24050</v>
      </c>
      <c r="F501" s="100">
        <v>199149</v>
      </c>
      <c r="H501" s="218" t="s">
        <v>198</v>
      </c>
      <c r="I501" s="219" t="s">
        <v>1936</v>
      </c>
      <c r="J501" s="221"/>
      <c r="K501" s="220">
        <f t="shared" si="29"/>
        <v>52017</v>
      </c>
      <c r="L501" s="220">
        <v>33000</v>
      </c>
      <c r="M501" s="220">
        <v>19017</v>
      </c>
      <c r="O501" s="98" t="s">
        <v>46</v>
      </c>
      <c r="P501" s="99" t="s">
        <v>2174</v>
      </c>
      <c r="Q501" s="100">
        <v>3385950</v>
      </c>
      <c r="R501" s="100">
        <f t="shared" si="30"/>
        <v>2095449</v>
      </c>
      <c r="S501" s="100">
        <v>288420</v>
      </c>
      <c r="T501" s="100">
        <v>1807029</v>
      </c>
      <c r="U501" s="76"/>
      <c r="V501" s="98" t="s">
        <v>77</v>
      </c>
      <c r="W501" s="99" t="s">
        <v>2182</v>
      </c>
      <c r="X501" s="100">
        <v>569100</v>
      </c>
      <c r="Y501" s="100">
        <f t="shared" si="31"/>
        <v>2718390</v>
      </c>
      <c r="Z501" s="79"/>
      <c r="AA501" s="100">
        <v>2718390</v>
      </c>
    </row>
    <row r="502" spans="1:27" ht="15">
      <c r="A502" s="98" t="s">
        <v>83</v>
      </c>
      <c r="B502" s="99" t="s">
        <v>2184</v>
      </c>
      <c r="C502" s="100">
        <v>300</v>
      </c>
      <c r="D502" s="46">
        <f t="shared" si="28"/>
        <v>599949</v>
      </c>
      <c r="E502" s="100">
        <v>23100</v>
      </c>
      <c r="F502" s="100">
        <v>576849</v>
      </c>
      <c r="H502" s="218" t="s">
        <v>201</v>
      </c>
      <c r="I502" s="219" t="s">
        <v>2216</v>
      </c>
      <c r="J502" s="220">
        <v>10250</v>
      </c>
      <c r="K502" s="220">
        <f t="shared" si="29"/>
        <v>0</v>
      </c>
      <c r="L502" s="221"/>
      <c r="M502" s="221"/>
      <c r="O502" s="98" t="s">
        <v>50</v>
      </c>
      <c r="P502" s="99" t="s">
        <v>2342</v>
      </c>
      <c r="Q502" s="79"/>
      <c r="R502" s="100">
        <f t="shared" si="30"/>
        <v>121890</v>
      </c>
      <c r="S502" s="79"/>
      <c r="T502" s="100">
        <v>121890</v>
      </c>
      <c r="U502" s="76"/>
      <c r="V502" s="98" t="s">
        <v>80</v>
      </c>
      <c r="W502" s="99" t="s">
        <v>2183</v>
      </c>
      <c r="X502" s="100">
        <v>34200</v>
      </c>
      <c r="Y502" s="100">
        <f t="shared" si="31"/>
        <v>1478302</v>
      </c>
      <c r="Z502" s="100">
        <v>86150</v>
      </c>
      <c r="AA502" s="100">
        <v>1392152</v>
      </c>
    </row>
    <row r="503" spans="1:27" ht="15">
      <c r="A503" s="98" t="s">
        <v>86</v>
      </c>
      <c r="B503" s="99" t="s">
        <v>2185</v>
      </c>
      <c r="C503" s="79"/>
      <c r="D503" s="46">
        <f t="shared" si="28"/>
        <v>94526</v>
      </c>
      <c r="E503" s="79"/>
      <c r="F503" s="100">
        <v>94526</v>
      </c>
      <c r="H503" s="218" t="s">
        <v>204</v>
      </c>
      <c r="I503" s="219" t="s">
        <v>1904</v>
      </c>
      <c r="J503" s="220">
        <v>20950</v>
      </c>
      <c r="K503" s="220">
        <f t="shared" si="29"/>
        <v>179059</v>
      </c>
      <c r="L503" s="220">
        <v>10080</v>
      </c>
      <c r="M503" s="220">
        <v>168979</v>
      </c>
      <c r="O503" s="98" t="s">
        <v>53</v>
      </c>
      <c r="P503" s="99" t="s">
        <v>2175</v>
      </c>
      <c r="Q503" s="100">
        <v>414092</v>
      </c>
      <c r="R503" s="100">
        <f t="shared" si="30"/>
        <v>1142337</v>
      </c>
      <c r="S503" s="100">
        <v>286230</v>
      </c>
      <c r="T503" s="100">
        <v>856107</v>
      </c>
      <c r="U503" s="76"/>
      <c r="V503" s="98" t="s">
        <v>83</v>
      </c>
      <c r="W503" s="99" t="s">
        <v>2184</v>
      </c>
      <c r="X503" s="100">
        <v>460506</v>
      </c>
      <c r="Y503" s="100">
        <f t="shared" si="31"/>
        <v>1398858</v>
      </c>
      <c r="Z503" s="100">
        <v>35000</v>
      </c>
      <c r="AA503" s="100">
        <v>1363858</v>
      </c>
    </row>
    <row r="504" spans="1:27" ht="15">
      <c r="A504" s="98" t="s">
        <v>89</v>
      </c>
      <c r="B504" s="99" t="s">
        <v>2186</v>
      </c>
      <c r="C504" s="79"/>
      <c r="D504" s="46">
        <f t="shared" si="28"/>
        <v>110739</v>
      </c>
      <c r="E504" s="79"/>
      <c r="F504" s="100">
        <v>110739</v>
      </c>
      <c r="H504" s="218" t="s">
        <v>207</v>
      </c>
      <c r="I504" s="219" t="s">
        <v>2217</v>
      </c>
      <c r="J504" s="220">
        <v>923000</v>
      </c>
      <c r="K504" s="220">
        <f t="shared" si="29"/>
        <v>551213</v>
      </c>
      <c r="L504" s="221"/>
      <c r="M504" s="220">
        <v>551213</v>
      </c>
      <c r="O504" s="98" t="s">
        <v>56</v>
      </c>
      <c r="P504" s="99" t="s">
        <v>2236</v>
      </c>
      <c r="Q504" s="79"/>
      <c r="R504" s="100">
        <f t="shared" si="30"/>
        <v>283866</v>
      </c>
      <c r="S504" s="79"/>
      <c r="T504" s="100">
        <v>283866</v>
      </c>
      <c r="U504" s="76"/>
      <c r="V504" s="98" t="s">
        <v>86</v>
      </c>
      <c r="W504" s="99" t="s">
        <v>2185</v>
      </c>
      <c r="X504" s="100">
        <v>21800</v>
      </c>
      <c r="Y504" s="100">
        <f t="shared" si="31"/>
        <v>94791</v>
      </c>
      <c r="Z504" s="100">
        <v>56125</v>
      </c>
      <c r="AA504" s="100">
        <v>38666</v>
      </c>
    </row>
    <row r="505" spans="1:27" ht="15">
      <c r="A505" s="98" t="s">
        <v>92</v>
      </c>
      <c r="B505" s="99" t="s">
        <v>2187</v>
      </c>
      <c r="C505" s="79"/>
      <c r="D505" s="46">
        <f t="shared" si="28"/>
        <v>66416</v>
      </c>
      <c r="E505" s="79"/>
      <c r="F505" s="100">
        <v>66416</v>
      </c>
      <c r="H505" s="218" t="s">
        <v>209</v>
      </c>
      <c r="I505" s="219" t="s">
        <v>2218</v>
      </c>
      <c r="J505" s="220">
        <v>400</v>
      </c>
      <c r="K505" s="220">
        <f t="shared" si="29"/>
        <v>2150</v>
      </c>
      <c r="L505" s="221"/>
      <c r="M505" s="220">
        <v>2150</v>
      </c>
      <c r="O505" s="98" t="s">
        <v>59</v>
      </c>
      <c r="P505" s="99" t="s">
        <v>2176</v>
      </c>
      <c r="Q505" s="100">
        <v>95900</v>
      </c>
      <c r="R505" s="100">
        <f t="shared" si="30"/>
        <v>1750028</v>
      </c>
      <c r="S505" s="100">
        <v>54200</v>
      </c>
      <c r="T505" s="100">
        <v>1695828</v>
      </c>
      <c r="U505" s="76"/>
      <c r="V505" s="98" t="s">
        <v>89</v>
      </c>
      <c r="W505" s="99" t="s">
        <v>2186</v>
      </c>
      <c r="X505" s="79"/>
      <c r="Y505" s="100">
        <f t="shared" si="31"/>
        <v>478141</v>
      </c>
      <c r="Z505" s="79"/>
      <c r="AA505" s="100">
        <v>478141</v>
      </c>
    </row>
    <row r="506" spans="1:27" ht="15">
      <c r="A506" s="98" t="s">
        <v>95</v>
      </c>
      <c r="B506" s="99" t="s">
        <v>2188</v>
      </c>
      <c r="C506" s="79"/>
      <c r="D506" s="46">
        <f t="shared" si="28"/>
        <v>75501</v>
      </c>
      <c r="E506" s="79"/>
      <c r="F506" s="100">
        <v>75501</v>
      </c>
      <c r="H506" s="218" t="s">
        <v>212</v>
      </c>
      <c r="I506" s="219" t="s">
        <v>2219</v>
      </c>
      <c r="J506" s="220">
        <v>58000</v>
      </c>
      <c r="K506" s="220">
        <f t="shared" si="29"/>
        <v>94919</v>
      </c>
      <c r="L506" s="220">
        <v>5665</v>
      </c>
      <c r="M506" s="220">
        <v>89254</v>
      </c>
      <c r="O506" s="98" t="s">
        <v>62</v>
      </c>
      <c r="P506" s="99" t="s">
        <v>2177</v>
      </c>
      <c r="Q506" s="100">
        <v>1326702</v>
      </c>
      <c r="R506" s="100">
        <f t="shared" si="30"/>
        <v>2133301</v>
      </c>
      <c r="S506" s="100">
        <v>754300</v>
      </c>
      <c r="T506" s="100">
        <v>1379001</v>
      </c>
      <c r="U506" s="76"/>
      <c r="V506" s="98" t="s">
        <v>92</v>
      </c>
      <c r="W506" s="99" t="s">
        <v>2187</v>
      </c>
      <c r="X506" s="100">
        <v>69654</v>
      </c>
      <c r="Y506" s="100">
        <f t="shared" si="31"/>
        <v>1391796</v>
      </c>
      <c r="Z506" s="79"/>
      <c r="AA506" s="100">
        <v>1391796</v>
      </c>
    </row>
    <row r="507" spans="1:27" ht="15">
      <c r="A507" s="98" t="s">
        <v>98</v>
      </c>
      <c r="B507" s="99" t="s">
        <v>2189</v>
      </c>
      <c r="C507" s="79"/>
      <c r="D507" s="46">
        <f t="shared" si="28"/>
        <v>45675</v>
      </c>
      <c r="E507" s="79"/>
      <c r="F507" s="100">
        <v>45675</v>
      </c>
      <c r="H507" s="218" t="s">
        <v>214</v>
      </c>
      <c r="I507" s="219" t="s">
        <v>2220</v>
      </c>
      <c r="J507" s="221"/>
      <c r="K507" s="220">
        <f t="shared" si="29"/>
        <v>3870</v>
      </c>
      <c r="L507" s="221"/>
      <c r="M507" s="220">
        <v>3870</v>
      </c>
      <c r="O507" s="98" t="s">
        <v>65</v>
      </c>
      <c r="P507" s="99" t="s">
        <v>2178</v>
      </c>
      <c r="Q507" s="79"/>
      <c r="R507" s="100">
        <f t="shared" si="30"/>
        <v>651173</v>
      </c>
      <c r="S507" s="79"/>
      <c r="T507" s="100">
        <v>651173</v>
      </c>
      <c r="U507" s="76"/>
      <c r="V507" s="98" t="s">
        <v>95</v>
      </c>
      <c r="W507" s="99" t="s">
        <v>2188</v>
      </c>
      <c r="X507" s="100">
        <v>1460</v>
      </c>
      <c r="Y507" s="100">
        <f t="shared" si="31"/>
        <v>57250</v>
      </c>
      <c r="Z507" s="100">
        <v>14950</v>
      </c>
      <c r="AA507" s="100">
        <v>42300</v>
      </c>
    </row>
    <row r="508" spans="1:27" ht="15">
      <c r="A508" s="98" t="s">
        <v>101</v>
      </c>
      <c r="B508" s="99" t="s">
        <v>2278</v>
      </c>
      <c r="C508" s="79"/>
      <c r="D508" s="46">
        <f t="shared" si="28"/>
        <v>1135247</v>
      </c>
      <c r="E508" s="100">
        <v>147500</v>
      </c>
      <c r="F508" s="100">
        <v>987747</v>
      </c>
      <c r="H508" s="218" t="s">
        <v>217</v>
      </c>
      <c r="I508" s="219" t="s">
        <v>2221</v>
      </c>
      <c r="J508" s="220">
        <v>5479</v>
      </c>
      <c r="K508" s="220">
        <f t="shared" si="29"/>
        <v>5000</v>
      </c>
      <c r="L508" s="221"/>
      <c r="M508" s="220">
        <v>5000</v>
      </c>
      <c r="O508" s="98" t="s">
        <v>68</v>
      </c>
      <c r="P508" s="99" t="s">
        <v>2179</v>
      </c>
      <c r="Q508" s="100">
        <v>715000</v>
      </c>
      <c r="R508" s="100">
        <f t="shared" si="30"/>
        <v>802800</v>
      </c>
      <c r="S508" s="100">
        <v>157550</v>
      </c>
      <c r="T508" s="100">
        <v>645250</v>
      </c>
      <c r="U508" s="76"/>
      <c r="V508" s="98" t="s">
        <v>98</v>
      </c>
      <c r="W508" s="99" t="s">
        <v>2189</v>
      </c>
      <c r="X508" s="100">
        <v>36000</v>
      </c>
      <c r="Y508" s="100">
        <f t="shared" si="31"/>
        <v>101717</v>
      </c>
      <c r="Z508" s="100">
        <v>10724</v>
      </c>
      <c r="AA508" s="100">
        <v>90993</v>
      </c>
    </row>
    <row r="509" spans="1:27" ht="15">
      <c r="A509" s="98" t="s">
        <v>104</v>
      </c>
      <c r="B509" s="99" t="s">
        <v>2190</v>
      </c>
      <c r="C509" s="79"/>
      <c r="D509" s="46">
        <f t="shared" si="28"/>
        <v>165138</v>
      </c>
      <c r="E509" s="79"/>
      <c r="F509" s="100">
        <v>165138</v>
      </c>
      <c r="H509" s="218" t="s">
        <v>220</v>
      </c>
      <c r="I509" s="219" t="s">
        <v>2222</v>
      </c>
      <c r="J509" s="221"/>
      <c r="K509" s="220">
        <f t="shared" si="29"/>
        <v>67000</v>
      </c>
      <c r="L509" s="221"/>
      <c r="M509" s="220">
        <v>67000</v>
      </c>
      <c r="O509" s="98" t="s">
        <v>71</v>
      </c>
      <c r="P509" s="99" t="s">
        <v>2180</v>
      </c>
      <c r="Q509" s="100">
        <v>223200</v>
      </c>
      <c r="R509" s="100">
        <f t="shared" si="30"/>
        <v>378531</v>
      </c>
      <c r="S509" s="79"/>
      <c r="T509" s="100">
        <v>378531</v>
      </c>
      <c r="U509" s="76"/>
      <c r="V509" s="98" t="s">
        <v>101</v>
      </c>
      <c r="W509" s="99" t="s">
        <v>2278</v>
      </c>
      <c r="X509" s="100">
        <v>3611400</v>
      </c>
      <c r="Y509" s="100">
        <f t="shared" si="31"/>
        <v>2665927</v>
      </c>
      <c r="Z509" s="79"/>
      <c r="AA509" s="100">
        <v>2665927</v>
      </c>
    </row>
    <row r="510" spans="1:27" ht="15">
      <c r="A510" s="98" t="s">
        <v>107</v>
      </c>
      <c r="B510" s="99" t="s">
        <v>2191</v>
      </c>
      <c r="C510" s="100">
        <v>18500</v>
      </c>
      <c r="D510" s="46">
        <f t="shared" si="28"/>
        <v>115918</v>
      </c>
      <c r="E510" s="100">
        <v>73910</v>
      </c>
      <c r="F510" s="100">
        <v>42008</v>
      </c>
      <c r="H510" s="218" t="s">
        <v>223</v>
      </c>
      <c r="I510" s="219" t="s">
        <v>2223</v>
      </c>
      <c r="J510" s="221"/>
      <c r="K510" s="220">
        <f t="shared" si="29"/>
        <v>4495</v>
      </c>
      <c r="L510" s="221"/>
      <c r="M510" s="220">
        <v>4495</v>
      </c>
      <c r="O510" s="98" t="s">
        <v>74</v>
      </c>
      <c r="P510" s="99" t="s">
        <v>2181</v>
      </c>
      <c r="Q510" s="100">
        <v>196582</v>
      </c>
      <c r="R510" s="100">
        <f t="shared" si="30"/>
        <v>416632</v>
      </c>
      <c r="S510" s="79"/>
      <c r="T510" s="100">
        <v>416632</v>
      </c>
      <c r="U510" s="76"/>
      <c r="V510" s="98" t="s">
        <v>107</v>
      </c>
      <c r="W510" s="99" t="s">
        <v>2191</v>
      </c>
      <c r="X510" s="100">
        <v>152013</v>
      </c>
      <c r="Y510" s="100">
        <f t="shared" si="31"/>
        <v>750344</v>
      </c>
      <c r="Z510" s="100">
        <v>5000</v>
      </c>
      <c r="AA510" s="100">
        <v>745344</v>
      </c>
    </row>
    <row r="511" spans="1:27" ht="15">
      <c r="A511" s="98" t="s">
        <v>110</v>
      </c>
      <c r="B511" s="99" t="s">
        <v>2192</v>
      </c>
      <c r="C511" s="79"/>
      <c r="D511" s="46">
        <f t="shared" si="28"/>
        <v>270502</v>
      </c>
      <c r="E511" s="79"/>
      <c r="F511" s="100">
        <v>270502</v>
      </c>
      <c r="H511" s="218" t="s">
        <v>226</v>
      </c>
      <c r="I511" s="219" t="s">
        <v>2224</v>
      </c>
      <c r="J511" s="221"/>
      <c r="K511" s="220">
        <f t="shared" si="29"/>
        <v>951702</v>
      </c>
      <c r="L511" s="221"/>
      <c r="M511" s="220">
        <v>951702</v>
      </c>
      <c r="O511" s="98" t="s">
        <v>77</v>
      </c>
      <c r="P511" s="99" t="s">
        <v>2182</v>
      </c>
      <c r="Q511" s="100">
        <v>120300</v>
      </c>
      <c r="R511" s="100">
        <f t="shared" si="30"/>
        <v>915569</v>
      </c>
      <c r="S511" s="100">
        <v>81400</v>
      </c>
      <c r="T511" s="100">
        <v>834169</v>
      </c>
      <c r="U511" s="76"/>
      <c r="V511" s="98" t="s">
        <v>110</v>
      </c>
      <c r="W511" s="99" t="s">
        <v>2192</v>
      </c>
      <c r="X511" s="100">
        <v>1</v>
      </c>
      <c r="Y511" s="100">
        <f t="shared" si="31"/>
        <v>344161</v>
      </c>
      <c r="Z511" s="79"/>
      <c r="AA511" s="100">
        <v>344161</v>
      </c>
    </row>
    <row r="512" spans="1:27" ht="15">
      <c r="A512" s="98" t="s">
        <v>113</v>
      </c>
      <c r="B512" s="99" t="s">
        <v>2193</v>
      </c>
      <c r="C512" s="79"/>
      <c r="D512" s="46">
        <f t="shared" si="28"/>
        <v>803446</v>
      </c>
      <c r="E512" s="100">
        <v>286800</v>
      </c>
      <c r="F512" s="100">
        <v>516646</v>
      </c>
      <c r="H512" s="218" t="s">
        <v>229</v>
      </c>
      <c r="I512" s="219" t="s">
        <v>1836</v>
      </c>
      <c r="J512" s="221"/>
      <c r="K512" s="220">
        <f t="shared" si="29"/>
        <v>13446</v>
      </c>
      <c r="L512" s="221"/>
      <c r="M512" s="220">
        <v>13446</v>
      </c>
      <c r="O512" s="98" t="s">
        <v>80</v>
      </c>
      <c r="P512" s="99" t="s">
        <v>2183</v>
      </c>
      <c r="Q512" s="100">
        <v>942300</v>
      </c>
      <c r="R512" s="100">
        <f t="shared" si="30"/>
        <v>1813115</v>
      </c>
      <c r="S512" s="100">
        <v>240418</v>
      </c>
      <c r="T512" s="100">
        <v>1572697</v>
      </c>
      <c r="U512" s="76"/>
      <c r="V512" s="98" t="s">
        <v>113</v>
      </c>
      <c r="W512" s="99" t="s">
        <v>2193</v>
      </c>
      <c r="X512" s="100">
        <v>112249</v>
      </c>
      <c r="Y512" s="100">
        <f t="shared" si="31"/>
        <v>1061332</v>
      </c>
      <c r="Z512" s="100">
        <v>25000</v>
      </c>
      <c r="AA512" s="100">
        <v>1036332</v>
      </c>
    </row>
    <row r="513" spans="1:27" ht="15">
      <c r="A513" s="98" t="s">
        <v>127</v>
      </c>
      <c r="B513" s="99" t="s">
        <v>2194</v>
      </c>
      <c r="C513" s="100">
        <v>100</v>
      </c>
      <c r="D513" s="46">
        <f t="shared" si="28"/>
        <v>171200</v>
      </c>
      <c r="E513" s="100">
        <v>7902</v>
      </c>
      <c r="F513" s="100">
        <v>163298</v>
      </c>
      <c r="H513" s="218" t="s">
        <v>232</v>
      </c>
      <c r="I513" s="219" t="s">
        <v>2225</v>
      </c>
      <c r="J513" s="220">
        <v>300</v>
      </c>
      <c r="K513" s="220">
        <f t="shared" si="29"/>
        <v>64636</v>
      </c>
      <c r="L513" s="220">
        <v>19800</v>
      </c>
      <c r="M513" s="220">
        <v>44836</v>
      </c>
      <c r="O513" s="98" t="s">
        <v>83</v>
      </c>
      <c r="P513" s="99" t="s">
        <v>2184</v>
      </c>
      <c r="Q513" s="100">
        <v>218800</v>
      </c>
      <c r="R513" s="100">
        <f t="shared" si="30"/>
        <v>3924807</v>
      </c>
      <c r="S513" s="100">
        <v>478376</v>
      </c>
      <c r="T513" s="100">
        <v>3446431</v>
      </c>
      <c r="U513" s="76"/>
      <c r="V513" s="98" t="s">
        <v>124</v>
      </c>
      <c r="W513" s="99" t="s">
        <v>2339</v>
      </c>
      <c r="X513" s="79"/>
      <c r="Y513" s="100">
        <f t="shared" si="31"/>
        <v>25001</v>
      </c>
      <c r="Z513" s="79"/>
      <c r="AA513" s="100">
        <v>25001</v>
      </c>
    </row>
    <row r="514" spans="1:27" ht="15">
      <c r="A514" s="98" t="s">
        <v>129</v>
      </c>
      <c r="B514" s="99" t="s">
        <v>2195</v>
      </c>
      <c r="C514" s="100">
        <v>384800</v>
      </c>
      <c r="D514" s="46">
        <f t="shared" si="28"/>
        <v>1038410</v>
      </c>
      <c r="E514" s="100">
        <v>266600</v>
      </c>
      <c r="F514" s="100">
        <v>771810</v>
      </c>
      <c r="H514" s="218" t="s">
        <v>235</v>
      </c>
      <c r="I514" s="219" t="s">
        <v>2226</v>
      </c>
      <c r="J514" s="221"/>
      <c r="K514" s="220">
        <f t="shared" si="29"/>
        <v>425191</v>
      </c>
      <c r="L514" s="220">
        <v>285067</v>
      </c>
      <c r="M514" s="220">
        <v>140124</v>
      </c>
      <c r="O514" s="98" t="s">
        <v>86</v>
      </c>
      <c r="P514" s="99" t="s">
        <v>2185</v>
      </c>
      <c r="Q514" s="100">
        <v>282300</v>
      </c>
      <c r="R514" s="100">
        <f t="shared" si="30"/>
        <v>701566</v>
      </c>
      <c r="S514" s="100">
        <v>136500</v>
      </c>
      <c r="T514" s="100">
        <v>565066</v>
      </c>
      <c r="U514" s="76"/>
      <c r="V514" s="98" t="s">
        <v>127</v>
      </c>
      <c r="W514" s="99" t="s">
        <v>2194</v>
      </c>
      <c r="X514" s="100">
        <v>573586</v>
      </c>
      <c r="Y514" s="100">
        <f t="shared" si="31"/>
        <v>751941</v>
      </c>
      <c r="Z514" s="100">
        <v>31502</v>
      </c>
      <c r="AA514" s="100">
        <v>720439</v>
      </c>
    </row>
    <row r="515" spans="1:27" ht="15">
      <c r="A515" s="98" t="s">
        <v>133</v>
      </c>
      <c r="B515" s="99" t="s">
        <v>2196</v>
      </c>
      <c r="C515" s="100">
        <v>280000</v>
      </c>
      <c r="D515" s="46">
        <f t="shared" si="28"/>
        <v>772337</v>
      </c>
      <c r="E515" s="100">
        <v>434500</v>
      </c>
      <c r="F515" s="100">
        <v>337837</v>
      </c>
      <c r="H515" s="218" t="s">
        <v>238</v>
      </c>
      <c r="I515" s="219" t="s">
        <v>2227</v>
      </c>
      <c r="J515" s="221"/>
      <c r="K515" s="220">
        <f t="shared" si="29"/>
        <v>717823</v>
      </c>
      <c r="L515" s="221"/>
      <c r="M515" s="220">
        <v>717823</v>
      </c>
      <c r="O515" s="98" t="s">
        <v>89</v>
      </c>
      <c r="P515" s="99" t="s">
        <v>2186</v>
      </c>
      <c r="Q515" s="79"/>
      <c r="R515" s="100">
        <f t="shared" si="30"/>
        <v>899212</v>
      </c>
      <c r="S515" s="79"/>
      <c r="T515" s="100">
        <v>899212</v>
      </c>
      <c r="U515" s="76"/>
      <c r="V515" s="98" t="s">
        <v>129</v>
      </c>
      <c r="W515" s="99" t="s">
        <v>2195</v>
      </c>
      <c r="X515" s="79"/>
      <c r="Y515" s="100">
        <f t="shared" si="31"/>
        <v>11065456</v>
      </c>
      <c r="Z515" s="100">
        <v>6186000</v>
      </c>
      <c r="AA515" s="100">
        <v>4879456</v>
      </c>
    </row>
    <row r="516" spans="1:27" ht="15">
      <c r="A516" s="98" t="s">
        <v>136</v>
      </c>
      <c r="B516" s="99" t="s">
        <v>2197</v>
      </c>
      <c r="C516" s="100">
        <v>612900</v>
      </c>
      <c r="D516" s="46">
        <f t="shared" si="28"/>
        <v>2281789</v>
      </c>
      <c r="E516" s="100">
        <v>568050</v>
      </c>
      <c r="F516" s="100">
        <v>1713739</v>
      </c>
      <c r="H516" s="218" t="s">
        <v>240</v>
      </c>
      <c r="I516" s="219" t="s">
        <v>2228</v>
      </c>
      <c r="J516" s="221"/>
      <c r="K516" s="220">
        <f t="shared" si="29"/>
        <v>241091</v>
      </c>
      <c r="L516" s="220">
        <v>45810</v>
      </c>
      <c r="M516" s="220">
        <v>195281</v>
      </c>
      <c r="O516" s="98" t="s">
        <v>92</v>
      </c>
      <c r="P516" s="99" t="s">
        <v>2187</v>
      </c>
      <c r="Q516" s="79"/>
      <c r="R516" s="100">
        <f t="shared" si="30"/>
        <v>946155</v>
      </c>
      <c r="S516" s="100">
        <v>76975</v>
      </c>
      <c r="T516" s="100">
        <v>869180</v>
      </c>
      <c r="U516" s="76"/>
      <c r="V516" s="98" t="s">
        <v>133</v>
      </c>
      <c r="W516" s="99" t="s">
        <v>2196</v>
      </c>
      <c r="X516" s="79"/>
      <c r="Y516" s="100">
        <f t="shared" si="31"/>
        <v>1481579</v>
      </c>
      <c r="Z516" s="100">
        <v>300000</v>
      </c>
      <c r="AA516" s="100">
        <v>1181579</v>
      </c>
    </row>
    <row r="517" spans="1:27" ht="15">
      <c r="A517" s="98" t="s">
        <v>139</v>
      </c>
      <c r="B517" s="99" t="s">
        <v>2198</v>
      </c>
      <c r="C517" s="100">
        <v>743600</v>
      </c>
      <c r="D517" s="46">
        <f t="shared" si="28"/>
        <v>823511</v>
      </c>
      <c r="E517" s="79"/>
      <c r="F517" s="100">
        <v>823511</v>
      </c>
      <c r="H517" s="218" t="s">
        <v>243</v>
      </c>
      <c r="I517" s="219" t="s">
        <v>1816</v>
      </c>
      <c r="J517" s="220">
        <v>55058</v>
      </c>
      <c r="K517" s="220">
        <f t="shared" si="29"/>
        <v>357208</v>
      </c>
      <c r="L517" s="221"/>
      <c r="M517" s="220">
        <v>357208</v>
      </c>
      <c r="O517" s="98" t="s">
        <v>95</v>
      </c>
      <c r="P517" s="99" t="s">
        <v>2188</v>
      </c>
      <c r="Q517" s="79"/>
      <c r="R517" s="100">
        <f t="shared" si="30"/>
        <v>535934</v>
      </c>
      <c r="S517" s="100">
        <v>24979</v>
      </c>
      <c r="T517" s="100">
        <v>510955</v>
      </c>
      <c r="U517" s="76"/>
      <c r="V517" s="98" t="s">
        <v>136</v>
      </c>
      <c r="W517" s="99" t="s">
        <v>2197</v>
      </c>
      <c r="X517" s="100">
        <v>130279</v>
      </c>
      <c r="Y517" s="100">
        <f t="shared" si="31"/>
        <v>3914694</v>
      </c>
      <c r="Z517" s="100">
        <v>14873</v>
      </c>
      <c r="AA517" s="100">
        <v>3899821</v>
      </c>
    </row>
    <row r="518" spans="1:27" ht="15">
      <c r="A518" s="98" t="s">
        <v>142</v>
      </c>
      <c r="B518" s="99" t="s">
        <v>2199</v>
      </c>
      <c r="C518" s="100">
        <v>193700</v>
      </c>
      <c r="D518" s="46">
        <f t="shared" si="28"/>
        <v>398990</v>
      </c>
      <c r="E518" s="100">
        <v>64500</v>
      </c>
      <c r="F518" s="100">
        <v>334490</v>
      </c>
      <c r="H518" s="218" t="s">
        <v>246</v>
      </c>
      <c r="I518" s="219" t="s">
        <v>2237</v>
      </c>
      <c r="J518" s="220">
        <v>3200</v>
      </c>
      <c r="K518" s="220">
        <f t="shared" si="29"/>
        <v>46245</v>
      </c>
      <c r="L518" s="220">
        <v>3500</v>
      </c>
      <c r="M518" s="220">
        <v>42745</v>
      </c>
      <c r="O518" s="98" t="s">
        <v>98</v>
      </c>
      <c r="P518" s="99" t="s">
        <v>2189</v>
      </c>
      <c r="Q518" s="100">
        <v>981000</v>
      </c>
      <c r="R518" s="100">
        <f t="shared" si="30"/>
        <v>421022</v>
      </c>
      <c r="S518" s="79"/>
      <c r="T518" s="100">
        <v>421022</v>
      </c>
      <c r="U518" s="76"/>
      <c r="V518" s="98" t="s">
        <v>139</v>
      </c>
      <c r="W518" s="99" t="s">
        <v>2198</v>
      </c>
      <c r="X518" s="100">
        <v>32560647</v>
      </c>
      <c r="Y518" s="100">
        <f t="shared" si="31"/>
        <v>45123929</v>
      </c>
      <c r="Z518" s="100">
        <v>207500</v>
      </c>
      <c r="AA518" s="100">
        <v>44916429</v>
      </c>
    </row>
    <row r="519" spans="1:27" ht="15">
      <c r="A519" s="98" t="s">
        <v>145</v>
      </c>
      <c r="B519" s="99" t="s">
        <v>2200</v>
      </c>
      <c r="C519" s="100">
        <v>175000</v>
      </c>
      <c r="D519" s="46">
        <f aca="true" t="shared" si="32" ref="D519:D556">E519+F519</f>
        <v>103984</v>
      </c>
      <c r="E519" s="79"/>
      <c r="F519" s="100">
        <v>103984</v>
      </c>
      <c r="H519" s="218" t="s">
        <v>249</v>
      </c>
      <c r="I519" s="219" t="s">
        <v>2238</v>
      </c>
      <c r="J519" s="220">
        <v>10001</v>
      </c>
      <c r="K519" s="220">
        <f>L519+M519</f>
        <v>452450</v>
      </c>
      <c r="L519" s="221"/>
      <c r="M519" s="220">
        <v>452450</v>
      </c>
      <c r="O519" s="98" t="s">
        <v>101</v>
      </c>
      <c r="P519" s="99" t="s">
        <v>2278</v>
      </c>
      <c r="Q519" s="100">
        <v>790800</v>
      </c>
      <c r="R519" s="100">
        <f aca="true" t="shared" si="33" ref="R519:R569">S519+T519</f>
        <v>7556672</v>
      </c>
      <c r="S519" s="100">
        <v>1103540</v>
      </c>
      <c r="T519" s="100">
        <v>6453132</v>
      </c>
      <c r="U519" s="76"/>
      <c r="V519" s="98" t="s">
        <v>142</v>
      </c>
      <c r="W519" s="99" t="s">
        <v>2199</v>
      </c>
      <c r="X519" s="79"/>
      <c r="Y519" s="100">
        <f aca="true" t="shared" si="34" ref="Y519:Y557">Z519+AA519</f>
        <v>452326</v>
      </c>
      <c r="Z519" s="79"/>
      <c r="AA519" s="100">
        <v>452326</v>
      </c>
    </row>
    <row r="520" spans="1:27" ht="15">
      <c r="A520" s="98" t="s">
        <v>148</v>
      </c>
      <c r="B520" s="99" t="s">
        <v>2251</v>
      </c>
      <c r="C520" s="79"/>
      <c r="D520" s="46">
        <f t="shared" si="32"/>
        <v>1029958</v>
      </c>
      <c r="E520" s="100">
        <v>157200</v>
      </c>
      <c r="F520" s="100">
        <v>872758</v>
      </c>
      <c r="O520" s="98" t="s">
        <v>104</v>
      </c>
      <c r="P520" s="99" t="s">
        <v>2190</v>
      </c>
      <c r="Q520" s="79"/>
      <c r="R520" s="100">
        <f t="shared" si="33"/>
        <v>1179819</v>
      </c>
      <c r="S520" s="79"/>
      <c r="T520" s="100">
        <v>1179819</v>
      </c>
      <c r="U520" s="76"/>
      <c r="V520" s="98" t="s">
        <v>145</v>
      </c>
      <c r="W520" s="99" t="s">
        <v>2200</v>
      </c>
      <c r="X520" s="79"/>
      <c r="Y520" s="100">
        <f t="shared" si="34"/>
        <v>1934534</v>
      </c>
      <c r="Z520" s="100">
        <v>749825</v>
      </c>
      <c r="AA520" s="100">
        <v>1184709</v>
      </c>
    </row>
    <row r="521" spans="1:27" ht="15">
      <c r="A521" s="98" t="s">
        <v>151</v>
      </c>
      <c r="B521" s="99" t="s">
        <v>2201</v>
      </c>
      <c r="C521" s="79"/>
      <c r="D521" s="46">
        <f t="shared" si="32"/>
        <v>176212</v>
      </c>
      <c r="E521" s="79"/>
      <c r="F521" s="100">
        <v>176212</v>
      </c>
      <c r="O521" s="98" t="s">
        <v>107</v>
      </c>
      <c r="P521" s="99" t="s">
        <v>2191</v>
      </c>
      <c r="Q521" s="100">
        <v>359151</v>
      </c>
      <c r="R521" s="100">
        <f t="shared" si="33"/>
        <v>952349</v>
      </c>
      <c r="S521" s="100">
        <v>217510</v>
      </c>
      <c r="T521" s="100">
        <v>734839</v>
      </c>
      <c r="U521" s="76"/>
      <c r="V521" s="98" t="s">
        <v>148</v>
      </c>
      <c r="W521" s="99" t="s">
        <v>2251</v>
      </c>
      <c r="X521" s="100">
        <v>3107850</v>
      </c>
      <c r="Y521" s="100">
        <f t="shared" si="34"/>
        <v>535944</v>
      </c>
      <c r="Z521" s="100">
        <v>8800</v>
      </c>
      <c r="AA521" s="100">
        <v>527144</v>
      </c>
    </row>
    <row r="522" spans="1:27" ht="15">
      <c r="A522" s="98" t="s">
        <v>154</v>
      </c>
      <c r="B522" s="99" t="s">
        <v>2202</v>
      </c>
      <c r="C522" s="79"/>
      <c r="D522" s="46">
        <f t="shared" si="32"/>
        <v>1022024</v>
      </c>
      <c r="E522" s="100">
        <v>94150</v>
      </c>
      <c r="F522" s="100">
        <v>927874</v>
      </c>
      <c r="O522" s="98" t="s">
        <v>110</v>
      </c>
      <c r="P522" s="99" t="s">
        <v>2192</v>
      </c>
      <c r="Q522" s="79"/>
      <c r="R522" s="100">
        <f t="shared" si="33"/>
        <v>636243</v>
      </c>
      <c r="S522" s="100">
        <v>15500</v>
      </c>
      <c r="T522" s="100">
        <v>620743</v>
      </c>
      <c r="U522" s="76"/>
      <c r="V522" s="98" t="s">
        <v>151</v>
      </c>
      <c r="W522" s="99" t="s">
        <v>2201</v>
      </c>
      <c r="X522" s="100">
        <v>1050000</v>
      </c>
      <c r="Y522" s="100">
        <f t="shared" si="34"/>
        <v>2281522</v>
      </c>
      <c r="Z522" s="79"/>
      <c r="AA522" s="100">
        <v>2281522</v>
      </c>
    </row>
    <row r="523" spans="1:27" ht="15">
      <c r="A523" s="98" t="s">
        <v>157</v>
      </c>
      <c r="B523" s="99" t="s">
        <v>2203</v>
      </c>
      <c r="C523" s="79"/>
      <c r="D523" s="46">
        <f t="shared" si="32"/>
        <v>413307</v>
      </c>
      <c r="E523" s="79"/>
      <c r="F523" s="100">
        <v>413307</v>
      </c>
      <c r="O523" s="98" t="s">
        <v>113</v>
      </c>
      <c r="P523" s="99" t="s">
        <v>2193</v>
      </c>
      <c r="Q523" s="100">
        <v>356150</v>
      </c>
      <c r="R523" s="100">
        <f t="shared" si="33"/>
        <v>5284418</v>
      </c>
      <c r="S523" s="100">
        <v>917200</v>
      </c>
      <c r="T523" s="100">
        <v>4367218</v>
      </c>
      <c r="U523" s="76"/>
      <c r="V523" s="98" t="s">
        <v>154</v>
      </c>
      <c r="W523" s="99" t="s">
        <v>2202</v>
      </c>
      <c r="X523" s="100">
        <v>12436572</v>
      </c>
      <c r="Y523" s="100">
        <f t="shared" si="34"/>
        <v>16618342</v>
      </c>
      <c r="Z523" s="100">
        <v>1013053</v>
      </c>
      <c r="AA523" s="100">
        <v>15605289</v>
      </c>
    </row>
    <row r="524" spans="1:27" ht="15">
      <c r="A524" s="98" t="s">
        <v>160</v>
      </c>
      <c r="B524" s="99" t="s">
        <v>2204</v>
      </c>
      <c r="C524" s="79"/>
      <c r="D524" s="46">
        <f t="shared" si="32"/>
        <v>813344</v>
      </c>
      <c r="E524" s="100">
        <v>355180</v>
      </c>
      <c r="F524" s="100">
        <v>458164</v>
      </c>
      <c r="O524" s="98" t="s">
        <v>124</v>
      </c>
      <c r="P524" s="99" t="s">
        <v>2339</v>
      </c>
      <c r="Q524" s="79"/>
      <c r="R524" s="100">
        <f t="shared" si="33"/>
        <v>4514</v>
      </c>
      <c r="S524" s="79"/>
      <c r="T524" s="100">
        <v>4514</v>
      </c>
      <c r="U524" s="76"/>
      <c r="V524" s="98" t="s">
        <v>157</v>
      </c>
      <c r="W524" s="99" t="s">
        <v>2203</v>
      </c>
      <c r="X524" s="100">
        <v>632900</v>
      </c>
      <c r="Y524" s="100">
        <f t="shared" si="34"/>
        <v>4333264</v>
      </c>
      <c r="Z524" s="79"/>
      <c r="AA524" s="100">
        <v>4333264</v>
      </c>
    </row>
    <row r="525" spans="1:27" ht="15">
      <c r="A525" s="98" t="s">
        <v>163</v>
      </c>
      <c r="B525" s="99" t="s">
        <v>2205</v>
      </c>
      <c r="C525" s="79"/>
      <c r="D525" s="46">
        <f t="shared" si="32"/>
        <v>971394</v>
      </c>
      <c r="E525" s="79"/>
      <c r="F525" s="100">
        <v>971394</v>
      </c>
      <c r="O525" s="98" t="s">
        <v>127</v>
      </c>
      <c r="P525" s="99" t="s">
        <v>2194</v>
      </c>
      <c r="Q525" s="100">
        <v>516802</v>
      </c>
      <c r="R525" s="100">
        <f t="shared" si="33"/>
        <v>1550916</v>
      </c>
      <c r="S525" s="100">
        <v>92178</v>
      </c>
      <c r="T525" s="100">
        <v>1458738</v>
      </c>
      <c r="U525" s="76"/>
      <c r="V525" s="98" t="s">
        <v>160</v>
      </c>
      <c r="W525" s="99" t="s">
        <v>2204</v>
      </c>
      <c r="X525" s="100">
        <v>1000</v>
      </c>
      <c r="Y525" s="100">
        <f t="shared" si="34"/>
        <v>5778446</v>
      </c>
      <c r="Z525" s="100">
        <v>3808167</v>
      </c>
      <c r="AA525" s="100">
        <v>1970279</v>
      </c>
    </row>
    <row r="526" spans="1:27" ht="15">
      <c r="A526" s="98" t="s">
        <v>166</v>
      </c>
      <c r="B526" s="99" t="s">
        <v>2206</v>
      </c>
      <c r="C526" s="79"/>
      <c r="D526" s="46">
        <f t="shared" si="32"/>
        <v>234700</v>
      </c>
      <c r="E526" s="100">
        <v>172300</v>
      </c>
      <c r="F526" s="100">
        <v>62400</v>
      </c>
      <c r="O526" s="98" t="s">
        <v>129</v>
      </c>
      <c r="P526" s="99" t="s">
        <v>2195</v>
      </c>
      <c r="Q526" s="100">
        <v>2849250</v>
      </c>
      <c r="R526" s="100">
        <f t="shared" si="33"/>
        <v>8759423</v>
      </c>
      <c r="S526" s="100">
        <v>3865603</v>
      </c>
      <c r="T526" s="100">
        <v>4893820</v>
      </c>
      <c r="U526" s="76"/>
      <c r="V526" s="98" t="s">
        <v>163</v>
      </c>
      <c r="W526" s="99" t="s">
        <v>2205</v>
      </c>
      <c r="X526" s="100">
        <v>1709000</v>
      </c>
      <c r="Y526" s="100">
        <f t="shared" si="34"/>
        <v>2578292</v>
      </c>
      <c r="Z526" s="79"/>
      <c r="AA526" s="100">
        <v>2578292</v>
      </c>
    </row>
    <row r="527" spans="1:27" ht="15">
      <c r="A527" s="98" t="s">
        <v>169</v>
      </c>
      <c r="B527" s="99" t="s">
        <v>2207</v>
      </c>
      <c r="C527" s="79"/>
      <c r="D527" s="46">
        <f t="shared" si="32"/>
        <v>357267</v>
      </c>
      <c r="E527" s="79"/>
      <c r="F527" s="100">
        <v>357267</v>
      </c>
      <c r="O527" s="98" t="s">
        <v>133</v>
      </c>
      <c r="P527" s="99" t="s">
        <v>2196</v>
      </c>
      <c r="Q527" s="100">
        <v>1978000</v>
      </c>
      <c r="R527" s="100">
        <f t="shared" si="33"/>
        <v>6343048</v>
      </c>
      <c r="S527" s="100">
        <v>3066000</v>
      </c>
      <c r="T527" s="100">
        <v>3277048</v>
      </c>
      <c r="U527" s="76"/>
      <c r="V527" s="98" t="s">
        <v>166</v>
      </c>
      <c r="W527" s="99" t="s">
        <v>2206</v>
      </c>
      <c r="X527" s="100">
        <v>1468000</v>
      </c>
      <c r="Y527" s="100">
        <f t="shared" si="34"/>
        <v>6753177</v>
      </c>
      <c r="Z527" s="100">
        <v>95600</v>
      </c>
      <c r="AA527" s="100">
        <v>6657577</v>
      </c>
    </row>
    <row r="528" spans="1:27" ht="15">
      <c r="A528" s="98" t="s">
        <v>172</v>
      </c>
      <c r="B528" s="99" t="s">
        <v>2208</v>
      </c>
      <c r="C528" s="79"/>
      <c r="D528" s="46">
        <f t="shared" si="32"/>
        <v>390051</v>
      </c>
      <c r="E528" s="79"/>
      <c r="F528" s="100">
        <v>390051</v>
      </c>
      <c r="O528" s="98" t="s">
        <v>136</v>
      </c>
      <c r="P528" s="99" t="s">
        <v>2197</v>
      </c>
      <c r="Q528" s="100">
        <v>1564600</v>
      </c>
      <c r="R528" s="100">
        <f t="shared" si="33"/>
        <v>12589893</v>
      </c>
      <c r="S528" s="100">
        <v>3763776</v>
      </c>
      <c r="T528" s="100">
        <v>8826117</v>
      </c>
      <c r="U528" s="76"/>
      <c r="V528" s="98" t="s">
        <v>169</v>
      </c>
      <c r="W528" s="99" t="s">
        <v>2207</v>
      </c>
      <c r="X528" s="100">
        <v>1996900</v>
      </c>
      <c r="Y528" s="100">
        <f t="shared" si="34"/>
        <v>1025480</v>
      </c>
      <c r="Z528" s="79"/>
      <c r="AA528" s="100">
        <v>1025480</v>
      </c>
    </row>
    <row r="529" spans="1:27" ht="15">
      <c r="A529" s="98" t="s">
        <v>175</v>
      </c>
      <c r="B529" s="99" t="s">
        <v>2209</v>
      </c>
      <c r="C529" s="100">
        <v>131900</v>
      </c>
      <c r="D529" s="46">
        <f t="shared" si="32"/>
        <v>2044296</v>
      </c>
      <c r="E529" s="100">
        <v>860800</v>
      </c>
      <c r="F529" s="100">
        <v>1183496</v>
      </c>
      <c r="O529" s="98" t="s">
        <v>139</v>
      </c>
      <c r="P529" s="99" t="s">
        <v>2198</v>
      </c>
      <c r="Q529" s="100">
        <v>15663219</v>
      </c>
      <c r="R529" s="100">
        <f t="shared" si="33"/>
        <v>7374268</v>
      </c>
      <c r="S529" s="79"/>
      <c r="T529" s="100">
        <v>7374268</v>
      </c>
      <c r="U529" s="76"/>
      <c r="V529" s="98" t="s">
        <v>172</v>
      </c>
      <c r="W529" s="99" t="s">
        <v>2208</v>
      </c>
      <c r="X529" s="100">
        <v>732100</v>
      </c>
      <c r="Y529" s="100">
        <f t="shared" si="34"/>
        <v>389354</v>
      </c>
      <c r="Z529" s="79"/>
      <c r="AA529" s="100">
        <v>389354</v>
      </c>
    </row>
    <row r="530" spans="1:27" ht="15">
      <c r="A530" s="98" t="s">
        <v>178</v>
      </c>
      <c r="B530" s="99" t="s">
        <v>1851</v>
      </c>
      <c r="C530" s="79"/>
      <c r="D530" s="46">
        <f t="shared" si="32"/>
        <v>866327</v>
      </c>
      <c r="E530" s="100">
        <v>307650</v>
      </c>
      <c r="F530" s="100">
        <v>558677</v>
      </c>
      <c r="O530" s="98" t="s">
        <v>142</v>
      </c>
      <c r="P530" s="99" t="s">
        <v>2199</v>
      </c>
      <c r="Q530" s="100">
        <v>193700</v>
      </c>
      <c r="R530" s="100">
        <f t="shared" si="33"/>
        <v>2384728</v>
      </c>
      <c r="S530" s="100">
        <v>189330</v>
      </c>
      <c r="T530" s="100">
        <v>2195398</v>
      </c>
      <c r="U530" s="76"/>
      <c r="V530" s="98" t="s">
        <v>175</v>
      </c>
      <c r="W530" s="99" t="s">
        <v>2209</v>
      </c>
      <c r="X530" s="100">
        <v>270000</v>
      </c>
      <c r="Y530" s="100">
        <f t="shared" si="34"/>
        <v>3831204</v>
      </c>
      <c r="Z530" s="79"/>
      <c r="AA530" s="100">
        <v>3831204</v>
      </c>
    </row>
    <row r="531" spans="1:27" ht="15">
      <c r="A531" s="98" t="s">
        <v>180</v>
      </c>
      <c r="B531" s="99" t="s">
        <v>2210</v>
      </c>
      <c r="C531" s="100">
        <v>991362</v>
      </c>
      <c r="D531" s="46">
        <f t="shared" si="32"/>
        <v>3680147</v>
      </c>
      <c r="E531" s="100">
        <v>1119475</v>
      </c>
      <c r="F531" s="100">
        <v>2560672</v>
      </c>
      <c r="O531" s="98" t="s">
        <v>145</v>
      </c>
      <c r="P531" s="99" t="s">
        <v>2200</v>
      </c>
      <c r="Q531" s="100">
        <v>175000</v>
      </c>
      <c r="R531" s="100">
        <f t="shared" si="33"/>
        <v>920631</v>
      </c>
      <c r="S531" s="100">
        <v>8800</v>
      </c>
      <c r="T531" s="100">
        <v>911831</v>
      </c>
      <c r="U531" s="76"/>
      <c r="V531" s="98" t="s">
        <v>178</v>
      </c>
      <c r="W531" s="99" t="s">
        <v>1851</v>
      </c>
      <c r="X531" s="100">
        <v>7000</v>
      </c>
      <c r="Y531" s="100">
        <f t="shared" si="34"/>
        <v>9133975</v>
      </c>
      <c r="Z531" s="79"/>
      <c r="AA531" s="100">
        <v>9133975</v>
      </c>
    </row>
    <row r="532" spans="1:27" ht="15">
      <c r="A532" s="98" t="s">
        <v>183</v>
      </c>
      <c r="B532" s="99" t="s">
        <v>1985</v>
      </c>
      <c r="C532" s="100">
        <v>1976450</v>
      </c>
      <c r="D532" s="46">
        <f t="shared" si="32"/>
        <v>1511569</v>
      </c>
      <c r="E532" s="100">
        <v>244350</v>
      </c>
      <c r="F532" s="100">
        <v>1267219</v>
      </c>
      <c r="O532" s="98" t="s">
        <v>148</v>
      </c>
      <c r="P532" s="99" t="s">
        <v>2251</v>
      </c>
      <c r="Q532" s="100">
        <v>950500</v>
      </c>
      <c r="R532" s="100">
        <f t="shared" si="33"/>
        <v>3896083</v>
      </c>
      <c r="S532" s="100">
        <v>215550</v>
      </c>
      <c r="T532" s="100">
        <v>3680533</v>
      </c>
      <c r="U532" s="76"/>
      <c r="V532" s="98" t="s">
        <v>180</v>
      </c>
      <c r="W532" s="99" t="s">
        <v>2210</v>
      </c>
      <c r="X532" s="100">
        <v>315101</v>
      </c>
      <c r="Y532" s="100">
        <f t="shared" si="34"/>
        <v>28166046</v>
      </c>
      <c r="Z532" s="100">
        <v>2374000</v>
      </c>
      <c r="AA532" s="100">
        <v>25792046</v>
      </c>
    </row>
    <row r="533" spans="1:27" ht="15">
      <c r="A533" s="98" t="s">
        <v>185</v>
      </c>
      <c r="B533" s="99" t="s">
        <v>2211</v>
      </c>
      <c r="C533" s="100">
        <v>3829200</v>
      </c>
      <c r="D533" s="46">
        <f t="shared" si="32"/>
        <v>2568956</v>
      </c>
      <c r="E533" s="100">
        <v>1134000</v>
      </c>
      <c r="F533" s="100">
        <v>1434956</v>
      </c>
      <c r="O533" s="98" t="s">
        <v>151</v>
      </c>
      <c r="P533" s="99" t="s">
        <v>2201</v>
      </c>
      <c r="Q533" s="100">
        <v>437900</v>
      </c>
      <c r="R533" s="100">
        <f t="shared" si="33"/>
        <v>3080640</v>
      </c>
      <c r="S533" s="100">
        <v>817800</v>
      </c>
      <c r="T533" s="100">
        <v>2262840</v>
      </c>
      <c r="U533" s="76"/>
      <c r="V533" s="98" t="s">
        <v>183</v>
      </c>
      <c r="W533" s="99" t="s">
        <v>1985</v>
      </c>
      <c r="X533" s="100">
        <v>1811200</v>
      </c>
      <c r="Y533" s="100">
        <f t="shared" si="34"/>
        <v>14336528</v>
      </c>
      <c r="Z533" s="100">
        <v>6520000</v>
      </c>
      <c r="AA533" s="100">
        <v>7816528</v>
      </c>
    </row>
    <row r="534" spans="1:27" ht="15">
      <c r="A534" s="98" t="s">
        <v>188</v>
      </c>
      <c r="B534" s="99" t="s">
        <v>2212</v>
      </c>
      <c r="C534" s="79"/>
      <c r="D534" s="46">
        <f t="shared" si="32"/>
        <v>40200</v>
      </c>
      <c r="E534" s="100">
        <v>18200</v>
      </c>
      <c r="F534" s="100">
        <v>22000</v>
      </c>
      <c r="O534" s="98" t="s">
        <v>154</v>
      </c>
      <c r="P534" s="99" t="s">
        <v>2202</v>
      </c>
      <c r="Q534" s="100">
        <v>1536761</v>
      </c>
      <c r="R534" s="100">
        <f t="shared" si="33"/>
        <v>7640870</v>
      </c>
      <c r="S534" s="100">
        <v>1234528</v>
      </c>
      <c r="T534" s="100">
        <v>6406342</v>
      </c>
      <c r="U534" s="76"/>
      <c r="V534" s="98" t="s">
        <v>185</v>
      </c>
      <c r="W534" s="99" t="s">
        <v>2211</v>
      </c>
      <c r="X534" s="100">
        <v>404785</v>
      </c>
      <c r="Y534" s="100">
        <f t="shared" si="34"/>
        <v>7010171</v>
      </c>
      <c r="Z534" s="100">
        <v>1492000</v>
      </c>
      <c r="AA534" s="100">
        <v>5518171</v>
      </c>
    </row>
    <row r="535" spans="1:27" ht="15">
      <c r="A535" s="98" t="s">
        <v>191</v>
      </c>
      <c r="B535" s="99" t="s">
        <v>2213</v>
      </c>
      <c r="C535" s="79"/>
      <c r="D535" s="46">
        <f t="shared" si="32"/>
        <v>243126</v>
      </c>
      <c r="E535" s="100">
        <v>90550</v>
      </c>
      <c r="F535" s="100">
        <v>152576</v>
      </c>
      <c r="O535" s="98" t="s">
        <v>157</v>
      </c>
      <c r="P535" s="99" t="s">
        <v>2203</v>
      </c>
      <c r="Q535" s="100">
        <v>876100</v>
      </c>
      <c r="R535" s="100">
        <f t="shared" si="33"/>
        <v>3184781</v>
      </c>
      <c r="S535" s="100">
        <v>1168400</v>
      </c>
      <c r="T535" s="100">
        <v>2016381</v>
      </c>
      <c r="U535" s="76"/>
      <c r="V535" s="98" t="s">
        <v>191</v>
      </c>
      <c r="W535" s="99" t="s">
        <v>2213</v>
      </c>
      <c r="X535" s="100">
        <v>50000</v>
      </c>
      <c r="Y535" s="100">
        <f t="shared" si="34"/>
        <v>746971</v>
      </c>
      <c r="Z535" s="100">
        <v>194000</v>
      </c>
      <c r="AA535" s="100">
        <v>552971</v>
      </c>
    </row>
    <row r="536" spans="1:27" ht="15">
      <c r="A536" s="98" t="s">
        <v>192</v>
      </c>
      <c r="B536" s="99" t="s">
        <v>2214</v>
      </c>
      <c r="C536" s="79"/>
      <c r="D536" s="46">
        <f t="shared" si="32"/>
        <v>49289</v>
      </c>
      <c r="E536" s="79"/>
      <c r="F536" s="100">
        <v>49289</v>
      </c>
      <c r="O536" s="98" t="s">
        <v>160</v>
      </c>
      <c r="P536" s="99" t="s">
        <v>2204</v>
      </c>
      <c r="Q536" s="100">
        <v>834600</v>
      </c>
      <c r="R536" s="100">
        <f t="shared" si="33"/>
        <v>8355189</v>
      </c>
      <c r="S536" s="100">
        <v>3576140</v>
      </c>
      <c r="T536" s="100">
        <v>4779049</v>
      </c>
      <c r="U536" s="76"/>
      <c r="V536" s="98" t="s">
        <v>192</v>
      </c>
      <c r="W536" s="99" t="s">
        <v>2214</v>
      </c>
      <c r="X536" s="100">
        <v>38000</v>
      </c>
      <c r="Y536" s="100">
        <f t="shared" si="34"/>
        <v>124930</v>
      </c>
      <c r="Z536" s="79"/>
      <c r="AA536" s="100">
        <v>124930</v>
      </c>
    </row>
    <row r="537" spans="1:27" ht="15">
      <c r="A537" s="98" t="s">
        <v>193</v>
      </c>
      <c r="B537" s="99" t="s">
        <v>2279</v>
      </c>
      <c r="C537" s="79"/>
      <c r="D537" s="46">
        <f t="shared" si="32"/>
        <v>93483</v>
      </c>
      <c r="E537" s="79"/>
      <c r="F537" s="100">
        <v>93483</v>
      </c>
      <c r="O537" s="98" t="s">
        <v>163</v>
      </c>
      <c r="P537" s="99" t="s">
        <v>2205</v>
      </c>
      <c r="Q537" s="100">
        <v>9273051</v>
      </c>
      <c r="R537" s="100">
        <f t="shared" si="33"/>
        <v>8409627</v>
      </c>
      <c r="S537" s="100">
        <v>44500</v>
      </c>
      <c r="T537" s="100">
        <v>8365127</v>
      </c>
      <c r="U537" s="76"/>
      <c r="V537" s="98" t="s">
        <v>193</v>
      </c>
      <c r="W537" s="99" t="s">
        <v>2279</v>
      </c>
      <c r="X537" s="79"/>
      <c r="Y537" s="100">
        <f t="shared" si="34"/>
        <v>198916</v>
      </c>
      <c r="Z537" s="79"/>
      <c r="AA537" s="100">
        <v>198916</v>
      </c>
    </row>
    <row r="538" spans="1:27" ht="15">
      <c r="A538" s="98" t="s">
        <v>194</v>
      </c>
      <c r="B538" s="99" t="s">
        <v>2215</v>
      </c>
      <c r="C538" s="79"/>
      <c r="D538" s="46">
        <f t="shared" si="32"/>
        <v>182873</v>
      </c>
      <c r="E538" s="79"/>
      <c r="F538" s="100">
        <v>182873</v>
      </c>
      <c r="O538" s="98" t="s">
        <v>166</v>
      </c>
      <c r="P538" s="99" t="s">
        <v>2206</v>
      </c>
      <c r="Q538" s="100">
        <v>242000</v>
      </c>
      <c r="R538" s="100">
        <f t="shared" si="33"/>
        <v>1981537</v>
      </c>
      <c r="S538" s="100">
        <v>902375</v>
      </c>
      <c r="T538" s="100">
        <v>1079162</v>
      </c>
      <c r="U538" s="76"/>
      <c r="V538" s="98" t="s">
        <v>194</v>
      </c>
      <c r="W538" s="99" t="s">
        <v>2215</v>
      </c>
      <c r="X538" s="100">
        <v>1686690</v>
      </c>
      <c r="Y538" s="100">
        <f t="shared" si="34"/>
        <v>667823</v>
      </c>
      <c r="Z538" s="100">
        <v>54188</v>
      </c>
      <c r="AA538" s="100">
        <v>613635</v>
      </c>
    </row>
    <row r="539" spans="1:27" ht="15">
      <c r="A539" s="98" t="s">
        <v>198</v>
      </c>
      <c r="B539" s="99" t="s">
        <v>1936</v>
      </c>
      <c r="C539" s="79"/>
      <c r="D539" s="46">
        <f t="shared" si="32"/>
        <v>30480</v>
      </c>
      <c r="E539" s="79"/>
      <c r="F539" s="100">
        <v>30480</v>
      </c>
      <c r="O539" s="98" t="s">
        <v>169</v>
      </c>
      <c r="P539" s="99" t="s">
        <v>2207</v>
      </c>
      <c r="Q539" s="100">
        <v>17158386</v>
      </c>
      <c r="R539" s="100">
        <f t="shared" si="33"/>
        <v>3172571</v>
      </c>
      <c r="S539" s="100">
        <v>1500</v>
      </c>
      <c r="T539" s="100">
        <v>3171071</v>
      </c>
      <c r="U539" s="76"/>
      <c r="V539" s="98" t="s">
        <v>198</v>
      </c>
      <c r="W539" s="99" t="s">
        <v>1936</v>
      </c>
      <c r="X539" s="100">
        <v>53280</v>
      </c>
      <c r="Y539" s="100">
        <f t="shared" si="34"/>
        <v>1314847</v>
      </c>
      <c r="Z539" s="100">
        <v>49500</v>
      </c>
      <c r="AA539" s="100">
        <v>1265347</v>
      </c>
    </row>
    <row r="540" spans="1:27" ht="15">
      <c r="A540" s="98" t="s">
        <v>201</v>
      </c>
      <c r="B540" s="99" t="s">
        <v>2216</v>
      </c>
      <c r="C540" s="79"/>
      <c r="D540" s="46">
        <f t="shared" si="32"/>
        <v>67336</v>
      </c>
      <c r="E540" s="79"/>
      <c r="F540" s="100">
        <v>67336</v>
      </c>
      <c r="O540" s="98" t="s">
        <v>172</v>
      </c>
      <c r="P540" s="99" t="s">
        <v>2208</v>
      </c>
      <c r="Q540" s="79"/>
      <c r="R540" s="100">
        <f t="shared" si="33"/>
        <v>2019590</v>
      </c>
      <c r="S540" s="79"/>
      <c r="T540" s="100">
        <v>2019590</v>
      </c>
      <c r="U540" s="76"/>
      <c r="V540" s="98" t="s">
        <v>201</v>
      </c>
      <c r="W540" s="99" t="s">
        <v>2216</v>
      </c>
      <c r="X540" s="100">
        <v>12250</v>
      </c>
      <c r="Y540" s="100">
        <f t="shared" si="34"/>
        <v>262586</v>
      </c>
      <c r="Z540" s="79"/>
      <c r="AA540" s="100">
        <v>262586</v>
      </c>
    </row>
    <row r="541" spans="1:27" ht="15">
      <c r="A541" s="98" t="s">
        <v>204</v>
      </c>
      <c r="B541" s="99" t="s">
        <v>1904</v>
      </c>
      <c r="C541" s="79"/>
      <c r="D541" s="46">
        <f t="shared" si="32"/>
        <v>31050</v>
      </c>
      <c r="E541" s="100">
        <v>16000</v>
      </c>
      <c r="F541" s="100">
        <v>15050</v>
      </c>
      <c r="O541" s="98" t="s">
        <v>175</v>
      </c>
      <c r="P541" s="99" t="s">
        <v>2209</v>
      </c>
      <c r="Q541" s="100">
        <v>11123078</v>
      </c>
      <c r="R541" s="100">
        <f t="shared" si="33"/>
        <v>11920703</v>
      </c>
      <c r="S541" s="100">
        <v>4572689</v>
      </c>
      <c r="T541" s="100">
        <v>7348014</v>
      </c>
      <c r="U541" s="76"/>
      <c r="V541" s="98" t="s">
        <v>204</v>
      </c>
      <c r="W541" s="99" t="s">
        <v>1904</v>
      </c>
      <c r="X541" s="100">
        <v>39900</v>
      </c>
      <c r="Y541" s="100">
        <f t="shared" si="34"/>
        <v>1104245</v>
      </c>
      <c r="Z541" s="100">
        <v>44532</v>
      </c>
      <c r="AA541" s="100">
        <v>1059713</v>
      </c>
    </row>
    <row r="542" spans="1:27" ht="15">
      <c r="A542" s="98" t="s">
        <v>207</v>
      </c>
      <c r="B542" s="99" t="s">
        <v>2217</v>
      </c>
      <c r="C542" s="79"/>
      <c r="D542" s="46">
        <f t="shared" si="32"/>
        <v>25600</v>
      </c>
      <c r="E542" s="100">
        <v>22300</v>
      </c>
      <c r="F542" s="100">
        <v>3300</v>
      </c>
      <c r="O542" s="98" t="s">
        <v>178</v>
      </c>
      <c r="P542" s="99" t="s">
        <v>1851</v>
      </c>
      <c r="Q542" s="100">
        <v>1329500</v>
      </c>
      <c r="R542" s="100">
        <f t="shared" si="33"/>
        <v>4787603</v>
      </c>
      <c r="S542" s="100">
        <v>1073340</v>
      </c>
      <c r="T542" s="100">
        <v>3714263</v>
      </c>
      <c r="U542" s="76"/>
      <c r="V542" s="98" t="s">
        <v>207</v>
      </c>
      <c r="W542" s="99" t="s">
        <v>2217</v>
      </c>
      <c r="X542" s="100">
        <v>947500</v>
      </c>
      <c r="Y542" s="100">
        <f t="shared" si="34"/>
        <v>4021166</v>
      </c>
      <c r="Z542" s="100">
        <v>61800</v>
      </c>
      <c r="AA542" s="100">
        <v>3959366</v>
      </c>
    </row>
    <row r="543" spans="1:27" ht="15">
      <c r="A543" s="98" t="s">
        <v>209</v>
      </c>
      <c r="B543" s="99" t="s">
        <v>2218</v>
      </c>
      <c r="C543" s="79"/>
      <c r="D543" s="46">
        <f t="shared" si="32"/>
        <v>16925</v>
      </c>
      <c r="E543" s="79"/>
      <c r="F543" s="100">
        <v>16925</v>
      </c>
      <c r="O543" s="98" t="s">
        <v>180</v>
      </c>
      <c r="P543" s="99" t="s">
        <v>2210</v>
      </c>
      <c r="Q543" s="100">
        <v>6121963</v>
      </c>
      <c r="R543" s="100">
        <f t="shared" si="33"/>
        <v>23592550</v>
      </c>
      <c r="S543" s="100">
        <v>8835630</v>
      </c>
      <c r="T543" s="100">
        <v>14756920</v>
      </c>
      <c r="U543" s="76"/>
      <c r="V543" s="98" t="s">
        <v>209</v>
      </c>
      <c r="W543" s="99" t="s">
        <v>2218</v>
      </c>
      <c r="X543" s="100">
        <v>180200</v>
      </c>
      <c r="Y543" s="100">
        <f t="shared" si="34"/>
        <v>67095</v>
      </c>
      <c r="Z543" s="79"/>
      <c r="AA543" s="100">
        <v>67095</v>
      </c>
    </row>
    <row r="544" spans="1:27" ht="15">
      <c r="A544" s="98" t="s">
        <v>212</v>
      </c>
      <c r="B544" s="99" t="s">
        <v>2219</v>
      </c>
      <c r="C544" s="79"/>
      <c r="D544" s="46">
        <f t="shared" si="32"/>
        <v>147609</v>
      </c>
      <c r="E544" s="100">
        <v>135709</v>
      </c>
      <c r="F544" s="100">
        <v>11900</v>
      </c>
      <c r="O544" s="98" t="s">
        <v>183</v>
      </c>
      <c r="P544" s="99" t="s">
        <v>1985</v>
      </c>
      <c r="Q544" s="100">
        <v>5729650</v>
      </c>
      <c r="R544" s="100">
        <f t="shared" si="33"/>
        <v>10763481</v>
      </c>
      <c r="S544" s="100">
        <v>1184328</v>
      </c>
      <c r="T544" s="100">
        <v>9579153</v>
      </c>
      <c r="U544" s="76"/>
      <c r="V544" s="98" t="s">
        <v>212</v>
      </c>
      <c r="W544" s="99" t="s">
        <v>2219</v>
      </c>
      <c r="X544" s="100">
        <v>85100</v>
      </c>
      <c r="Y544" s="100">
        <f t="shared" si="34"/>
        <v>851996</v>
      </c>
      <c r="Z544" s="100">
        <v>5665</v>
      </c>
      <c r="AA544" s="100">
        <v>846331</v>
      </c>
    </row>
    <row r="545" spans="1:27" ht="15">
      <c r="A545" s="98" t="s">
        <v>214</v>
      </c>
      <c r="B545" s="99" t="s">
        <v>2220</v>
      </c>
      <c r="C545" s="79"/>
      <c r="D545" s="46">
        <f t="shared" si="32"/>
        <v>14425</v>
      </c>
      <c r="E545" s="79"/>
      <c r="F545" s="100">
        <v>14425</v>
      </c>
      <c r="O545" s="98" t="s">
        <v>185</v>
      </c>
      <c r="P545" s="99" t="s">
        <v>2211</v>
      </c>
      <c r="Q545" s="100">
        <v>30923822</v>
      </c>
      <c r="R545" s="100">
        <f t="shared" si="33"/>
        <v>24345956</v>
      </c>
      <c r="S545" s="100">
        <v>13501658</v>
      </c>
      <c r="T545" s="100">
        <v>10844298</v>
      </c>
      <c r="U545" s="76"/>
      <c r="V545" s="98" t="s">
        <v>214</v>
      </c>
      <c r="W545" s="99" t="s">
        <v>2220</v>
      </c>
      <c r="X545" s="100">
        <v>138200</v>
      </c>
      <c r="Y545" s="100">
        <f t="shared" si="34"/>
        <v>145440</v>
      </c>
      <c r="Z545" s="79"/>
      <c r="AA545" s="100">
        <v>145440</v>
      </c>
    </row>
    <row r="546" spans="1:27" ht="15">
      <c r="A546" s="98" t="s">
        <v>217</v>
      </c>
      <c r="B546" s="99" t="s">
        <v>2221</v>
      </c>
      <c r="C546" s="79"/>
      <c r="D546" s="46">
        <f t="shared" si="32"/>
        <v>131820</v>
      </c>
      <c r="E546" s="79"/>
      <c r="F546" s="100">
        <v>131820</v>
      </c>
      <c r="O546" s="98" t="s">
        <v>188</v>
      </c>
      <c r="P546" s="99" t="s">
        <v>2212</v>
      </c>
      <c r="Q546" s="79"/>
      <c r="R546" s="100">
        <f t="shared" si="33"/>
        <v>213995</v>
      </c>
      <c r="S546" s="100">
        <v>18200</v>
      </c>
      <c r="T546" s="100">
        <v>195795</v>
      </c>
      <c r="U546" s="76"/>
      <c r="V546" s="98" t="s">
        <v>217</v>
      </c>
      <c r="W546" s="99" t="s">
        <v>2221</v>
      </c>
      <c r="X546" s="100">
        <v>55579</v>
      </c>
      <c r="Y546" s="100">
        <f t="shared" si="34"/>
        <v>186682</v>
      </c>
      <c r="Z546" s="79"/>
      <c r="AA546" s="100">
        <v>186682</v>
      </c>
    </row>
    <row r="547" spans="1:27" ht="15">
      <c r="A547" s="98" t="s">
        <v>220</v>
      </c>
      <c r="B547" s="99" t="s">
        <v>2222</v>
      </c>
      <c r="C547" s="79"/>
      <c r="D547" s="46">
        <f t="shared" si="32"/>
        <v>146424</v>
      </c>
      <c r="E547" s="100">
        <v>9500</v>
      </c>
      <c r="F547" s="100">
        <v>136924</v>
      </c>
      <c r="O547" s="98" t="s">
        <v>191</v>
      </c>
      <c r="P547" s="99" t="s">
        <v>2213</v>
      </c>
      <c r="Q547" s="100">
        <v>2690568</v>
      </c>
      <c r="R547" s="100">
        <f t="shared" si="33"/>
        <v>981311</v>
      </c>
      <c r="S547" s="100">
        <v>155550</v>
      </c>
      <c r="T547" s="100">
        <v>825761</v>
      </c>
      <c r="U547" s="76"/>
      <c r="V547" s="98" t="s">
        <v>220</v>
      </c>
      <c r="W547" s="99" t="s">
        <v>2222</v>
      </c>
      <c r="X547" s="100">
        <v>99041</v>
      </c>
      <c r="Y547" s="100">
        <f t="shared" si="34"/>
        <v>253075</v>
      </c>
      <c r="Z547" s="100">
        <v>6300</v>
      </c>
      <c r="AA547" s="100">
        <v>246775</v>
      </c>
    </row>
    <row r="548" spans="1:27" ht="15">
      <c r="A548" s="98" t="s">
        <v>223</v>
      </c>
      <c r="B548" s="99" t="s">
        <v>2223</v>
      </c>
      <c r="C548" s="100">
        <v>1500</v>
      </c>
      <c r="D548" s="46">
        <f t="shared" si="32"/>
        <v>13820</v>
      </c>
      <c r="E548" s="100">
        <v>1100</v>
      </c>
      <c r="F548" s="100">
        <v>12720</v>
      </c>
      <c r="O548" s="98" t="s">
        <v>192</v>
      </c>
      <c r="P548" s="99" t="s">
        <v>2214</v>
      </c>
      <c r="Q548" s="79"/>
      <c r="R548" s="100">
        <f t="shared" si="33"/>
        <v>507265</v>
      </c>
      <c r="S548" s="100">
        <v>10000</v>
      </c>
      <c r="T548" s="100">
        <v>497265</v>
      </c>
      <c r="U548" s="76"/>
      <c r="V548" s="98" t="s">
        <v>223</v>
      </c>
      <c r="W548" s="99" t="s">
        <v>2223</v>
      </c>
      <c r="X548" s="100">
        <v>15900</v>
      </c>
      <c r="Y548" s="100">
        <f t="shared" si="34"/>
        <v>9285</v>
      </c>
      <c r="Z548" s="79"/>
      <c r="AA548" s="100">
        <v>9285</v>
      </c>
    </row>
    <row r="549" spans="1:27" ht="15">
      <c r="A549" s="98" t="s">
        <v>226</v>
      </c>
      <c r="B549" s="99" t="s">
        <v>2224</v>
      </c>
      <c r="C549" s="79"/>
      <c r="D549" s="46">
        <f t="shared" si="32"/>
        <v>140322</v>
      </c>
      <c r="E549" s="79"/>
      <c r="F549" s="100">
        <v>140322</v>
      </c>
      <c r="O549" s="98" t="s">
        <v>193</v>
      </c>
      <c r="P549" s="99" t="s">
        <v>2279</v>
      </c>
      <c r="Q549" s="79"/>
      <c r="R549" s="100">
        <f t="shared" si="33"/>
        <v>583568</v>
      </c>
      <c r="S549" s="79"/>
      <c r="T549" s="100">
        <v>583568</v>
      </c>
      <c r="U549" s="76"/>
      <c r="V549" s="98" t="s">
        <v>226</v>
      </c>
      <c r="W549" s="99" t="s">
        <v>2224</v>
      </c>
      <c r="X549" s="100">
        <v>2339740</v>
      </c>
      <c r="Y549" s="100">
        <f t="shared" si="34"/>
        <v>4762309</v>
      </c>
      <c r="Z549" s="79"/>
      <c r="AA549" s="100">
        <v>4762309</v>
      </c>
    </row>
    <row r="550" spans="1:27" ht="15">
      <c r="A550" s="98" t="s">
        <v>229</v>
      </c>
      <c r="B550" s="99" t="s">
        <v>1836</v>
      </c>
      <c r="C550" s="79"/>
      <c r="D550" s="46">
        <f t="shared" si="32"/>
        <v>204208</v>
      </c>
      <c r="E550" s="100">
        <v>31000</v>
      </c>
      <c r="F550" s="100">
        <v>173208</v>
      </c>
      <c r="O550" s="98" t="s">
        <v>194</v>
      </c>
      <c r="P550" s="99" t="s">
        <v>2215</v>
      </c>
      <c r="Q550" s="100">
        <v>100</v>
      </c>
      <c r="R550" s="100">
        <f t="shared" si="33"/>
        <v>1450214</v>
      </c>
      <c r="S550" s="100">
        <v>428525</v>
      </c>
      <c r="T550" s="100">
        <v>1021689</v>
      </c>
      <c r="U550" s="76"/>
      <c r="V550" s="98" t="s">
        <v>229</v>
      </c>
      <c r="W550" s="99" t="s">
        <v>1836</v>
      </c>
      <c r="X550" s="79"/>
      <c r="Y550" s="100">
        <f t="shared" si="34"/>
        <v>992420</v>
      </c>
      <c r="Z550" s="79"/>
      <c r="AA550" s="100">
        <v>992420</v>
      </c>
    </row>
    <row r="551" spans="1:27" ht="15">
      <c r="A551" s="98" t="s">
        <v>232</v>
      </c>
      <c r="B551" s="99" t="s">
        <v>2225</v>
      </c>
      <c r="C551" s="79"/>
      <c r="D551" s="46">
        <f t="shared" si="32"/>
        <v>70901</v>
      </c>
      <c r="E551" s="100">
        <v>4200</v>
      </c>
      <c r="F551" s="100">
        <v>66701</v>
      </c>
      <c r="O551" s="98" t="s">
        <v>198</v>
      </c>
      <c r="P551" s="99" t="s">
        <v>1936</v>
      </c>
      <c r="Q551" s="100">
        <v>183750</v>
      </c>
      <c r="R551" s="100">
        <f t="shared" si="33"/>
        <v>657727</v>
      </c>
      <c r="S551" s="100">
        <v>3000</v>
      </c>
      <c r="T551" s="100">
        <v>654727</v>
      </c>
      <c r="U551" s="76"/>
      <c r="V551" s="98" t="s">
        <v>232</v>
      </c>
      <c r="W551" s="99" t="s">
        <v>2225</v>
      </c>
      <c r="X551" s="100">
        <v>300</v>
      </c>
      <c r="Y551" s="100">
        <f t="shared" si="34"/>
        <v>238362</v>
      </c>
      <c r="Z551" s="100">
        <v>76100</v>
      </c>
      <c r="AA551" s="100">
        <v>162262</v>
      </c>
    </row>
    <row r="552" spans="1:27" ht="15">
      <c r="A552" s="98" t="s">
        <v>235</v>
      </c>
      <c r="B552" s="99" t="s">
        <v>2226</v>
      </c>
      <c r="C552" s="79"/>
      <c r="D552" s="46">
        <f t="shared" si="32"/>
        <v>322638</v>
      </c>
      <c r="E552" s="79"/>
      <c r="F552" s="100">
        <v>322638</v>
      </c>
      <c r="O552" s="98" t="s">
        <v>201</v>
      </c>
      <c r="P552" s="99" t="s">
        <v>2216</v>
      </c>
      <c r="Q552" s="100">
        <v>317700</v>
      </c>
      <c r="R552" s="100">
        <f t="shared" si="33"/>
        <v>169572</v>
      </c>
      <c r="S552" s="79"/>
      <c r="T552" s="100">
        <v>169572</v>
      </c>
      <c r="U552" s="76"/>
      <c r="V552" s="98" t="s">
        <v>235</v>
      </c>
      <c r="W552" s="99" t="s">
        <v>2226</v>
      </c>
      <c r="X552" s="100">
        <v>9800</v>
      </c>
      <c r="Y552" s="100">
        <f t="shared" si="34"/>
        <v>5769126</v>
      </c>
      <c r="Z552" s="100">
        <v>285067</v>
      </c>
      <c r="AA552" s="100">
        <v>5484059</v>
      </c>
    </row>
    <row r="553" spans="1:27" ht="15">
      <c r="A553" s="98" t="s">
        <v>238</v>
      </c>
      <c r="B553" s="99" t="s">
        <v>2227</v>
      </c>
      <c r="C553" s="79"/>
      <c r="D553" s="46">
        <f t="shared" si="32"/>
        <v>61073</v>
      </c>
      <c r="E553" s="79"/>
      <c r="F553" s="100">
        <v>61073</v>
      </c>
      <c r="O553" s="98" t="s">
        <v>204</v>
      </c>
      <c r="P553" s="99" t="s">
        <v>1904</v>
      </c>
      <c r="Q553" s="79"/>
      <c r="R553" s="100">
        <f t="shared" si="33"/>
        <v>487960</v>
      </c>
      <c r="S553" s="100">
        <v>153153</v>
      </c>
      <c r="T553" s="100">
        <v>334807</v>
      </c>
      <c r="U553" s="76"/>
      <c r="V553" s="98" t="s">
        <v>238</v>
      </c>
      <c r="W553" s="99" t="s">
        <v>2227</v>
      </c>
      <c r="X553" s="79"/>
      <c r="Y553" s="100">
        <f t="shared" si="34"/>
        <v>1280996</v>
      </c>
      <c r="Z553" s="100">
        <v>5100</v>
      </c>
      <c r="AA553" s="100">
        <v>1275896</v>
      </c>
    </row>
    <row r="554" spans="1:27" ht="15">
      <c r="A554" s="98" t="s">
        <v>240</v>
      </c>
      <c r="B554" s="99" t="s">
        <v>2228</v>
      </c>
      <c r="C554" s="100">
        <v>26200</v>
      </c>
      <c r="D554" s="46">
        <f t="shared" si="32"/>
        <v>56230</v>
      </c>
      <c r="E554" s="100">
        <v>10350</v>
      </c>
      <c r="F554" s="100">
        <v>45880</v>
      </c>
      <c r="O554" s="98" t="s">
        <v>207</v>
      </c>
      <c r="P554" s="99" t="s">
        <v>2217</v>
      </c>
      <c r="Q554" s="100">
        <v>1500</v>
      </c>
      <c r="R554" s="100">
        <f t="shared" si="33"/>
        <v>333584</v>
      </c>
      <c r="S554" s="100">
        <v>22300</v>
      </c>
      <c r="T554" s="100">
        <v>311284</v>
      </c>
      <c r="U554" s="76"/>
      <c r="V554" s="98" t="s">
        <v>240</v>
      </c>
      <c r="W554" s="99" t="s">
        <v>2228</v>
      </c>
      <c r="X554" s="100">
        <v>2</v>
      </c>
      <c r="Y554" s="100">
        <f t="shared" si="34"/>
        <v>1190817</v>
      </c>
      <c r="Z554" s="100">
        <v>53644</v>
      </c>
      <c r="AA554" s="100">
        <v>1137173</v>
      </c>
    </row>
    <row r="555" spans="1:27" ht="15">
      <c r="A555" s="98" t="s">
        <v>243</v>
      </c>
      <c r="B555" s="99" t="s">
        <v>1816</v>
      </c>
      <c r="C555" s="100">
        <v>172600</v>
      </c>
      <c r="D555" s="46">
        <f t="shared" si="32"/>
        <v>146054</v>
      </c>
      <c r="E555" s="79"/>
      <c r="F555" s="100">
        <v>146054</v>
      </c>
      <c r="O555" s="98" t="s">
        <v>209</v>
      </c>
      <c r="P555" s="99" t="s">
        <v>2218</v>
      </c>
      <c r="Q555" s="100">
        <v>50</v>
      </c>
      <c r="R555" s="100">
        <f t="shared" si="33"/>
        <v>438997</v>
      </c>
      <c r="S555" s="100">
        <v>40400</v>
      </c>
      <c r="T555" s="100">
        <v>398597</v>
      </c>
      <c r="U555" s="76"/>
      <c r="V555" s="98" t="s">
        <v>243</v>
      </c>
      <c r="W555" s="99" t="s">
        <v>1816</v>
      </c>
      <c r="X555" s="100">
        <v>3609650</v>
      </c>
      <c r="Y555" s="100">
        <f t="shared" si="34"/>
        <v>2252973</v>
      </c>
      <c r="Z555" s="100">
        <v>359690</v>
      </c>
      <c r="AA555" s="100">
        <v>1893283</v>
      </c>
    </row>
    <row r="556" spans="1:27" ht="15">
      <c r="A556" s="98" t="s">
        <v>246</v>
      </c>
      <c r="B556" s="99" t="s">
        <v>2237</v>
      </c>
      <c r="C556" s="79"/>
      <c r="D556" s="46">
        <f t="shared" si="32"/>
        <v>83110</v>
      </c>
      <c r="E556" s="79"/>
      <c r="F556" s="100">
        <v>83110</v>
      </c>
      <c r="O556" s="98" t="s">
        <v>212</v>
      </c>
      <c r="P556" s="99" t="s">
        <v>2219</v>
      </c>
      <c r="Q556" s="100">
        <v>100480</v>
      </c>
      <c r="R556" s="100">
        <f t="shared" si="33"/>
        <v>362500</v>
      </c>
      <c r="S556" s="100">
        <v>150711</v>
      </c>
      <c r="T556" s="100">
        <v>211789</v>
      </c>
      <c r="U556" s="76"/>
      <c r="V556" s="98" t="s">
        <v>246</v>
      </c>
      <c r="W556" s="99" t="s">
        <v>2237</v>
      </c>
      <c r="X556" s="100">
        <v>96885</v>
      </c>
      <c r="Y556" s="100">
        <f t="shared" si="34"/>
        <v>423293</v>
      </c>
      <c r="Z556" s="100">
        <v>6300</v>
      </c>
      <c r="AA556" s="100">
        <v>416993</v>
      </c>
    </row>
    <row r="557" spans="15:27" ht="15">
      <c r="O557" s="98" t="s">
        <v>214</v>
      </c>
      <c r="P557" s="99" t="s">
        <v>2220</v>
      </c>
      <c r="Q557" s="79"/>
      <c r="R557" s="100">
        <f t="shared" si="33"/>
        <v>337857</v>
      </c>
      <c r="S557" s="79"/>
      <c r="T557" s="100">
        <v>337857</v>
      </c>
      <c r="U557" s="76"/>
      <c r="V557" s="98" t="s">
        <v>249</v>
      </c>
      <c r="W557" s="99" t="s">
        <v>2238</v>
      </c>
      <c r="X557" s="100">
        <v>142670486</v>
      </c>
      <c r="Y557" s="100">
        <f t="shared" si="34"/>
        <v>149092700</v>
      </c>
      <c r="Z557" s="100">
        <v>5089312</v>
      </c>
      <c r="AA557" s="100">
        <v>144003388</v>
      </c>
    </row>
    <row r="558" spans="15:21" ht="15">
      <c r="O558" s="98" t="s">
        <v>217</v>
      </c>
      <c r="P558" s="99" t="s">
        <v>2221</v>
      </c>
      <c r="Q558" s="100">
        <v>420750</v>
      </c>
      <c r="R558" s="100">
        <f t="shared" si="33"/>
        <v>1124022</v>
      </c>
      <c r="S558" s="100">
        <v>84050</v>
      </c>
      <c r="T558" s="100">
        <v>1039972</v>
      </c>
      <c r="U558" s="76"/>
    </row>
    <row r="559" spans="15:21" ht="15">
      <c r="O559" s="98" t="s">
        <v>220</v>
      </c>
      <c r="P559" s="99" t="s">
        <v>2222</v>
      </c>
      <c r="Q559" s="100">
        <v>10445</v>
      </c>
      <c r="R559" s="100">
        <f t="shared" si="33"/>
        <v>761651</v>
      </c>
      <c r="S559" s="100">
        <v>340132</v>
      </c>
      <c r="T559" s="100">
        <v>421519</v>
      </c>
      <c r="U559" s="76"/>
    </row>
    <row r="560" spans="15:21" ht="15">
      <c r="O560" s="98" t="s">
        <v>223</v>
      </c>
      <c r="P560" s="99" t="s">
        <v>2223</v>
      </c>
      <c r="Q560" s="100">
        <v>2000</v>
      </c>
      <c r="R560" s="100">
        <f t="shared" si="33"/>
        <v>582322</v>
      </c>
      <c r="S560" s="100">
        <v>82969</v>
      </c>
      <c r="T560" s="100">
        <v>499353</v>
      </c>
      <c r="U560" s="76"/>
    </row>
    <row r="561" spans="15:21" ht="15">
      <c r="O561" s="98" t="s">
        <v>226</v>
      </c>
      <c r="P561" s="99" t="s">
        <v>2224</v>
      </c>
      <c r="Q561" s="100">
        <v>5361512</v>
      </c>
      <c r="R561" s="100">
        <f t="shared" si="33"/>
        <v>1711165</v>
      </c>
      <c r="S561" s="100">
        <v>55750</v>
      </c>
      <c r="T561" s="100">
        <v>1655415</v>
      </c>
      <c r="U561" s="76"/>
    </row>
    <row r="562" spans="15:21" ht="15">
      <c r="O562" s="98" t="s">
        <v>229</v>
      </c>
      <c r="P562" s="99" t="s">
        <v>1836</v>
      </c>
      <c r="Q562" s="100">
        <v>2050</v>
      </c>
      <c r="R562" s="100">
        <f t="shared" si="33"/>
        <v>1085926</v>
      </c>
      <c r="S562" s="100">
        <v>192270</v>
      </c>
      <c r="T562" s="100">
        <v>893656</v>
      </c>
      <c r="U562" s="76"/>
    </row>
    <row r="563" spans="15:21" ht="15">
      <c r="O563" s="98" t="s">
        <v>232</v>
      </c>
      <c r="P563" s="99" t="s">
        <v>2225</v>
      </c>
      <c r="Q563" s="100">
        <v>4000</v>
      </c>
      <c r="R563" s="100">
        <f t="shared" si="33"/>
        <v>561293</v>
      </c>
      <c r="S563" s="100">
        <v>32600</v>
      </c>
      <c r="T563" s="100">
        <v>528693</v>
      </c>
      <c r="U563" s="76"/>
    </row>
    <row r="564" spans="15:21" ht="15">
      <c r="O564" s="98" t="s">
        <v>235</v>
      </c>
      <c r="P564" s="99" t="s">
        <v>2226</v>
      </c>
      <c r="Q564" s="79"/>
      <c r="R564" s="100">
        <f t="shared" si="33"/>
        <v>1878294</v>
      </c>
      <c r="S564" s="100">
        <v>5912</v>
      </c>
      <c r="T564" s="100">
        <v>1872382</v>
      </c>
      <c r="U564" s="76"/>
    </row>
    <row r="565" spans="15:21" ht="15">
      <c r="O565" s="98" t="s">
        <v>238</v>
      </c>
      <c r="P565" s="99" t="s">
        <v>2227</v>
      </c>
      <c r="Q565" s="79"/>
      <c r="R565" s="100">
        <f t="shared" si="33"/>
        <v>590911</v>
      </c>
      <c r="S565" s="100">
        <v>142100</v>
      </c>
      <c r="T565" s="100">
        <v>448811</v>
      </c>
      <c r="U565" s="76"/>
    </row>
    <row r="566" spans="15:21" ht="15">
      <c r="O566" s="98" t="s">
        <v>240</v>
      </c>
      <c r="P566" s="99" t="s">
        <v>2228</v>
      </c>
      <c r="Q566" s="100">
        <v>27425</v>
      </c>
      <c r="R566" s="100">
        <f t="shared" si="33"/>
        <v>846542</v>
      </c>
      <c r="S566" s="100">
        <v>66566</v>
      </c>
      <c r="T566" s="100">
        <v>779976</v>
      </c>
      <c r="U566" s="76"/>
    </row>
    <row r="567" spans="15:21" ht="15">
      <c r="O567" s="98" t="s">
        <v>243</v>
      </c>
      <c r="P567" s="99" t="s">
        <v>1816</v>
      </c>
      <c r="Q567" s="100">
        <v>318841</v>
      </c>
      <c r="R567" s="100">
        <f t="shared" si="33"/>
        <v>1049123</v>
      </c>
      <c r="S567" s="100">
        <v>108475</v>
      </c>
      <c r="T567" s="100">
        <v>940648</v>
      </c>
      <c r="U567" s="76"/>
    </row>
    <row r="568" spans="15:21" ht="15">
      <c r="O568" s="98" t="s">
        <v>246</v>
      </c>
      <c r="P568" s="99" t="s">
        <v>2237</v>
      </c>
      <c r="Q568" s="79"/>
      <c r="R568" s="100">
        <f t="shared" si="33"/>
        <v>627966</v>
      </c>
      <c r="S568" s="100">
        <v>84875</v>
      </c>
      <c r="T568" s="100">
        <v>543091</v>
      </c>
      <c r="U568" s="76"/>
    </row>
    <row r="569" spans="15:21" ht="15">
      <c r="O569" s="98" t="s">
        <v>249</v>
      </c>
      <c r="P569" s="99" t="s">
        <v>2238</v>
      </c>
      <c r="Q569" s="79"/>
      <c r="R569" s="100">
        <f t="shared" si="33"/>
        <v>1132239</v>
      </c>
      <c r="S569" s="79"/>
      <c r="T569" s="100">
        <v>1132239</v>
      </c>
      <c r="U569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August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333403</v>
      </c>
      <c r="F31" s="172">
        <f>work!I31+work!J31</f>
        <v>99850</v>
      </c>
      <c r="G31" s="173"/>
      <c r="H31" s="174" t="str">
        <f>work!L31</f>
        <v>20160913</v>
      </c>
      <c r="I31" s="175">
        <f>E31</f>
        <v>333403</v>
      </c>
      <c r="J31" s="175">
        <f>F31</f>
        <v>99850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2596270</v>
      </c>
      <c r="F32" s="178">
        <f>work!I32+work!J32</f>
        <v>528729</v>
      </c>
      <c r="G32" s="122"/>
      <c r="H32" s="179" t="str">
        <f>work!L32</f>
        <v>20160907</v>
      </c>
      <c r="I32" s="121">
        <f aca="true" t="shared" si="0" ref="I32:I95">E32</f>
        <v>2596270</v>
      </c>
      <c r="J32" s="121">
        <f aca="true" t="shared" si="1" ref="J32:J95">F32</f>
        <v>528729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2218347</v>
      </c>
      <c r="F33" s="178">
        <f>work!I33+work!J33</f>
        <v>118930</v>
      </c>
      <c r="G33" s="122"/>
      <c r="H33" s="179" t="str">
        <f>work!L33</f>
        <v>20160907</v>
      </c>
      <c r="I33" s="121">
        <f t="shared" si="0"/>
        <v>2218347</v>
      </c>
      <c r="J33" s="121">
        <f t="shared" si="1"/>
        <v>118930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197390</v>
      </c>
      <c r="F34" s="178">
        <f>work!I34+work!J34</f>
        <v>20000</v>
      </c>
      <c r="G34" s="120"/>
      <c r="H34" s="179" t="str">
        <f>work!L34</f>
        <v>20160907</v>
      </c>
      <c r="I34" s="121">
        <f t="shared" si="0"/>
        <v>197390</v>
      </c>
      <c r="J34" s="121">
        <f t="shared" si="1"/>
        <v>20000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343884</v>
      </c>
      <c r="F35" s="178">
        <f>work!I35+work!J35</f>
        <v>177501</v>
      </c>
      <c r="G35" s="122"/>
      <c r="H35" s="179" t="str">
        <f>work!L35</f>
        <v>20160913</v>
      </c>
      <c r="I35" s="121">
        <f t="shared" si="0"/>
        <v>343884</v>
      </c>
      <c r="J35" s="121">
        <f t="shared" si="1"/>
        <v>177501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64604</v>
      </c>
      <c r="F36" s="178">
        <f>work!I36+work!J36</f>
        <v>7700</v>
      </c>
      <c r="G36" s="122"/>
      <c r="H36" s="179" t="str">
        <f>work!L36</f>
        <v>20160913</v>
      </c>
      <c r="I36" s="121">
        <f t="shared" si="0"/>
        <v>64604</v>
      </c>
      <c r="J36" s="121">
        <f t="shared" si="1"/>
        <v>7700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98696</v>
      </c>
      <c r="F37" s="178">
        <f>work!I37+work!J37</f>
        <v>21000</v>
      </c>
      <c r="G37" s="122"/>
      <c r="H37" s="179" t="str">
        <f>work!L37</f>
        <v>20160907</v>
      </c>
      <c r="I37" s="121">
        <f t="shared" si="0"/>
        <v>98696</v>
      </c>
      <c r="J37" s="121">
        <f t="shared" si="1"/>
        <v>21000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1770623</v>
      </c>
      <c r="F38" s="178">
        <f>work!I38+work!J38</f>
        <v>4568553</v>
      </c>
      <c r="G38" s="122"/>
      <c r="H38" s="179" t="str">
        <f>work!L38</f>
        <v>20160907</v>
      </c>
      <c r="I38" s="121">
        <f t="shared" si="0"/>
        <v>1770623</v>
      </c>
      <c r="J38" s="121">
        <f t="shared" si="1"/>
        <v>4568553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107300</v>
      </c>
      <c r="F39" s="178">
        <f>work!I39+work!J39</f>
        <v>14950</v>
      </c>
      <c r="G39" s="122"/>
      <c r="H39" s="179" t="str">
        <f>work!L39</f>
        <v>20160913</v>
      </c>
      <c r="I39" s="121">
        <f t="shared" si="0"/>
        <v>107300</v>
      </c>
      <c r="J39" s="121">
        <f t="shared" si="1"/>
        <v>14950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62013</v>
      </c>
      <c r="F40" s="178">
        <f>work!I40+work!J40</f>
        <v>32530</v>
      </c>
      <c r="G40" s="122"/>
      <c r="H40" s="179" t="str">
        <f>work!L40</f>
        <v>20160907</v>
      </c>
      <c r="I40" s="121">
        <f t="shared" si="0"/>
        <v>62013</v>
      </c>
      <c r="J40" s="121">
        <f t="shared" si="1"/>
        <v>32530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2007242</v>
      </c>
      <c r="F41" s="178">
        <f>work!I41+work!J41</f>
        <v>17740579</v>
      </c>
      <c r="G41" s="122"/>
      <c r="H41" s="179" t="str">
        <f>work!L41</f>
        <v>20160907</v>
      </c>
      <c r="I41" s="121">
        <f t="shared" si="0"/>
        <v>2007242</v>
      </c>
      <c r="J41" s="121">
        <f t="shared" si="1"/>
        <v>17740579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619684</v>
      </c>
      <c r="F42" s="178">
        <f>work!I42+work!J42</f>
        <v>977966</v>
      </c>
      <c r="G42" s="122"/>
      <c r="H42" s="179" t="str">
        <f>work!L42</f>
        <v>20160907</v>
      </c>
      <c r="I42" s="121">
        <f t="shared" si="0"/>
        <v>619684</v>
      </c>
      <c r="J42" s="121">
        <f t="shared" si="1"/>
        <v>977966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529300</v>
      </c>
      <c r="F43" s="178">
        <f>work!I43+work!J43</f>
        <v>199817</v>
      </c>
      <c r="G43" s="122"/>
      <c r="H43" s="179" t="str">
        <f>work!L43</f>
        <v>20160907</v>
      </c>
      <c r="I43" s="121">
        <f t="shared" si="0"/>
        <v>529300</v>
      </c>
      <c r="J43" s="121">
        <f t="shared" si="1"/>
        <v>199817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210718</v>
      </c>
      <c r="F44" s="178">
        <f>work!I44+work!J44</f>
        <v>13306</v>
      </c>
      <c r="G44" s="120"/>
      <c r="H44" s="179" t="str">
        <f>work!L44</f>
        <v>20160907</v>
      </c>
      <c r="I44" s="121">
        <f t="shared" si="0"/>
        <v>210718</v>
      </c>
      <c r="J44" s="121">
        <f t="shared" si="1"/>
        <v>13306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218529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218529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1670859</v>
      </c>
      <c r="F46" s="178">
        <f>work!I46+work!J46</f>
        <v>750</v>
      </c>
      <c r="G46" s="122"/>
      <c r="H46" s="179" t="str">
        <f>work!L46</f>
        <v>20160907</v>
      </c>
      <c r="I46" s="121">
        <f t="shared" si="0"/>
        <v>1670859</v>
      </c>
      <c r="J46" s="121">
        <f t="shared" si="1"/>
        <v>750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123425</v>
      </c>
      <c r="F47" s="178">
        <f>work!I47+work!J47</f>
        <v>101790</v>
      </c>
      <c r="G47" s="122"/>
      <c r="H47" s="179" t="str">
        <f>work!L47</f>
        <v>20161007</v>
      </c>
      <c r="I47" s="121">
        <f t="shared" si="0"/>
        <v>123425</v>
      </c>
      <c r="J47" s="121">
        <f t="shared" si="1"/>
        <v>101790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347640</v>
      </c>
      <c r="F48" s="178">
        <f>work!I48+work!J48</f>
        <v>141639</v>
      </c>
      <c r="G48" s="122"/>
      <c r="H48" s="179" t="str">
        <f>work!L48</f>
        <v>20160907</v>
      </c>
      <c r="I48" s="121">
        <f t="shared" si="0"/>
        <v>347640</v>
      </c>
      <c r="J48" s="121">
        <f t="shared" si="1"/>
        <v>141639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499872</v>
      </c>
      <c r="F49" s="178">
        <f>work!I49+work!J49</f>
        <v>131549</v>
      </c>
      <c r="G49" s="122"/>
      <c r="H49" s="179" t="str">
        <f>work!L49</f>
        <v>20161007</v>
      </c>
      <c r="I49" s="121">
        <f t="shared" si="0"/>
        <v>499872</v>
      </c>
      <c r="J49" s="121">
        <f t="shared" si="1"/>
        <v>131549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36990</v>
      </c>
      <c r="F50" s="178">
        <f>work!I50+work!J50</f>
        <v>500</v>
      </c>
      <c r="G50" s="122"/>
      <c r="H50" s="179" t="s">
        <v>9</v>
      </c>
      <c r="I50" s="121">
        <f t="shared" si="0"/>
        <v>36990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288179</v>
      </c>
      <c r="F51" s="178">
        <f>work!I51+work!J51</f>
        <v>158749</v>
      </c>
      <c r="G51" s="122"/>
      <c r="H51" s="179" t="str">
        <f>work!L51</f>
        <v>20160907</v>
      </c>
      <c r="I51" s="121">
        <f t="shared" si="0"/>
        <v>288179</v>
      </c>
      <c r="J51" s="121">
        <f t="shared" si="1"/>
        <v>158749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805183</v>
      </c>
      <c r="F52" s="178">
        <f>work!I52+work!J52</f>
        <v>12450</v>
      </c>
      <c r="G52" s="122"/>
      <c r="H52" s="179" t="str">
        <f>work!L52</f>
        <v>20161007</v>
      </c>
      <c r="I52" s="121">
        <f t="shared" si="0"/>
        <v>805183</v>
      </c>
      <c r="J52" s="121">
        <f t="shared" si="1"/>
        <v>12450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40621</v>
      </c>
      <c r="F53" s="178">
        <f>work!I53+work!J53</f>
        <v>49000</v>
      </c>
      <c r="G53" s="122"/>
      <c r="H53" s="179" t="str">
        <f>work!L53</f>
        <v>20160913</v>
      </c>
      <c r="I53" s="121">
        <f t="shared" si="0"/>
        <v>40621</v>
      </c>
      <c r="J53" s="121">
        <f t="shared" si="1"/>
        <v>49000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394542</v>
      </c>
      <c r="F54" s="178">
        <f>work!I54+work!J54</f>
        <v>86648</v>
      </c>
      <c r="G54" s="122"/>
      <c r="H54" s="179" t="str">
        <f>work!L54</f>
        <v>20160907</v>
      </c>
      <c r="I54" s="121">
        <f t="shared" si="0"/>
        <v>394542</v>
      </c>
      <c r="J54" s="121">
        <f t="shared" si="1"/>
        <v>86648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6836655</v>
      </c>
      <c r="F55" s="178">
        <f>work!I55+work!J55</f>
        <v>279400</v>
      </c>
      <c r="G55" s="122"/>
      <c r="H55" s="179" t="str">
        <f>work!L55</f>
        <v>20160907</v>
      </c>
      <c r="I55" s="121">
        <f t="shared" si="0"/>
        <v>6836655</v>
      </c>
      <c r="J55" s="121">
        <f t="shared" si="1"/>
        <v>279400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911573</v>
      </c>
      <c r="F56" s="178">
        <f>work!I56+work!J56</f>
        <v>9688</v>
      </c>
      <c r="G56" s="122"/>
      <c r="H56" s="179" t="str">
        <f>work!L56</f>
        <v>20160907</v>
      </c>
      <c r="I56" s="121">
        <f t="shared" si="0"/>
        <v>911573</v>
      </c>
      <c r="J56" s="121">
        <f t="shared" si="1"/>
        <v>9688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532011</v>
      </c>
      <c r="F57" s="178">
        <f>work!I57+work!J57</f>
        <v>335050</v>
      </c>
      <c r="G57" s="122"/>
      <c r="H57" s="179" t="str">
        <f>work!L57</f>
        <v>20161007</v>
      </c>
      <c r="I57" s="121">
        <f t="shared" si="0"/>
        <v>532011</v>
      </c>
      <c r="J57" s="121">
        <f t="shared" si="1"/>
        <v>335050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51000</v>
      </c>
      <c r="F58" s="178">
        <f>work!I58+work!J58</f>
        <v>161700</v>
      </c>
      <c r="G58" s="122"/>
      <c r="H58" s="179" t="str">
        <f>work!L58</f>
        <v>20160913</v>
      </c>
      <c r="I58" s="121">
        <f t="shared" si="0"/>
        <v>51000</v>
      </c>
      <c r="J58" s="121">
        <f t="shared" si="1"/>
        <v>161700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3344913</v>
      </c>
      <c r="F59" s="178">
        <f>work!I59+work!J59</f>
        <v>70250</v>
      </c>
      <c r="G59" s="122"/>
      <c r="H59" s="179" t="str">
        <f>work!L59</f>
        <v>20160913</v>
      </c>
      <c r="I59" s="121">
        <f t="shared" si="0"/>
        <v>3344913</v>
      </c>
      <c r="J59" s="121">
        <f t="shared" si="1"/>
        <v>70250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376312</v>
      </c>
      <c r="F60" s="178">
        <f>work!I60+work!J60</f>
        <v>1082500</v>
      </c>
      <c r="G60" s="122"/>
      <c r="H60" s="179" t="str">
        <f>work!L60</f>
        <v>20160913</v>
      </c>
      <c r="I60" s="121">
        <f t="shared" si="0"/>
        <v>376312</v>
      </c>
      <c r="J60" s="121">
        <f t="shared" si="1"/>
        <v>1082500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2125054</v>
      </c>
      <c r="F61" s="178">
        <f>work!I61+work!J61</f>
        <v>63960</v>
      </c>
      <c r="G61" s="122"/>
      <c r="H61" s="179" t="str">
        <f>work!L61</f>
        <v>20160907</v>
      </c>
      <c r="I61" s="121">
        <f t="shared" si="0"/>
        <v>2125054</v>
      </c>
      <c r="J61" s="121">
        <f t="shared" si="1"/>
        <v>63960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872168</v>
      </c>
      <c r="F62" s="178">
        <f>work!I62+work!J62</f>
        <v>0</v>
      </c>
      <c r="G62" s="122"/>
      <c r="H62" s="179" t="str">
        <f>work!L62</f>
        <v>20160907</v>
      </c>
      <c r="I62" s="121">
        <f t="shared" si="0"/>
        <v>872168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570778</v>
      </c>
      <c r="F63" s="178">
        <f>work!I63+work!J63</f>
        <v>16515</v>
      </c>
      <c r="G63" s="122"/>
      <c r="H63" s="179" t="str">
        <f>work!L63</f>
        <v>20161007</v>
      </c>
      <c r="I63" s="121">
        <f t="shared" si="0"/>
        <v>570778</v>
      </c>
      <c r="J63" s="121">
        <f t="shared" si="1"/>
        <v>16515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919102</v>
      </c>
      <c r="F64" s="178">
        <f>work!I64+work!J64</f>
        <v>42200</v>
      </c>
      <c r="G64" s="122"/>
      <c r="H64" s="179" t="str">
        <f>work!L64</f>
        <v>20161007</v>
      </c>
      <c r="I64" s="121">
        <f t="shared" si="0"/>
        <v>919102</v>
      </c>
      <c r="J64" s="121">
        <f t="shared" si="1"/>
        <v>42200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121534</v>
      </c>
      <c r="F65" s="178">
        <f>work!I65+work!J65</f>
        <v>4662749</v>
      </c>
      <c r="G65" s="122"/>
      <c r="H65" s="179" t="str">
        <f>work!L65</f>
        <v>20160913</v>
      </c>
      <c r="I65" s="121">
        <f t="shared" si="0"/>
        <v>121534</v>
      </c>
      <c r="J65" s="121">
        <f t="shared" si="1"/>
        <v>4662749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1319476</v>
      </c>
      <c r="F66" s="178">
        <f>work!I66+work!J66</f>
        <v>1938077</v>
      </c>
      <c r="G66" s="122"/>
      <c r="H66" s="179" t="str">
        <f>work!L66</f>
        <v>20161007</v>
      </c>
      <c r="I66" s="121">
        <f t="shared" si="0"/>
        <v>1319476</v>
      </c>
      <c r="J66" s="121">
        <f t="shared" si="1"/>
        <v>1938077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363531</v>
      </c>
      <c r="F67" s="178">
        <f>work!I67+work!J67</f>
        <v>213500</v>
      </c>
      <c r="G67" s="122"/>
      <c r="H67" s="179" t="str">
        <f>work!L67</f>
        <v>20160907</v>
      </c>
      <c r="I67" s="121">
        <f t="shared" si="0"/>
        <v>363531</v>
      </c>
      <c r="J67" s="121">
        <f t="shared" si="1"/>
        <v>213500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28624373</v>
      </c>
      <c r="F68" s="178">
        <f>work!I68+work!J68</f>
        <v>2269596</v>
      </c>
      <c r="G68" s="122"/>
      <c r="H68" s="179" t="str">
        <f>work!L68</f>
        <v>20160907</v>
      </c>
      <c r="I68" s="121">
        <f t="shared" si="0"/>
        <v>28624373</v>
      </c>
      <c r="J68" s="121">
        <f t="shared" si="1"/>
        <v>2269596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1547383</v>
      </c>
      <c r="F69" s="178">
        <f>work!I69+work!J69</f>
        <v>130780</v>
      </c>
      <c r="G69" s="122"/>
      <c r="H69" s="179" t="str">
        <f>work!L69</f>
        <v>20160907</v>
      </c>
      <c r="I69" s="121">
        <f t="shared" si="0"/>
        <v>1547383</v>
      </c>
      <c r="J69" s="121">
        <f t="shared" si="1"/>
        <v>130780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1181773</v>
      </c>
      <c r="F70" s="178">
        <f>work!I70+work!J70</f>
        <v>316347</v>
      </c>
      <c r="G70" s="122"/>
      <c r="H70" s="179" t="str">
        <f>work!L70</f>
        <v>20161007</v>
      </c>
      <c r="I70" s="121">
        <f t="shared" si="0"/>
        <v>1181773</v>
      </c>
      <c r="J70" s="121">
        <f t="shared" si="1"/>
        <v>316347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190636</v>
      </c>
      <c r="F71" s="178">
        <f>work!I71+work!J71</f>
        <v>20899</v>
      </c>
      <c r="G71" s="122"/>
      <c r="H71" s="179" t="str">
        <f>work!L71</f>
        <v>20160907</v>
      </c>
      <c r="I71" s="121">
        <f t="shared" si="0"/>
        <v>190636</v>
      </c>
      <c r="J71" s="121">
        <f t="shared" si="1"/>
        <v>20899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1090621</v>
      </c>
      <c r="F72" s="178">
        <f>work!I72+work!J72</f>
        <v>2958972</v>
      </c>
      <c r="G72" s="122"/>
      <c r="H72" s="179" t="str">
        <f>work!L72</f>
        <v>20160907</v>
      </c>
      <c r="I72" s="121">
        <f t="shared" si="0"/>
        <v>1090621</v>
      </c>
      <c r="J72" s="121">
        <f t="shared" si="1"/>
        <v>2958972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1096459</v>
      </c>
      <c r="F73" s="178">
        <f>work!I73+work!J73</f>
        <v>990038</v>
      </c>
      <c r="G73" s="122"/>
      <c r="H73" s="179" t="str">
        <f>work!L73</f>
        <v>20160907</v>
      </c>
      <c r="I73" s="121">
        <f t="shared" si="0"/>
        <v>1096459</v>
      </c>
      <c r="J73" s="121">
        <f t="shared" si="1"/>
        <v>990038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268674</v>
      </c>
      <c r="F74" s="178">
        <f>work!I74+work!J74</f>
        <v>144564</v>
      </c>
      <c r="G74" s="122"/>
      <c r="H74" s="179" t="str">
        <f>work!L74</f>
        <v>20160913</v>
      </c>
      <c r="I74" s="121">
        <f t="shared" si="0"/>
        <v>268674</v>
      </c>
      <c r="J74" s="121">
        <f t="shared" si="1"/>
        <v>144564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1872675</v>
      </c>
      <c r="F75" s="178">
        <f>work!I75+work!J75</f>
        <v>3034124</v>
      </c>
      <c r="G75" s="122"/>
      <c r="H75" s="179" t="str">
        <f>work!L75</f>
        <v>20161007</v>
      </c>
      <c r="I75" s="121">
        <f t="shared" si="0"/>
        <v>1872675</v>
      </c>
      <c r="J75" s="121">
        <f t="shared" si="1"/>
        <v>3034124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1020942</v>
      </c>
      <c r="F76" s="178">
        <f>work!I76+work!J76</f>
        <v>11129678</v>
      </c>
      <c r="G76" s="122"/>
      <c r="H76" s="179" t="str">
        <f>work!L76</f>
        <v>20160913</v>
      </c>
      <c r="I76" s="121">
        <f t="shared" si="0"/>
        <v>1020942</v>
      </c>
      <c r="J76" s="121">
        <f t="shared" si="1"/>
        <v>11129678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283893</v>
      </c>
      <c r="F77" s="178">
        <f>work!I77+work!J77</f>
        <v>811300</v>
      </c>
      <c r="G77" s="122"/>
      <c r="H77" s="179" t="str">
        <f>work!L77</f>
        <v>20160907</v>
      </c>
      <c r="I77" s="121">
        <f t="shared" si="0"/>
        <v>283893</v>
      </c>
      <c r="J77" s="121">
        <f t="shared" si="1"/>
        <v>811300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771424</v>
      </c>
      <c r="F78" s="178">
        <f>work!I78+work!J78</f>
        <v>44785</v>
      </c>
      <c r="G78" s="122"/>
      <c r="H78" s="179" t="str">
        <f>work!L78</f>
        <v>20161007</v>
      </c>
      <c r="I78" s="121">
        <f t="shared" si="0"/>
        <v>771424</v>
      </c>
      <c r="J78" s="121">
        <f t="shared" si="1"/>
        <v>44785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71413</v>
      </c>
      <c r="F79" s="178">
        <f>work!I79+work!J79</f>
        <v>0</v>
      </c>
      <c r="G79" s="122"/>
      <c r="H79" s="179" t="str">
        <f>work!L79</f>
        <v>20160907</v>
      </c>
      <c r="I79" s="121">
        <f t="shared" si="0"/>
        <v>71413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530566</v>
      </c>
      <c r="F80" s="178">
        <f>work!I80+work!J80</f>
        <v>549394</v>
      </c>
      <c r="G80" s="122"/>
      <c r="H80" s="179" t="str">
        <f>work!L80</f>
        <v>20160907</v>
      </c>
      <c r="I80" s="121">
        <f t="shared" si="0"/>
        <v>530566</v>
      </c>
      <c r="J80" s="121">
        <f t="shared" si="1"/>
        <v>549394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572762</v>
      </c>
      <c r="F81" s="178">
        <f>work!I81+work!J81</f>
        <v>1500</v>
      </c>
      <c r="G81" s="122"/>
      <c r="H81" s="179" t="str">
        <f>work!L81</f>
        <v>20160907</v>
      </c>
      <c r="I81" s="121">
        <f t="shared" si="0"/>
        <v>572762</v>
      </c>
      <c r="J81" s="121">
        <f t="shared" si="1"/>
        <v>1500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901040</v>
      </c>
      <c r="F82" s="178">
        <f>work!I82+work!J82</f>
        <v>30251</v>
      </c>
      <c r="G82" s="122"/>
      <c r="H82" s="179" t="str">
        <f>work!L82</f>
        <v>20160907</v>
      </c>
      <c r="I82" s="121">
        <f t="shared" si="0"/>
        <v>901040</v>
      </c>
      <c r="J82" s="121">
        <f t="shared" si="1"/>
        <v>30251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493788</v>
      </c>
      <c r="F83" s="178">
        <f>work!I83+work!J83</f>
        <v>412700</v>
      </c>
      <c r="G83" s="122"/>
      <c r="H83" s="179" t="str">
        <f>work!L83</f>
        <v>20160907</v>
      </c>
      <c r="I83" s="121">
        <f t="shared" si="0"/>
        <v>493788</v>
      </c>
      <c r="J83" s="121">
        <f t="shared" si="1"/>
        <v>412700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352563</v>
      </c>
      <c r="F84" s="178">
        <f>work!I84+work!J84</f>
        <v>143065</v>
      </c>
      <c r="G84" s="122"/>
      <c r="H84" s="179" t="str">
        <f>work!L84</f>
        <v>20160907</v>
      </c>
      <c r="I84" s="121">
        <f t="shared" si="0"/>
        <v>352563</v>
      </c>
      <c r="J84" s="121">
        <f t="shared" si="1"/>
        <v>143065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28448263</v>
      </c>
      <c r="F85" s="178">
        <f>work!I85+work!J85</f>
        <v>448029</v>
      </c>
      <c r="G85" s="122"/>
      <c r="H85" s="179" t="str">
        <f>work!L85</f>
        <v>20160913</v>
      </c>
      <c r="I85" s="121">
        <f t="shared" si="0"/>
        <v>28448263</v>
      </c>
      <c r="J85" s="121">
        <f t="shared" si="1"/>
        <v>448029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3273153</v>
      </c>
      <c r="F86" s="178">
        <f>work!I86+work!J86</f>
        <v>1496645</v>
      </c>
      <c r="G86" s="122"/>
      <c r="H86" s="179" t="str">
        <f>work!L86</f>
        <v>20160907</v>
      </c>
      <c r="I86" s="121">
        <f t="shared" si="0"/>
        <v>3273153</v>
      </c>
      <c r="J86" s="121">
        <f t="shared" si="1"/>
        <v>1496645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345974</v>
      </c>
      <c r="F87" s="178">
        <f>work!I87+work!J87</f>
        <v>51262</v>
      </c>
      <c r="G87" s="122"/>
      <c r="H87" s="179" t="str">
        <f>work!L87</f>
        <v>20160907</v>
      </c>
      <c r="I87" s="121">
        <f t="shared" si="0"/>
        <v>345974</v>
      </c>
      <c r="J87" s="121">
        <f t="shared" si="1"/>
        <v>51262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199121</v>
      </c>
      <c r="F88" s="178">
        <f>work!I88+work!J88</f>
        <v>180015</v>
      </c>
      <c r="G88" s="122"/>
      <c r="H88" s="179" t="str">
        <f>work!L88</f>
        <v>20160907</v>
      </c>
      <c r="I88" s="121">
        <f t="shared" si="0"/>
        <v>199121</v>
      </c>
      <c r="J88" s="121">
        <f t="shared" si="1"/>
        <v>180015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507845</v>
      </c>
      <c r="F89" s="178">
        <f>work!I89+work!J89</f>
        <v>5874980</v>
      </c>
      <c r="G89" s="122"/>
      <c r="H89" s="179" t="str">
        <f>work!L89</f>
        <v>20160913</v>
      </c>
      <c r="I89" s="121">
        <f t="shared" si="0"/>
        <v>507845</v>
      </c>
      <c r="J89" s="121">
        <f t="shared" si="1"/>
        <v>5874980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211170</v>
      </c>
      <c r="F90" s="178">
        <f>work!I90+work!J90</f>
        <v>708476</v>
      </c>
      <c r="G90" s="122"/>
      <c r="H90" s="179" t="str">
        <f>work!L90</f>
        <v>20161007</v>
      </c>
      <c r="I90" s="121">
        <f t="shared" si="0"/>
        <v>211170</v>
      </c>
      <c r="J90" s="121">
        <f t="shared" si="1"/>
        <v>708476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572152</v>
      </c>
      <c r="F91" s="178">
        <f>work!I91+work!J91</f>
        <v>41400</v>
      </c>
      <c r="G91" s="122"/>
      <c r="H91" s="179" t="str">
        <f>work!L91</f>
        <v>20160907</v>
      </c>
      <c r="I91" s="121">
        <f t="shared" si="0"/>
        <v>572152</v>
      </c>
      <c r="J91" s="121">
        <f t="shared" si="1"/>
        <v>41400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380792</v>
      </c>
      <c r="F92" s="178">
        <f>work!I92+work!J92</f>
        <v>3106635</v>
      </c>
      <c r="G92" s="122"/>
      <c r="H92" s="179" t="str">
        <f>work!L92</f>
        <v>20160907</v>
      </c>
      <c r="I92" s="121">
        <f t="shared" si="0"/>
        <v>380792</v>
      </c>
      <c r="J92" s="121">
        <f t="shared" si="1"/>
        <v>3106635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88038</v>
      </c>
      <c r="F93" s="178">
        <f>work!I93+work!J93</f>
        <v>1524400</v>
      </c>
      <c r="G93" s="122"/>
      <c r="H93" s="179" t="str">
        <f>work!L93</f>
        <v>20160907</v>
      </c>
      <c r="I93" s="121">
        <f t="shared" si="0"/>
        <v>88038</v>
      </c>
      <c r="J93" s="121">
        <f t="shared" si="1"/>
        <v>1524400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646975</v>
      </c>
      <c r="F94" s="178">
        <f>work!I94+work!J94</f>
        <v>0</v>
      </c>
      <c r="G94" s="122"/>
      <c r="H94" s="179" t="str">
        <f>work!L94</f>
        <v>20161007</v>
      </c>
      <c r="I94" s="121">
        <f t="shared" si="0"/>
        <v>646975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444123</v>
      </c>
      <c r="F95" s="178">
        <f>work!I95+work!J95</f>
        <v>860010</v>
      </c>
      <c r="G95" s="122"/>
      <c r="H95" s="179" t="str">
        <f>work!L95</f>
        <v>20161007</v>
      </c>
      <c r="I95" s="121">
        <f t="shared" si="0"/>
        <v>444123</v>
      </c>
      <c r="J95" s="121">
        <f t="shared" si="1"/>
        <v>860010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2054896</v>
      </c>
      <c r="F96" s="178">
        <f>work!I96+work!J96</f>
        <v>242900</v>
      </c>
      <c r="G96" s="122"/>
      <c r="H96" s="179" t="str">
        <f>work!L96</f>
        <v>20160907</v>
      </c>
      <c r="I96" s="121">
        <f aca="true" t="shared" si="2" ref="I96:I159">E96</f>
        <v>2054896</v>
      </c>
      <c r="J96" s="121">
        <f aca="true" t="shared" si="3" ref="J96:J159">F96</f>
        <v>242900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688681</v>
      </c>
      <c r="F97" s="178">
        <f>work!I97+work!J97</f>
        <v>7000</v>
      </c>
      <c r="G97" s="122"/>
      <c r="H97" s="179" t="str">
        <f>work!L97</f>
        <v>20161007</v>
      </c>
      <c r="I97" s="121">
        <f t="shared" si="2"/>
        <v>688681</v>
      </c>
      <c r="J97" s="121">
        <f t="shared" si="3"/>
        <v>7000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4022430</v>
      </c>
      <c r="F98" s="178">
        <f>work!I98+work!J98</f>
        <v>525700</v>
      </c>
      <c r="G98" s="122"/>
      <c r="H98" s="179" t="str">
        <f>work!L98</f>
        <v>20160907</v>
      </c>
      <c r="I98" s="121">
        <f t="shared" si="2"/>
        <v>4022430</v>
      </c>
      <c r="J98" s="121">
        <f t="shared" si="3"/>
        <v>525700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2191997</v>
      </c>
      <c r="F99" s="178">
        <f>work!I99+work!J99</f>
        <v>4352453</v>
      </c>
      <c r="G99" s="122"/>
      <c r="H99" s="179" t="str">
        <f>work!L99</f>
        <v>20160907</v>
      </c>
      <c r="I99" s="121">
        <f t="shared" si="2"/>
        <v>2191997</v>
      </c>
      <c r="J99" s="121">
        <f t="shared" si="3"/>
        <v>4352453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1248356</v>
      </c>
      <c r="F100" s="178">
        <f>work!I100+work!J100</f>
        <v>1006500</v>
      </c>
      <c r="G100" s="122"/>
      <c r="H100" s="179" t="str">
        <f>work!L100</f>
        <v>20160913</v>
      </c>
      <c r="I100" s="121">
        <f t="shared" si="2"/>
        <v>1248356</v>
      </c>
      <c r="J100" s="121">
        <f t="shared" si="3"/>
        <v>1006500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1431291</v>
      </c>
      <c r="F101" s="178">
        <f>work!I101+work!J101</f>
        <v>2942422</v>
      </c>
      <c r="G101" s="122"/>
      <c r="H101" s="179" t="str">
        <f>work!L101</f>
        <v>20160907</v>
      </c>
      <c r="I101" s="121">
        <f t="shared" si="2"/>
        <v>1431291</v>
      </c>
      <c r="J101" s="121">
        <f t="shared" si="3"/>
        <v>2942422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583196</v>
      </c>
      <c r="F102" s="178">
        <f>work!I102+work!J102</f>
        <v>179250</v>
      </c>
      <c r="G102" s="122"/>
      <c r="H102" s="179" t="str">
        <f>work!L102</f>
        <v>20160907</v>
      </c>
      <c r="I102" s="121">
        <f t="shared" si="2"/>
        <v>583196</v>
      </c>
      <c r="J102" s="121">
        <f t="shared" si="3"/>
        <v>179250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302912</v>
      </c>
      <c r="F103" s="178">
        <f>work!I103+work!J103</f>
        <v>52775</v>
      </c>
      <c r="G103" s="122"/>
      <c r="H103" s="179" t="str">
        <f>work!L103</f>
        <v>20160907</v>
      </c>
      <c r="I103" s="121">
        <f t="shared" si="2"/>
        <v>302912</v>
      </c>
      <c r="J103" s="121">
        <f t="shared" si="3"/>
        <v>52775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1531510</v>
      </c>
      <c r="F104" s="178">
        <f>work!I104+work!J104</f>
        <v>352243</v>
      </c>
      <c r="G104" s="122"/>
      <c r="H104" s="179" t="str">
        <f>work!L104</f>
        <v>20160913</v>
      </c>
      <c r="I104" s="121">
        <f t="shared" si="2"/>
        <v>1531510</v>
      </c>
      <c r="J104" s="121">
        <f t="shared" si="3"/>
        <v>352243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600751</v>
      </c>
      <c r="F105" s="178">
        <f>work!I105+work!J105</f>
        <v>125050</v>
      </c>
      <c r="G105" s="122"/>
      <c r="H105" s="179" t="str">
        <f>work!L105</f>
        <v>20160913</v>
      </c>
      <c r="I105" s="121">
        <f t="shared" si="2"/>
        <v>600751</v>
      </c>
      <c r="J105" s="121">
        <f t="shared" si="3"/>
        <v>125050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1010220</v>
      </c>
      <c r="F106" s="178">
        <f>work!I106+work!J106</f>
        <v>81000</v>
      </c>
      <c r="G106" s="122"/>
      <c r="H106" s="179" t="str">
        <f>work!L106</f>
        <v>20160907</v>
      </c>
      <c r="I106" s="121">
        <f t="shared" si="2"/>
        <v>1010220</v>
      </c>
      <c r="J106" s="121">
        <f t="shared" si="3"/>
        <v>81000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114272</v>
      </c>
      <c r="F107" s="178">
        <f>work!I107+work!J107</f>
        <v>8500</v>
      </c>
      <c r="G107" s="122"/>
      <c r="H107" s="179" t="str">
        <f>work!L107</f>
        <v>20160907</v>
      </c>
      <c r="I107" s="121">
        <f t="shared" si="2"/>
        <v>114272</v>
      </c>
      <c r="J107" s="121">
        <f t="shared" si="3"/>
        <v>8500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156500</v>
      </c>
      <c r="G108" s="122"/>
      <c r="H108" s="179" t="str">
        <f>work!L108</f>
        <v>20160907</v>
      </c>
      <c r="I108" s="121">
        <f t="shared" si="2"/>
        <v>0</v>
      </c>
      <c r="J108" s="121">
        <f t="shared" si="3"/>
        <v>156500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1692177</v>
      </c>
      <c r="F109" s="178">
        <f>work!I109+work!J109</f>
        <v>554939</v>
      </c>
      <c r="G109" s="122"/>
      <c r="H109" s="179" t="str">
        <f>work!L109</f>
        <v>20160907</v>
      </c>
      <c r="I109" s="121">
        <f t="shared" si="2"/>
        <v>1692177</v>
      </c>
      <c r="J109" s="121">
        <f t="shared" si="3"/>
        <v>554939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733112</v>
      </c>
      <c r="F110" s="178">
        <f>work!I110+work!J110</f>
        <v>243598</v>
      </c>
      <c r="G110" s="122"/>
      <c r="H110" s="179" t="str">
        <f>work!L110</f>
        <v>20160913</v>
      </c>
      <c r="I110" s="121">
        <f t="shared" si="2"/>
        <v>733112</v>
      </c>
      <c r="J110" s="121">
        <f t="shared" si="3"/>
        <v>243598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3861834</v>
      </c>
      <c r="F111" s="178">
        <f>work!I111+work!J111</f>
        <v>363085</v>
      </c>
      <c r="G111" s="122"/>
      <c r="H111" s="179" t="str">
        <f>work!L111</f>
        <v>20160907</v>
      </c>
      <c r="I111" s="121">
        <f t="shared" si="2"/>
        <v>3861834</v>
      </c>
      <c r="J111" s="121">
        <f t="shared" si="3"/>
        <v>363085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17806</v>
      </c>
      <c r="F112" s="178">
        <f>work!I112+work!J112</f>
        <v>91453</v>
      </c>
      <c r="G112" s="122"/>
      <c r="H112" s="179" t="str">
        <f>work!L112</f>
        <v>20160913</v>
      </c>
      <c r="I112" s="121">
        <f t="shared" si="2"/>
        <v>17806</v>
      </c>
      <c r="J112" s="121">
        <f t="shared" si="3"/>
        <v>91453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2405086</v>
      </c>
      <c r="F113" s="178">
        <f>work!I113+work!J113</f>
        <v>762524</v>
      </c>
      <c r="G113" s="122"/>
      <c r="H113" s="179" t="str">
        <f>work!L113</f>
        <v>20160907</v>
      </c>
      <c r="I113" s="121">
        <f t="shared" si="2"/>
        <v>2405086</v>
      </c>
      <c r="J113" s="121">
        <f t="shared" si="3"/>
        <v>762524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2595031</v>
      </c>
      <c r="F114" s="178">
        <f>work!I114+work!J114</f>
        <v>203907</v>
      </c>
      <c r="G114" s="122"/>
      <c r="H114" s="179" t="str">
        <f>work!L114</f>
        <v>20160907</v>
      </c>
      <c r="I114" s="121">
        <f t="shared" si="2"/>
        <v>2595031</v>
      </c>
      <c r="J114" s="121">
        <f t="shared" si="3"/>
        <v>203907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6024950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6024950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2671816</v>
      </c>
      <c r="F116" s="178">
        <f>work!I116+work!J116</f>
        <v>121101</v>
      </c>
      <c r="G116" s="122"/>
      <c r="H116" s="179" t="str">
        <f>work!L116</f>
        <v>20160907</v>
      </c>
      <c r="I116" s="121">
        <f t="shared" si="2"/>
        <v>2671816</v>
      </c>
      <c r="J116" s="121">
        <f t="shared" si="3"/>
        <v>121101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13586634</v>
      </c>
      <c r="F117" s="178">
        <f>work!I117+work!J117</f>
        <v>215280</v>
      </c>
      <c r="G117" s="122"/>
      <c r="H117" s="179" t="str">
        <f>work!L117</f>
        <v>20160907</v>
      </c>
      <c r="I117" s="121">
        <f t="shared" si="2"/>
        <v>13586634</v>
      </c>
      <c r="J117" s="121">
        <f t="shared" si="3"/>
        <v>215280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257587</v>
      </c>
      <c r="F118" s="178">
        <f>work!I118+work!J118</f>
        <v>54800</v>
      </c>
      <c r="G118" s="122"/>
      <c r="H118" s="179" t="str">
        <f>work!L118</f>
        <v>20160907</v>
      </c>
      <c r="I118" s="121">
        <f t="shared" si="2"/>
        <v>257587</v>
      </c>
      <c r="J118" s="121">
        <f t="shared" si="3"/>
        <v>54800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1406050</v>
      </c>
      <c r="F119" s="178">
        <f>work!I119+work!J119</f>
        <v>48022</v>
      </c>
      <c r="G119" s="122"/>
      <c r="H119" s="179" t="str">
        <f>work!L119</f>
        <v>20160913</v>
      </c>
      <c r="I119" s="121">
        <f t="shared" si="2"/>
        <v>1406050</v>
      </c>
      <c r="J119" s="121">
        <f t="shared" si="3"/>
        <v>48022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880596</v>
      </c>
      <c r="F120" s="178">
        <f>work!I120+work!J120</f>
        <v>5847766</v>
      </c>
      <c r="G120" s="122"/>
      <c r="H120" s="179" t="str">
        <f>work!L120</f>
        <v>20160907</v>
      </c>
      <c r="I120" s="121">
        <f t="shared" si="2"/>
        <v>880596</v>
      </c>
      <c r="J120" s="121">
        <f t="shared" si="3"/>
        <v>5847766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340088</v>
      </c>
      <c r="F121" s="178">
        <f>work!I121+work!J121</f>
        <v>12179</v>
      </c>
      <c r="G121" s="122"/>
      <c r="H121" s="179" t="str">
        <f>work!L121</f>
        <v>20160913</v>
      </c>
      <c r="I121" s="121">
        <f t="shared" si="2"/>
        <v>340088</v>
      </c>
      <c r="J121" s="121">
        <f t="shared" si="3"/>
        <v>12179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3759302</v>
      </c>
      <c r="F122" s="178">
        <f>work!I122+work!J122</f>
        <v>182007</v>
      </c>
      <c r="G122" s="122"/>
      <c r="H122" s="179" t="str">
        <f>work!L122</f>
        <v>20160907</v>
      </c>
      <c r="I122" s="121">
        <f t="shared" si="2"/>
        <v>3759302</v>
      </c>
      <c r="J122" s="121">
        <f t="shared" si="3"/>
        <v>182007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1102138</v>
      </c>
      <c r="F123" s="178">
        <f>work!I123+work!J123</f>
        <v>303975</v>
      </c>
      <c r="G123" s="122"/>
      <c r="H123" s="179" t="str">
        <f>work!L123</f>
        <v>20160907</v>
      </c>
      <c r="I123" s="121">
        <f t="shared" si="2"/>
        <v>1102138</v>
      </c>
      <c r="J123" s="121">
        <f t="shared" si="3"/>
        <v>303975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74242</v>
      </c>
      <c r="F124" s="178">
        <f>work!I124+work!J124</f>
        <v>6043</v>
      </c>
      <c r="G124" s="122"/>
      <c r="H124" s="179" t="str">
        <f>work!L124</f>
        <v>20161007</v>
      </c>
      <c r="I124" s="121">
        <f t="shared" si="2"/>
        <v>74242</v>
      </c>
      <c r="J124" s="121">
        <f t="shared" si="3"/>
        <v>6043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74842</v>
      </c>
      <c r="F125" s="178">
        <f>work!I125+work!J125</f>
        <v>900</v>
      </c>
      <c r="G125" s="122"/>
      <c r="H125" s="179" t="str">
        <f>work!L125</f>
        <v>20160907</v>
      </c>
      <c r="I125" s="121">
        <f t="shared" si="2"/>
        <v>74842</v>
      </c>
      <c r="J125" s="121">
        <f t="shared" si="3"/>
        <v>900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211914</v>
      </c>
      <c r="F126" s="178">
        <f>work!I126+work!J126</f>
        <v>2000</v>
      </c>
      <c r="G126" s="122"/>
      <c r="H126" s="179" t="str">
        <f>work!L126</f>
        <v>20160913</v>
      </c>
      <c r="I126" s="121">
        <f t="shared" si="2"/>
        <v>211914</v>
      </c>
      <c r="J126" s="121">
        <f t="shared" si="3"/>
        <v>2000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323822</v>
      </c>
      <c r="F127" s="178">
        <f>work!I127+work!J127</f>
        <v>262400</v>
      </c>
      <c r="G127" s="122"/>
      <c r="H127" s="179" t="str">
        <f>work!L127</f>
        <v>20160913</v>
      </c>
      <c r="I127" s="121">
        <f t="shared" si="2"/>
        <v>323822</v>
      </c>
      <c r="J127" s="121">
        <f t="shared" si="3"/>
        <v>262400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160107</v>
      </c>
      <c r="F128" s="178">
        <f>work!I128+work!J128</f>
        <v>51150</v>
      </c>
      <c r="G128" s="122"/>
      <c r="H128" s="179" t="str">
        <f>work!L128</f>
        <v>20160907</v>
      </c>
      <c r="I128" s="121">
        <f t="shared" si="2"/>
        <v>160107</v>
      </c>
      <c r="J128" s="121">
        <f t="shared" si="3"/>
        <v>51150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912003</v>
      </c>
      <c r="F129" s="178">
        <f>work!I129+work!J129</f>
        <v>719943</v>
      </c>
      <c r="G129" s="122"/>
      <c r="H129" s="179" t="str">
        <f>work!L129</f>
        <v>20161007</v>
      </c>
      <c r="I129" s="121">
        <f t="shared" si="2"/>
        <v>912003</v>
      </c>
      <c r="J129" s="121">
        <f t="shared" si="3"/>
        <v>719943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717856</v>
      </c>
      <c r="F130" s="178">
        <f>work!I130+work!J130</f>
        <v>78825</v>
      </c>
      <c r="G130" s="122"/>
      <c r="H130" s="179" t="str">
        <f>work!L130</f>
        <v>20160907</v>
      </c>
      <c r="I130" s="121">
        <f t="shared" si="2"/>
        <v>717856</v>
      </c>
      <c r="J130" s="121">
        <f t="shared" si="3"/>
        <v>78825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526890</v>
      </c>
      <c r="F131" s="178">
        <f>work!I131+work!J131</f>
        <v>422907</v>
      </c>
      <c r="G131" s="122"/>
      <c r="H131" s="179" t="str">
        <f>work!L131</f>
        <v>20161007</v>
      </c>
      <c r="I131" s="121">
        <f t="shared" si="2"/>
        <v>526890</v>
      </c>
      <c r="J131" s="121">
        <f t="shared" si="3"/>
        <v>422907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108842</v>
      </c>
      <c r="F132" s="178">
        <f>work!I132+work!J132</f>
        <v>1000</v>
      </c>
      <c r="G132" s="122"/>
      <c r="H132" s="179" t="str">
        <f>work!L132</f>
        <v>20160913</v>
      </c>
      <c r="I132" s="121">
        <f t="shared" si="2"/>
        <v>108842</v>
      </c>
      <c r="J132" s="121">
        <f t="shared" si="3"/>
        <v>1000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298395</v>
      </c>
      <c r="F133" s="178">
        <f>work!I133+work!J133</f>
        <v>150019</v>
      </c>
      <c r="G133" s="122"/>
      <c r="H133" s="179" t="str">
        <f>work!L133</f>
        <v>20160907</v>
      </c>
      <c r="I133" s="121">
        <f t="shared" si="2"/>
        <v>298395</v>
      </c>
      <c r="J133" s="121">
        <f t="shared" si="3"/>
        <v>150019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162029</v>
      </c>
      <c r="F134" s="178">
        <f>work!I134+work!J134</f>
        <v>12000</v>
      </c>
      <c r="G134" s="122"/>
      <c r="H134" s="179" t="str">
        <f>work!L134</f>
        <v>20160907</v>
      </c>
      <c r="I134" s="121">
        <f t="shared" si="2"/>
        <v>162029</v>
      </c>
      <c r="J134" s="121">
        <f t="shared" si="3"/>
        <v>12000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933940</v>
      </c>
      <c r="F135" s="178">
        <f>work!I135+work!J135</f>
        <v>192010</v>
      </c>
      <c r="G135" s="122"/>
      <c r="H135" s="179" t="str">
        <f>work!L135</f>
        <v>20160907</v>
      </c>
      <c r="I135" s="121">
        <f t="shared" si="2"/>
        <v>933940</v>
      </c>
      <c r="J135" s="121">
        <f t="shared" si="3"/>
        <v>192010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4908853</v>
      </c>
      <c r="F136" s="178">
        <f>work!I136+work!J136</f>
        <v>3225803</v>
      </c>
      <c r="G136" s="122"/>
      <c r="H136" s="179" t="str">
        <f>work!L136</f>
        <v>20160913</v>
      </c>
      <c r="I136" s="121">
        <f t="shared" si="2"/>
        <v>4908853</v>
      </c>
      <c r="J136" s="121">
        <f t="shared" si="3"/>
        <v>3225803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17500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17500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557540</v>
      </c>
      <c r="F138" s="178">
        <f>work!I138+work!J138</f>
        <v>3145748</v>
      </c>
      <c r="G138" s="122"/>
      <c r="H138" s="179" t="str">
        <f>work!L138</f>
        <v>20160907</v>
      </c>
      <c r="I138" s="121">
        <f t="shared" si="2"/>
        <v>557540</v>
      </c>
      <c r="J138" s="121">
        <f t="shared" si="3"/>
        <v>3145748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351218</v>
      </c>
      <c r="F139" s="178">
        <f>work!I139+work!J139</f>
        <v>845442</v>
      </c>
      <c r="G139" s="122"/>
      <c r="H139" s="179" t="str">
        <f>work!L139</f>
        <v>20160907</v>
      </c>
      <c r="I139" s="121">
        <f t="shared" si="2"/>
        <v>351218</v>
      </c>
      <c r="J139" s="121">
        <f t="shared" si="3"/>
        <v>845442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1037789</v>
      </c>
      <c r="F140" s="178">
        <f>work!I140+work!J140</f>
        <v>124737</v>
      </c>
      <c r="G140" s="122"/>
      <c r="H140" s="179" t="str">
        <f>work!L140</f>
        <v>20160907</v>
      </c>
      <c r="I140" s="121">
        <f t="shared" si="2"/>
        <v>1037789</v>
      </c>
      <c r="J140" s="121">
        <f t="shared" si="3"/>
        <v>124737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658542</v>
      </c>
      <c r="F141" s="178">
        <f>work!I141+work!J141</f>
        <v>434814</v>
      </c>
      <c r="G141" s="122"/>
      <c r="H141" s="179" t="str">
        <f>work!L141</f>
        <v>20160913</v>
      </c>
      <c r="I141" s="121">
        <f t="shared" si="2"/>
        <v>658542</v>
      </c>
      <c r="J141" s="121">
        <f t="shared" si="3"/>
        <v>434814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710464</v>
      </c>
      <c r="F142" s="178">
        <f>work!I142+work!J142</f>
        <v>570126</v>
      </c>
      <c r="G142" s="122"/>
      <c r="H142" s="179" t="str">
        <f>work!L142</f>
        <v>20160913</v>
      </c>
      <c r="I142" s="121">
        <f t="shared" si="2"/>
        <v>710464</v>
      </c>
      <c r="J142" s="121">
        <f t="shared" si="3"/>
        <v>570126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2517657</v>
      </c>
      <c r="F143" s="178">
        <f>work!I143+work!J143</f>
        <v>354972</v>
      </c>
      <c r="G143" s="122"/>
      <c r="H143" s="179" t="str">
        <f>work!L143</f>
        <v>20160907</v>
      </c>
      <c r="I143" s="121">
        <f t="shared" si="2"/>
        <v>2517657</v>
      </c>
      <c r="J143" s="121">
        <f t="shared" si="3"/>
        <v>354972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109081</v>
      </c>
      <c r="F144" s="178">
        <f>work!I144+work!J144</f>
        <v>0</v>
      </c>
      <c r="G144" s="120"/>
      <c r="H144" s="179" t="str">
        <f>work!L144</f>
        <v>20161007</v>
      </c>
      <c r="I144" s="121">
        <f t="shared" si="2"/>
        <v>109081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1626978</v>
      </c>
      <c r="F145" s="178">
        <f>work!I145+work!J145</f>
        <v>959108</v>
      </c>
      <c r="G145" s="122"/>
      <c r="H145" s="179" t="str">
        <f>work!L145</f>
        <v>20160913</v>
      </c>
      <c r="I145" s="121">
        <f t="shared" si="2"/>
        <v>1626978</v>
      </c>
      <c r="J145" s="121">
        <f t="shared" si="3"/>
        <v>959108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 t="e">
        <f>work!G146+work!H146</f>
        <v>#VALUE!</v>
      </c>
      <c r="F146" s="178" t="e">
        <f>work!I146+work!J146</f>
        <v>#VALUE!</v>
      </c>
      <c r="G146" s="122"/>
      <c r="H146" s="179" t="str">
        <f>work!L146</f>
        <v>No report</v>
      </c>
      <c r="I146" s="121" t="e">
        <f t="shared" si="2"/>
        <v>#VALUE!</v>
      </c>
      <c r="J146" s="121" t="e">
        <f t="shared" si="3"/>
        <v>#VALUE!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1969580</v>
      </c>
      <c r="F147" s="178">
        <f>work!I147+work!J147</f>
        <v>2846774</v>
      </c>
      <c r="G147" s="122"/>
      <c r="H147" s="179" t="str">
        <f>work!L147</f>
        <v>20160907</v>
      </c>
      <c r="I147" s="121">
        <f t="shared" si="2"/>
        <v>1969580</v>
      </c>
      <c r="J147" s="121">
        <f t="shared" si="3"/>
        <v>2846774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39362</v>
      </c>
      <c r="F148" s="178">
        <f>work!I148+work!J148</f>
        <v>7400</v>
      </c>
      <c r="G148" s="122"/>
      <c r="H148" s="179" t="str">
        <f>work!L148</f>
        <v>20161007</v>
      </c>
      <c r="I148" s="121">
        <f t="shared" si="2"/>
        <v>39362</v>
      </c>
      <c r="J148" s="121">
        <f t="shared" si="3"/>
        <v>7400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184821</v>
      </c>
      <c r="F149" s="178">
        <f>work!I149+work!J149</f>
        <v>300945</v>
      </c>
      <c r="G149" s="122"/>
      <c r="H149" s="179" t="str">
        <f>work!L149</f>
        <v>20160913</v>
      </c>
      <c r="I149" s="121">
        <f t="shared" si="2"/>
        <v>184821</v>
      </c>
      <c r="J149" s="121">
        <f t="shared" si="3"/>
        <v>300945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202233</v>
      </c>
      <c r="F150" s="178">
        <f>work!I150+work!J150</f>
        <v>42100</v>
      </c>
      <c r="G150" s="122"/>
      <c r="H150" s="179" t="str">
        <f>work!L150</f>
        <v>20161007</v>
      </c>
      <c r="I150" s="121">
        <f t="shared" si="2"/>
        <v>202233</v>
      </c>
      <c r="J150" s="121">
        <f t="shared" si="3"/>
        <v>42100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52287</v>
      </c>
      <c r="F151" s="178">
        <f>work!I151+work!J151</f>
        <v>200</v>
      </c>
      <c r="G151" s="122"/>
      <c r="H151" s="179" t="str">
        <f>work!L151</f>
        <v>20160907</v>
      </c>
      <c r="I151" s="121">
        <f t="shared" si="2"/>
        <v>52287</v>
      </c>
      <c r="J151" s="121">
        <f t="shared" si="3"/>
        <v>200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653600</v>
      </c>
      <c r="F152" s="178">
        <f>work!I152+work!J152</f>
        <v>38550</v>
      </c>
      <c r="G152" s="122"/>
      <c r="H152" s="179" t="str">
        <f>work!L152</f>
        <v>20160907</v>
      </c>
      <c r="I152" s="121">
        <f t="shared" si="2"/>
        <v>653600</v>
      </c>
      <c r="J152" s="121">
        <f t="shared" si="3"/>
        <v>38550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116796</v>
      </c>
      <c r="F153" s="178">
        <f>work!I153+work!J153</f>
        <v>17358</v>
      </c>
      <c r="G153" s="122"/>
      <c r="H153" s="179" t="str">
        <f>work!L153</f>
        <v>20161007</v>
      </c>
      <c r="I153" s="121">
        <f t="shared" si="2"/>
        <v>116796</v>
      </c>
      <c r="J153" s="121">
        <f t="shared" si="3"/>
        <v>17358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164591</v>
      </c>
      <c r="F154" s="178">
        <f>work!I154+work!J154</f>
        <v>20099</v>
      </c>
      <c r="G154" s="122"/>
      <c r="H154" s="179" t="str">
        <f>work!L154</f>
        <v>20160907</v>
      </c>
      <c r="I154" s="121">
        <f t="shared" si="2"/>
        <v>164591</v>
      </c>
      <c r="J154" s="121">
        <f t="shared" si="3"/>
        <v>20099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259343</v>
      </c>
      <c r="F155" s="178">
        <f>work!I155+work!J155</f>
        <v>6280</v>
      </c>
      <c r="G155" s="122"/>
      <c r="H155" s="179" t="str">
        <f>work!L155</f>
        <v>20161007</v>
      </c>
      <c r="I155" s="121">
        <f t="shared" si="2"/>
        <v>259343</v>
      </c>
      <c r="J155" s="121">
        <f t="shared" si="3"/>
        <v>6280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561657</v>
      </c>
      <c r="F156" s="178">
        <f>work!I156+work!J156</f>
        <v>307300</v>
      </c>
      <c r="G156" s="122"/>
      <c r="H156" s="179" t="str">
        <f>work!L156</f>
        <v>20160907</v>
      </c>
      <c r="I156" s="121">
        <f t="shared" si="2"/>
        <v>561657</v>
      </c>
      <c r="J156" s="121">
        <f t="shared" si="3"/>
        <v>307300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80945</v>
      </c>
      <c r="F157" s="178">
        <f>work!I157+work!J157</f>
        <v>40751</v>
      </c>
      <c r="G157" s="122"/>
      <c r="H157" s="179" t="str">
        <f>work!L157</f>
        <v>20160907</v>
      </c>
      <c r="I157" s="121">
        <f t="shared" si="2"/>
        <v>80945</v>
      </c>
      <c r="J157" s="121">
        <f t="shared" si="3"/>
        <v>40751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214588</v>
      </c>
      <c r="F158" s="178">
        <f>work!I158+work!J158</f>
        <v>13000</v>
      </c>
      <c r="G158" s="122"/>
      <c r="H158" s="179" t="str">
        <f>work!L158</f>
        <v>20160913</v>
      </c>
      <c r="I158" s="121">
        <f t="shared" si="2"/>
        <v>214588</v>
      </c>
      <c r="J158" s="121">
        <f t="shared" si="3"/>
        <v>13000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850</v>
      </c>
      <c r="F159" s="178">
        <f>work!I159+work!J159</f>
        <v>5000</v>
      </c>
      <c r="G159" s="122"/>
      <c r="H159" s="179" t="str">
        <f>work!L159</f>
        <v>20160913</v>
      </c>
      <c r="I159" s="121">
        <f t="shared" si="2"/>
        <v>850</v>
      </c>
      <c r="J159" s="121">
        <f t="shared" si="3"/>
        <v>5000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432292</v>
      </c>
      <c r="F160" s="178">
        <f>work!I160+work!J160</f>
        <v>346892</v>
      </c>
      <c r="G160" s="122"/>
      <c r="H160" s="179" t="str">
        <f>work!L160</f>
        <v>20160907</v>
      </c>
      <c r="I160" s="121">
        <f aca="true" t="shared" si="4" ref="I160:I223">E160</f>
        <v>432292</v>
      </c>
      <c r="J160" s="121">
        <f aca="true" t="shared" si="5" ref="J160:J223">F160</f>
        <v>346892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1566294</v>
      </c>
      <c r="F161" s="178">
        <f>work!I161+work!J161</f>
        <v>44163</v>
      </c>
      <c r="G161" s="122"/>
      <c r="H161" s="179" t="str">
        <f>work!L161</f>
        <v>20160907</v>
      </c>
      <c r="I161" s="121">
        <f t="shared" si="4"/>
        <v>1566294</v>
      </c>
      <c r="J161" s="121">
        <f t="shared" si="5"/>
        <v>44163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34091</v>
      </c>
      <c r="F162" s="178">
        <f>work!I162+work!J162</f>
        <v>77448</v>
      </c>
      <c r="G162" s="120"/>
      <c r="H162" s="179" t="str">
        <f>work!L162</f>
        <v>20160913</v>
      </c>
      <c r="I162" s="121">
        <f t="shared" si="4"/>
        <v>34091</v>
      </c>
      <c r="J162" s="121">
        <f t="shared" si="5"/>
        <v>77448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5625</v>
      </c>
      <c r="F163" s="178">
        <f>work!I163+work!J163</f>
        <v>1400</v>
      </c>
      <c r="G163" s="120"/>
      <c r="H163" s="179" t="s">
        <v>9</v>
      </c>
      <c r="I163" s="121">
        <f t="shared" si="4"/>
        <v>5625</v>
      </c>
      <c r="J163" s="121">
        <f t="shared" si="5"/>
        <v>1400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195785</v>
      </c>
      <c r="F164" s="178">
        <f>work!I164+work!J164</f>
        <v>41530</v>
      </c>
      <c r="G164" s="122"/>
      <c r="H164" s="179" t="str">
        <f>work!L164</f>
        <v>20161007</v>
      </c>
      <c r="I164" s="121">
        <f t="shared" si="4"/>
        <v>195785</v>
      </c>
      <c r="J164" s="121">
        <f t="shared" si="5"/>
        <v>41530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29399</v>
      </c>
      <c r="F165" s="178">
        <f>work!I165+work!J165</f>
        <v>0</v>
      </c>
      <c r="G165" s="122"/>
      <c r="H165" s="179" t="s">
        <v>9</v>
      </c>
      <c r="I165" s="121">
        <f t="shared" si="4"/>
        <v>29399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352020</v>
      </c>
      <c r="F166" s="178">
        <f>work!I166+work!J166</f>
        <v>133801</v>
      </c>
      <c r="G166" s="122"/>
      <c r="H166" s="179" t="str">
        <f>work!L166</f>
        <v>20160907</v>
      </c>
      <c r="I166" s="121">
        <f t="shared" si="4"/>
        <v>352020</v>
      </c>
      <c r="J166" s="121">
        <f t="shared" si="5"/>
        <v>133801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397090</v>
      </c>
      <c r="F167" s="178">
        <f>work!I167+work!J167</f>
        <v>171451</v>
      </c>
      <c r="G167" s="122"/>
      <c r="H167" s="179" t="str">
        <f>work!L167</f>
        <v>20160907</v>
      </c>
      <c r="I167" s="121">
        <f t="shared" si="4"/>
        <v>397090</v>
      </c>
      <c r="J167" s="121">
        <f t="shared" si="5"/>
        <v>171451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182972</v>
      </c>
      <c r="F168" s="178">
        <f>work!I168+work!J168</f>
        <v>261660</v>
      </c>
      <c r="G168" s="122"/>
      <c r="H168" s="179" t="str">
        <f>work!L168</f>
        <v>20160907</v>
      </c>
      <c r="I168" s="121">
        <f t="shared" si="4"/>
        <v>182972</v>
      </c>
      <c r="J168" s="121">
        <f t="shared" si="5"/>
        <v>261660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270230</v>
      </c>
      <c r="F169" s="178">
        <f>work!I169+work!J169</f>
        <v>151483</v>
      </c>
      <c r="G169" s="122"/>
      <c r="H169" s="179" t="str">
        <f>work!L169</f>
        <v>20161007</v>
      </c>
      <c r="I169" s="121">
        <f t="shared" si="4"/>
        <v>270230</v>
      </c>
      <c r="J169" s="121">
        <f t="shared" si="5"/>
        <v>151483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37743</v>
      </c>
      <c r="F170" s="178">
        <f>work!I170+work!J170</f>
        <v>27225</v>
      </c>
      <c r="G170" s="122"/>
      <c r="H170" s="179" t="str">
        <f>work!L170</f>
        <v>20160913</v>
      </c>
      <c r="I170" s="121">
        <f t="shared" si="4"/>
        <v>37743</v>
      </c>
      <c r="J170" s="121">
        <f t="shared" si="5"/>
        <v>27225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373815</v>
      </c>
      <c r="F171" s="178">
        <f>work!I171+work!J171</f>
        <v>5008550</v>
      </c>
      <c r="G171" s="122"/>
      <c r="H171" s="179" t="str">
        <f>work!L171</f>
        <v>20160907</v>
      </c>
      <c r="I171" s="121">
        <f t="shared" si="4"/>
        <v>373815</v>
      </c>
      <c r="J171" s="121">
        <f t="shared" si="5"/>
        <v>5008550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680380</v>
      </c>
      <c r="F172" s="178">
        <f>work!I172+work!J172</f>
        <v>525936</v>
      </c>
      <c r="G172" s="122"/>
      <c r="H172" s="179" t="str">
        <f>work!L172</f>
        <v>20161007</v>
      </c>
      <c r="I172" s="121">
        <f t="shared" si="4"/>
        <v>680380</v>
      </c>
      <c r="J172" s="121">
        <f t="shared" si="5"/>
        <v>525936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160591</v>
      </c>
      <c r="F173" s="178">
        <f>work!I173+work!J173</f>
        <v>10200</v>
      </c>
      <c r="G173" s="122"/>
      <c r="H173" s="179" t="str">
        <f>work!L173</f>
        <v>20160913</v>
      </c>
      <c r="I173" s="121">
        <f t="shared" si="4"/>
        <v>160591</v>
      </c>
      <c r="J173" s="121">
        <f t="shared" si="5"/>
        <v>10200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151968</v>
      </c>
      <c r="F174" s="178">
        <f>work!I174+work!J174</f>
        <v>8900</v>
      </c>
      <c r="G174" s="122"/>
      <c r="H174" s="179" t="str">
        <f>work!L174</f>
        <v>20160913</v>
      </c>
      <c r="I174" s="121">
        <f t="shared" si="4"/>
        <v>151968</v>
      </c>
      <c r="J174" s="121">
        <f t="shared" si="5"/>
        <v>8900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316997</v>
      </c>
      <c r="F175" s="178">
        <f>work!I175+work!J175</f>
        <v>24400</v>
      </c>
      <c r="G175" s="122"/>
      <c r="H175" s="179" t="str">
        <f>work!L175</f>
        <v>20160907</v>
      </c>
      <c r="I175" s="121">
        <f t="shared" si="4"/>
        <v>316997</v>
      </c>
      <c r="J175" s="121">
        <f t="shared" si="5"/>
        <v>24400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55749</v>
      </c>
      <c r="F176" s="178">
        <f>work!I176+work!J176</f>
        <v>15850</v>
      </c>
      <c r="G176" s="122"/>
      <c r="H176" s="179" t="str">
        <f>work!L176</f>
        <v>20160907</v>
      </c>
      <c r="I176" s="121">
        <f t="shared" si="4"/>
        <v>55749</v>
      </c>
      <c r="J176" s="121">
        <f t="shared" si="5"/>
        <v>15850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492075</v>
      </c>
      <c r="F177" s="178">
        <f>work!I177+work!J177</f>
        <v>15533</v>
      </c>
      <c r="G177" s="122"/>
      <c r="H177" s="179" t="str">
        <f>work!L177</f>
        <v>20160913</v>
      </c>
      <c r="I177" s="121">
        <f t="shared" si="4"/>
        <v>492075</v>
      </c>
      <c r="J177" s="121">
        <f t="shared" si="5"/>
        <v>15533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4021810</v>
      </c>
      <c r="F178" s="178">
        <f>work!I178+work!J178</f>
        <v>3142005</v>
      </c>
      <c r="G178" s="122"/>
      <c r="H178" s="179" t="str">
        <f>work!L178</f>
        <v>20160907</v>
      </c>
      <c r="I178" s="121">
        <f t="shared" si="4"/>
        <v>4021810</v>
      </c>
      <c r="J178" s="121">
        <f t="shared" si="5"/>
        <v>3142005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1191566</v>
      </c>
      <c r="F179" s="178">
        <f>work!I179+work!J179</f>
        <v>810530</v>
      </c>
      <c r="G179" s="122"/>
      <c r="H179" s="179" t="str">
        <f>work!L179</f>
        <v>20160907</v>
      </c>
      <c r="I179" s="121">
        <f t="shared" si="4"/>
        <v>1191566</v>
      </c>
      <c r="J179" s="121">
        <f t="shared" si="5"/>
        <v>810530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2179377</v>
      </c>
      <c r="F180" s="178">
        <f>work!I180+work!J180</f>
        <v>147686</v>
      </c>
      <c r="G180" s="122"/>
      <c r="H180" s="179" t="str">
        <f>work!L180</f>
        <v>20161007</v>
      </c>
      <c r="I180" s="121">
        <f t="shared" si="4"/>
        <v>2179377</v>
      </c>
      <c r="J180" s="121">
        <f t="shared" si="5"/>
        <v>147686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382761</v>
      </c>
      <c r="F181" s="178">
        <f>work!I181+work!J181</f>
        <v>15785</v>
      </c>
      <c r="G181" s="122"/>
      <c r="H181" s="179" t="str">
        <f>work!L181</f>
        <v>20160907</v>
      </c>
      <c r="I181" s="121">
        <f t="shared" si="4"/>
        <v>382761</v>
      </c>
      <c r="J181" s="121">
        <f t="shared" si="5"/>
        <v>15785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15250</v>
      </c>
      <c r="F182" s="178">
        <f>work!I182+work!J182</f>
        <v>6800</v>
      </c>
      <c r="G182" s="122"/>
      <c r="H182" s="179" t="str">
        <f>work!L182</f>
        <v>20160907</v>
      </c>
      <c r="I182" s="121">
        <f t="shared" si="4"/>
        <v>15250</v>
      </c>
      <c r="J182" s="121">
        <f t="shared" si="5"/>
        <v>6800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146663</v>
      </c>
      <c r="F184" s="178">
        <f>work!I184+work!J184</f>
        <v>221500</v>
      </c>
      <c r="G184" s="122"/>
      <c r="H184" s="179" t="str">
        <f>work!L184</f>
        <v>20160913</v>
      </c>
      <c r="I184" s="121">
        <f t="shared" si="4"/>
        <v>146663</v>
      </c>
      <c r="J184" s="121">
        <f t="shared" si="5"/>
        <v>221500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376244</v>
      </c>
      <c r="F185" s="178">
        <f>work!I185+work!J185</f>
        <v>764688</v>
      </c>
      <c r="G185" s="122"/>
      <c r="H185" s="179" t="str">
        <f>work!L185</f>
        <v>20160907</v>
      </c>
      <c r="I185" s="121">
        <f t="shared" si="4"/>
        <v>376244</v>
      </c>
      <c r="J185" s="121">
        <f t="shared" si="5"/>
        <v>764688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108588</v>
      </c>
      <c r="F186" s="178">
        <f>work!I186+work!J186</f>
        <v>267219</v>
      </c>
      <c r="G186" s="122"/>
      <c r="H186" s="179" t="str">
        <f>work!L186</f>
        <v>20160907</v>
      </c>
      <c r="I186" s="121">
        <f t="shared" si="4"/>
        <v>108588</v>
      </c>
      <c r="J186" s="121">
        <f t="shared" si="5"/>
        <v>267219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133224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133224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98133</v>
      </c>
      <c r="F188" s="178">
        <f>work!I188+work!J188</f>
        <v>25000</v>
      </c>
      <c r="G188" s="122"/>
      <c r="H188" s="179" t="str">
        <f>work!L188</f>
        <v>20161007</v>
      </c>
      <c r="I188" s="121">
        <f t="shared" si="4"/>
        <v>98133</v>
      </c>
      <c r="J188" s="121">
        <f t="shared" si="5"/>
        <v>25000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83911</v>
      </c>
      <c r="F189" s="178">
        <f>work!I189+work!J189</f>
        <v>78000</v>
      </c>
      <c r="G189" s="122"/>
      <c r="H189" s="179" t="str">
        <f>work!L189</f>
        <v>20160913</v>
      </c>
      <c r="I189" s="121">
        <f t="shared" si="4"/>
        <v>83911</v>
      </c>
      <c r="J189" s="121">
        <f t="shared" si="5"/>
        <v>78000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1521684</v>
      </c>
      <c r="F190" s="178">
        <f>work!I190+work!J190</f>
        <v>1506184</v>
      </c>
      <c r="G190" s="122"/>
      <c r="H190" s="179" t="str">
        <f>work!L190</f>
        <v>20161007</v>
      </c>
      <c r="I190" s="121">
        <f t="shared" si="4"/>
        <v>1521684</v>
      </c>
      <c r="J190" s="121">
        <f t="shared" si="5"/>
        <v>1506184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281700</v>
      </c>
      <c r="F191" s="178">
        <f>work!I191+work!J191</f>
        <v>9715</v>
      </c>
      <c r="G191" s="122"/>
      <c r="H191" s="179" t="str">
        <f>work!L191</f>
        <v>20160907</v>
      </c>
      <c r="I191" s="121">
        <f t="shared" si="4"/>
        <v>281700</v>
      </c>
      <c r="J191" s="121">
        <f t="shared" si="5"/>
        <v>9715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20160907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305505</v>
      </c>
      <c r="F193" s="178">
        <f>work!I193+work!J193</f>
        <v>82775</v>
      </c>
      <c r="G193" s="122"/>
      <c r="H193" s="179" t="str">
        <f>work!L193</f>
        <v>20161007</v>
      </c>
      <c r="I193" s="121">
        <f t="shared" si="4"/>
        <v>305505</v>
      </c>
      <c r="J193" s="121">
        <f t="shared" si="5"/>
        <v>82775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280397</v>
      </c>
      <c r="F194" s="178">
        <f>work!I194+work!J194</f>
        <v>106700</v>
      </c>
      <c r="G194" s="122"/>
      <c r="H194" s="179" t="str">
        <f>work!L194</f>
        <v>20160907</v>
      </c>
      <c r="I194" s="121">
        <f t="shared" si="4"/>
        <v>280397</v>
      </c>
      <c r="J194" s="121">
        <f t="shared" si="5"/>
        <v>106700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212732</v>
      </c>
      <c r="F195" s="178">
        <f>work!I195+work!J195</f>
        <v>0</v>
      </c>
      <c r="G195" s="122"/>
      <c r="H195" s="179" t="str">
        <f>work!L195</f>
        <v>20160907</v>
      </c>
      <c r="I195" s="121">
        <f t="shared" si="4"/>
        <v>212732</v>
      </c>
      <c r="J195" s="121">
        <f t="shared" si="5"/>
        <v>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1513618</v>
      </c>
      <c r="F197" s="178">
        <f>work!I197+work!J197</f>
        <v>1079280</v>
      </c>
      <c r="G197" s="122"/>
      <c r="H197" s="179" t="str">
        <f>work!L197</f>
        <v>20160913</v>
      </c>
      <c r="I197" s="121">
        <f t="shared" si="4"/>
        <v>1513618</v>
      </c>
      <c r="J197" s="121">
        <f t="shared" si="5"/>
        <v>1079280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500</v>
      </c>
      <c r="F198" s="178">
        <f>work!I198+work!J198</f>
        <v>67000</v>
      </c>
      <c r="G198" s="122"/>
      <c r="H198" s="179" t="str">
        <f>work!L198</f>
        <v>20160913</v>
      </c>
      <c r="I198" s="121">
        <f t="shared" si="4"/>
        <v>500</v>
      </c>
      <c r="J198" s="121">
        <f t="shared" si="5"/>
        <v>67000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3731812</v>
      </c>
      <c r="F199" s="178">
        <f>work!I199+work!J199</f>
        <v>826819</v>
      </c>
      <c r="G199" s="122"/>
      <c r="H199" s="179" t="str">
        <f>work!L199</f>
        <v>20160907</v>
      </c>
      <c r="I199" s="121">
        <f t="shared" si="4"/>
        <v>3731812</v>
      </c>
      <c r="J199" s="121">
        <f t="shared" si="5"/>
        <v>826819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58900</v>
      </c>
      <c r="F200" s="178">
        <f>work!I200+work!J200</f>
        <v>0</v>
      </c>
      <c r="G200" s="122"/>
      <c r="H200" s="179" t="str">
        <f>work!L200</f>
        <v>20161007</v>
      </c>
      <c r="I200" s="121">
        <f t="shared" si="4"/>
        <v>58900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5124302</v>
      </c>
      <c r="F201" s="178">
        <f>work!I201+work!J201</f>
        <v>113300</v>
      </c>
      <c r="G201" s="122"/>
      <c r="H201" s="179" t="str">
        <f>work!L201</f>
        <v>20160907</v>
      </c>
      <c r="I201" s="121">
        <f t="shared" si="4"/>
        <v>5124302</v>
      </c>
      <c r="J201" s="121">
        <f t="shared" si="5"/>
        <v>113300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188473</v>
      </c>
      <c r="F202" s="178">
        <f>work!I202+work!J202</f>
        <v>116991</v>
      </c>
      <c r="G202" s="122"/>
      <c r="H202" s="179" t="str">
        <f>work!L202</f>
        <v>20160907</v>
      </c>
      <c r="I202" s="121">
        <f t="shared" si="4"/>
        <v>188473</v>
      </c>
      <c r="J202" s="121">
        <f t="shared" si="5"/>
        <v>116991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60604</v>
      </c>
      <c r="F203" s="178">
        <f>work!I203+work!J203</f>
        <v>0</v>
      </c>
      <c r="G203" s="122"/>
      <c r="H203" s="179" t="str">
        <f>work!L203</f>
        <v>20160907</v>
      </c>
      <c r="I203" s="121">
        <f t="shared" si="4"/>
        <v>60604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336803</v>
      </c>
      <c r="F204" s="178">
        <f>work!I204+work!J204</f>
        <v>100000</v>
      </c>
      <c r="G204" s="122"/>
      <c r="H204" s="179" t="str">
        <f>work!L204</f>
        <v>20160907</v>
      </c>
      <c r="I204" s="121">
        <f t="shared" si="4"/>
        <v>336803</v>
      </c>
      <c r="J204" s="121">
        <f t="shared" si="5"/>
        <v>100000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1784592</v>
      </c>
      <c r="F205" s="178">
        <f>work!I205+work!J205</f>
        <v>619400</v>
      </c>
      <c r="G205" s="122"/>
      <c r="H205" s="179" t="str">
        <f>work!L205</f>
        <v>20160913</v>
      </c>
      <c r="I205" s="121">
        <f t="shared" si="4"/>
        <v>1784592</v>
      </c>
      <c r="J205" s="121">
        <f t="shared" si="5"/>
        <v>619400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2795191</v>
      </c>
      <c r="F206" s="178">
        <f>work!I206+work!J206</f>
        <v>44531371</v>
      </c>
      <c r="G206" s="122"/>
      <c r="H206" s="179" t="str">
        <f>work!L206</f>
        <v>20160907</v>
      </c>
      <c r="I206" s="121">
        <f t="shared" si="4"/>
        <v>2795191</v>
      </c>
      <c r="J206" s="121">
        <f t="shared" si="5"/>
        <v>44531371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832231</v>
      </c>
      <c r="F207" s="178">
        <f>work!I207+work!J207</f>
        <v>5700</v>
      </c>
      <c r="G207" s="122"/>
      <c r="H207" s="179" t="str">
        <f>work!L207</f>
        <v>20160907</v>
      </c>
      <c r="I207" s="121">
        <f t="shared" si="4"/>
        <v>832231</v>
      </c>
      <c r="J207" s="121">
        <f t="shared" si="5"/>
        <v>5700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4413772</v>
      </c>
      <c r="F208" s="178">
        <f>work!I208+work!J208</f>
        <v>649133</v>
      </c>
      <c r="G208" s="122"/>
      <c r="H208" s="179" t="str">
        <f>work!L208</f>
        <v>20160907</v>
      </c>
      <c r="I208" s="121">
        <f t="shared" si="4"/>
        <v>4413772</v>
      </c>
      <c r="J208" s="121">
        <f t="shared" si="5"/>
        <v>649133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382804</v>
      </c>
      <c r="F209" s="178">
        <f>work!I209+work!J209</f>
        <v>209800</v>
      </c>
      <c r="G209" s="122"/>
      <c r="H209" s="179" t="str">
        <f>work!L209</f>
        <v>20160907</v>
      </c>
      <c r="I209" s="121">
        <f t="shared" si="4"/>
        <v>382804</v>
      </c>
      <c r="J209" s="121">
        <f t="shared" si="5"/>
        <v>209800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3007106</v>
      </c>
      <c r="F210" s="178">
        <f>work!I210+work!J210</f>
        <v>58401</v>
      </c>
      <c r="G210" s="122"/>
      <c r="H210" s="179" t="str">
        <f>work!L210</f>
        <v>20160907</v>
      </c>
      <c r="I210" s="121">
        <f t="shared" si="4"/>
        <v>3007106</v>
      </c>
      <c r="J210" s="121">
        <f t="shared" si="5"/>
        <v>58401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1117417</v>
      </c>
      <c r="F211" s="178">
        <f>work!I211+work!J211</f>
        <v>1262182</v>
      </c>
      <c r="G211" s="122"/>
      <c r="H211" s="179" t="str">
        <f>work!L211</f>
        <v>20161007</v>
      </c>
      <c r="I211" s="121">
        <f t="shared" si="4"/>
        <v>1117417</v>
      </c>
      <c r="J211" s="121">
        <f t="shared" si="5"/>
        <v>1262182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221651</v>
      </c>
      <c r="F212" s="178">
        <f>work!I212+work!J212</f>
        <v>0</v>
      </c>
      <c r="G212" s="122"/>
      <c r="H212" s="179" t="str">
        <f>work!L212</f>
        <v>20160913</v>
      </c>
      <c r="I212" s="121">
        <f t="shared" si="4"/>
        <v>221651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273907</v>
      </c>
      <c r="F213" s="178">
        <f>work!I213+work!J213</f>
        <v>1</v>
      </c>
      <c r="G213" s="122"/>
      <c r="H213" s="179" t="str">
        <f>work!L213</f>
        <v>20160907</v>
      </c>
      <c r="I213" s="121">
        <f t="shared" si="4"/>
        <v>273907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220290</v>
      </c>
      <c r="F214" s="178">
        <f>work!I214+work!J214</f>
        <v>384706</v>
      </c>
      <c r="G214" s="122"/>
      <c r="H214" s="179" t="str">
        <f>work!L214</f>
        <v>20160907</v>
      </c>
      <c r="I214" s="121">
        <f t="shared" si="4"/>
        <v>220290</v>
      </c>
      <c r="J214" s="121">
        <f t="shared" si="5"/>
        <v>384706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793436</v>
      </c>
      <c r="F215" s="178">
        <f>work!I215+work!J215</f>
        <v>156525</v>
      </c>
      <c r="G215" s="122"/>
      <c r="H215" s="179" t="str">
        <f>work!L215</f>
        <v>20160913</v>
      </c>
      <c r="I215" s="121">
        <f t="shared" si="4"/>
        <v>793436</v>
      </c>
      <c r="J215" s="121">
        <f t="shared" si="5"/>
        <v>156525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13551</v>
      </c>
      <c r="F216" s="178">
        <f>work!I216+work!J216</f>
        <v>871000</v>
      </c>
      <c r="G216" s="122"/>
      <c r="H216" s="179" t="str">
        <f>work!L216</f>
        <v>20160913</v>
      </c>
      <c r="I216" s="121">
        <f t="shared" si="4"/>
        <v>13551</v>
      </c>
      <c r="J216" s="121">
        <f t="shared" si="5"/>
        <v>871000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507451</v>
      </c>
      <c r="F217" s="178">
        <f>work!I217+work!J217</f>
        <v>352330</v>
      </c>
      <c r="G217" s="122"/>
      <c r="H217" s="179" t="str">
        <f>work!L217</f>
        <v>20161007</v>
      </c>
      <c r="I217" s="121">
        <f t="shared" si="4"/>
        <v>507451</v>
      </c>
      <c r="J217" s="121">
        <f t="shared" si="5"/>
        <v>352330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122534</v>
      </c>
      <c r="F218" s="178">
        <f>work!I218+work!J218</f>
        <v>1000</v>
      </c>
      <c r="G218" s="122"/>
      <c r="H218" s="179" t="str">
        <f>work!L218</f>
        <v>20160907</v>
      </c>
      <c r="I218" s="121">
        <f t="shared" si="4"/>
        <v>122534</v>
      </c>
      <c r="J218" s="121">
        <f t="shared" si="5"/>
        <v>1000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176029</v>
      </c>
      <c r="F219" s="178">
        <f>work!I219+work!J219</f>
        <v>10841</v>
      </c>
      <c r="G219" s="122"/>
      <c r="H219" s="179" t="str">
        <f>work!L219</f>
        <v>20161007</v>
      </c>
      <c r="I219" s="121">
        <f t="shared" si="4"/>
        <v>176029</v>
      </c>
      <c r="J219" s="121">
        <f t="shared" si="5"/>
        <v>10841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750</v>
      </c>
      <c r="F220" s="178">
        <f>work!I220+work!J220</f>
        <v>12000</v>
      </c>
      <c r="G220" s="122"/>
      <c r="H220" s="179" t="str">
        <f>work!L220</f>
        <v>20160907</v>
      </c>
      <c r="I220" s="121">
        <f t="shared" si="4"/>
        <v>750</v>
      </c>
      <c r="J220" s="121">
        <f t="shared" si="5"/>
        <v>12000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239382</v>
      </c>
      <c r="F221" s="178">
        <f>work!I221+work!J221</f>
        <v>2800</v>
      </c>
      <c r="G221" s="122"/>
      <c r="H221" s="179" t="str">
        <f>work!L221</f>
        <v>20161007</v>
      </c>
      <c r="I221" s="121">
        <f t="shared" si="4"/>
        <v>239382</v>
      </c>
      <c r="J221" s="121">
        <f t="shared" si="5"/>
        <v>2800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24591</v>
      </c>
      <c r="F222" s="178">
        <f>work!I222+work!J222</f>
        <v>0</v>
      </c>
      <c r="G222" s="122"/>
      <c r="H222" s="179" t="str">
        <f>work!L222</f>
        <v>20160907</v>
      </c>
      <c r="I222" s="121">
        <f t="shared" si="4"/>
        <v>24591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194494</v>
      </c>
      <c r="F223" s="178">
        <f>work!I223+work!J223</f>
        <v>47925</v>
      </c>
      <c r="G223" s="122"/>
      <c r="H223" s="179" t="str">
        <f>work!L223</f>
        <v>20160907</v>
      </c>
      <c r="I223" s="121">
        <f t="shared" si="4"/>
        <v>194494</v>
      </c>
      <c r="J223" s="121">
        <f t="shared" si="5"/>
        <v>47925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67828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67828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74700</v>
      </c>
      <c r="F225" s="178">
        <f>work!I225+work!J225</f>
        <v>1104502</v>
      </c>
      <c r="G225" s="122"/>
      <c r="H225" s="179" t="str">
        <f>work!L225</f>
        <v>20160907</v>
      </c>
      <c r="I225" s="121">
        <f t="shared" si="6"/>
        <v>74700</v>
      </c>
      <c r="J225" s="121">
        <f t="shared" si="7"/>
        <v>1104502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499578</v>
      </c>
      <c r="F226" s="178">
        <f>work!I226+work!J226</f>
        <v>1077074</v>
      </c>
      <c r="G226" s="122"/>
      <c r="H226" s="179" t="str">
        <f>work!L226</f>
        <v>20161007</v>
      </c>
      <c r="I226" s="121">
        <f t="shared" si="6"/>
        <v>499578</v>
      </c>
      <c r="J226" s="121">
        <f t="shared" si="7"/>
        <v>1077074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35409</v>
      </c>
      <c r="F227" s="178">
        <f>work!I227+work!J227</f>
        <v>0</v>
      </c>
      <c r="G227" s="122"/>
      <c r="H227" s="179" t="str">
        <f>work!L227</f>
        <v>20161007</v>
      </c>
      <c r="I227" s="121">
        <f t="shared" si="6"/>
        <v>35409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5275</v>
      </c>
      <c r="F228" s="178">
        <f>work!I228+work!J228</f>
        <v>0</v>
      </c>
      <c r="G228" s="122"/>
      <c r="H228" s="179" t="str">
        <f>work!L228</f>
        <v>20161007</v>
      </c>
      <c r="I228" s="121">
        <f t="shared" si="6"/>
        <v>5275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270794</v>
      </c>
      <c r="F229" s="178">
        <f>work!I229+work!J229</f>
        <v>61030</v>
      </c>
      <c r="G229" s="122"/>
      <c r="H229" s="179" t="str">
        <f>work!L229</f>
        <v>20161007</v>
      </c>
      <c r="I229" s="121">
        <f t="shared" si="6"/>
        <v>270794</v>
      </c>
      <c r="J229" s="121">
        <f t="shared" si="7"/>
        <v>61030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25568</v>
      </c>
      <c r="G230" s="122"/>
      <c r="H230" s="179" t="str">
        <f>work!L230</f>
        <v>20160907</v>
      </c>
      <c r="I230" s="121">
        <f t="shared" si="6"/>
        <v>0</v>
      </c>
      <c r="J230" s="121">
        <f t="shared" si="7"/>
        <v>25568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851241</v>
      </c>
      <c r="F231" s="178">
        <f>work!I231+work!J231</f>
        <v>33650</v>
      </c>
      <c r="G231" s="122"/>
      <c r="H231" s="179" t="str">
        <f>work!L231</f>
        <v>20160907</v>
      </c>
      <c r="I231" s="121">
        <f t="shared" si="6"/>
        <v>851241</v>
      </c>
      <c r="J231" s="121">
        <f t="shared" si="7"/>
        <v>33650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1113181</v>
      </c>
      <c r="F232" s="178">
        <f>work!I232+work!J232</f>
        <v>1145050</v>
      </c>
      <c r="G232" s="122"/>
      <c r="H232" s="179" t="str">
        <f>work!L232</f>
        <v>20160907</v>
      </c>
      <c r="I232" s="121">
        <f t="shared" si="6"/>
        <v>1113181</v>
      </c>
      <c r="J232" s="121">
        <f t="shared" si="7"/>
        <v>1145050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382324</v>
      </c>
      <c r="F233" s="178">
        <f>work!I233+work!J233</f>
        <v>2250</v>
      </c>
      <c r="G233" s="122"/>
      <c r="H233" s="179" t="str">
        <f>work!L233</f>
        <v>20160907</v>
      </c>
      <c r="I233" s="121">
        <f t="shared" si="6"/>
        <v>382324</v>
      </c>
      <c r="J233" s="121">
        <f t="shared" si="7"/>
        <v>2250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2934244</v>
      </c>
      <c r="F234" s="178">
        <f>work!I234+work!J234</f>
        <v>46100</v>
      </c>
      <c r="G234" s="122"/>
      <c r="H234" s="179" t="str">
        <f>work!L234</f>
        <v>20160907</v>
      </c>
      <c r="I234" s="121">
        <f t="shared" si="6"/>
        <v>2934244</v>
      </c>
      <c r="J234" s="121">
        <f t="shared" si="7"/>
        <v>46100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4477381</v>
      </c>
      <c r="F235" s="178">
        <f>work!I235+work!J235</f>
        <v>46100</v>
      </c>
      <c r="G235" s="122"/>
      <c r="H235" s="179" t="str">
        <f>work!L235</f>
        <v>20160907</v>
      </c>
      <c r="I235" s="121">
        <f t="shared" si="6"/>
        <v>4477381</v>
      </c>
      <c r="J235" s="121">
        <f t="shared" si="7"/>
        <v>46100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381600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381600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519006</v>
      </c>
      <c r="F237" s="178">
        <f>work!I237+work!J237</f>
        <v>1162464</v>
      </c>
      <c r="G237" s="122"/>
      <c r="H237" s="179" t="str">
        <f>work!L237</f>
        <v>20160913</v>
      </c>
      <c r="I237" s="121">
        <f t="shared" si="6"/>
        <v>519006</v>
      </c>
      <c r="J237" s="121">
        <f t="shared" si="7"/>
        <v>1162464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991359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991359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1573560</v>
      </c>
      <c r="F239" s="178">
        <f>work!I239+work!J239</f>
        <v>3354585</v>
      </c>
      <c r="G239" s="122"/>
      <c r="H239" s="179" t="str">
        <f>work!L239</f>
        <v>20160907</v>
      </c>
      <c r="I239" s="121">
        <f t="shared" si="6"/>
        <v>1573560</v>
      </c>
      <c r="J239" s="121">
        <f t="shared" si="7"/>
        <v>3354585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4254344</v>
      </c>
      <c r="F240" s="178">
        <f>work!I240+work!J240</f>
        <v>6741823</v>
      </c>
      <c r="G240" s="122"/>
      <c r="H240" s="179" t="str">
        <f>work!L240</f>
        <v>20161007</v>
      </c>
      <c r="I240" s="121">
        <f t="shared" si="6"/>
        <v>4254344</v>
      </c>
      <c r="J240" s="121">
        <f t="shared" si="7"/>
        <v>6741823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5660042</v>
      </c>
      <c r="F241" s="178">
        <f>work!I241+work!J241</f>
        <v>506700</v>
      </c>
      <c r="G241" s="122"/>
      <c r="H241" s="179" t="str">
        <f>work!L241</f>
        <v>20160907</v>
      </c>
      <c r="I241" s="121">
        <f t="shared" si="6"/>
        <v>5660042</v>
      </c>
      <c r="J241" s="121">
        <f t="shared" si="7"/>
        <v>506700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2412796</v>
      </c>
      <c r="F242" s="178">
        <f>work!I242+work!J242</f>
        <v>525788</v>
      </c>
      <c r="G242" s="122"/>
      <c r="H242" s="179" t="str">
        <f>work!L242</f>
        <v>20160907</v>
      </c>
      <c r="I242" s="121">
        <f t="shared" si="6"/>
        <v>2412796</v>
      </c>
      <c r="J242" s="121">
        <f t="shared" si="7"/>
        <v>525788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5495550</v>
      </c>
      <c r="F243" s="178">
        <f>work!I243+work!J243</f>
        <v>653953</v>
      </c>
      <c r="G243" s="122"/>
      <c r="H243" s="179" t="str">
        <f>work!L243</f>
        <v>20161007</v>
      </c>
      <c r="I243" s="121">
        <f t="shared" si="6"/>
        <v>5495550</v>
      </c>
      <c r="J243" s="121">
        <f t="shared" si="7"/>
        <v>653953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4250533</v>
      </c>
      <c r="F244" s="178">
        <f>work!I244+work!J244</f>
        <v>16673489</v>
      </c>
      <c r="G244" s="122"/>
      <c r="H244" s="179" t="str">
        <f>work!L244</f>
        <v>20161007</v>
      </c>
      <c r="I244" s="121">
        <f t="shared" si="6"/>
        <v>4250533</v>
      </c>
      <c r="J244" s="121">
        <f t="shared" si="7"/>
        <v>16673489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648382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648382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879647</v>
      </c>
      <c r="F246" s="178">
        <f>work!I246+work!J246</f>
        <v>86940</v>
      </c>
      <c r="G246" s="122"/>
      <c r="H246" s="179" t="str">
        <f>work!L246</f>
        <v>20160907</v>
      </c>
      <c r="I246" s="121">
        <f t="shared" si="6"/>
        <v>879647</v>
      </c>
      <c r="J246" s="121">
        <f t="shared" si="7"/>
        <v>86940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646341</v>
      </c>
      <c r="F247" s="178">
        <f>work!I247+work!J247</f>
        <v>248274</v>
      </c>
      <c r="G247" s="120"/>
      <c r="H247" s="179" t="str">
        <f>work!L247</f>
        <v>20160907</v>
      </c>
      <c r="I247" s="121">
        <f t="shared" si="6"/>
        <v>646341</v>
      </c>
      <c r="J247" s="121">
        <f t="shared" si="7"/>
        <v>248274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245441</v>
      </c>
      <c r="F248" s="178">
        <f>work!I248+work!J248</f>
        <v>883479</v>
      </c>
      <c r="G248" s="122"/>
      <c r="H248" s="179" t="str">
        <f>work!L248</f>
        <v>20160907</v>
      </c>
      <c r="I248" s="121">
        <f t="shared" si="6"/>
        <v>245441</v>
      </c>
      <c r="J248" s="121">
        <f t="shared" si="7"/>
        <v>883479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1380125</v>
      </c>
      <c r="F249" s="178">
        <f>work!I249+work!J249</f>
        <v>579801</v>
      </c>
      <c r="G249" s="122"/>
      <c r="H249" s="179" t="str">
        <f>work!L249</f>
        <v>20160907</v>
      </c>
      <c r="I249" s="121">
        <f t="shared" si="6"/>
        <v>1380125</v>
      </c>
      <c r="J249" s="121">
        <f t="shared" si="7"/>
        <v>579801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1114445</v>
      </c>
      <c r="F250" s="178">
        <f>work!I250+work!J250</f>
        <v>2025200</v>
      </c>
      <c r="G250" s="122"/>
      <c r="H250" s="179" t="str">
        <f>work!L250</f>
        <v>20160913</v>
      </c>
      <c r="I250" s="121">
        <f t="shared" si="6"/>
        <v>1114445</v>
      </c>
      <c r="J250" s="121">
        <f t="shared" si="7"/>
        <v>2025200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605416</v>
      </c>
      <c r="F251" s="178">
        <f>work!I251+work!J251</f>
        <v>843381</v>
      </c>
      <c r="G251" s="122"/>
      <c r="H251" s="179" t="str">
        <f>work!L251</f>
        <v>20160907</v>
      </c>
      <c r="I251" s="121">
        <f t="shared" si="6"/>
        <v>605416</v>
      </c>
      <c r="J251" s="121">
        <f t="shared" si="7"/>
        <v>843381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1362010</v>
      </c>
      <c r="F252" s="178">
        <f>work!I252+work!J252</f>
        <v>936608</v>
      </c>
      <c r="G252" s="122"/>
      <c r="H252" s="179" t="str">
        <f>work!L252</f>
        <v>20160907</v>
      </c>
      <c r="I252" s="121">
        <f t="shared" si="6"/>
        <v>1362010</v>
      </c>
      <c r="J252" s="121">
        <f t="shared" si="7"/>
        <v>936608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364313</v>
      </c>
      <c r="F253" s="178">
        <f>work!I253+work!J253</f>
        <v>31500</v>
      </c>
      <c r="G253" s="122"/>
      <c r="H253" s="179" t="str">
        <f>work!L253</f>
        <v>20160913</v>
      </c>
      <c r="I253" s="121">
        <f t="shared" si="6"/>
        <v>364313</v>
      </c>
      <c r="J253" s="121">
        <f t="shared" si="7"/>
        <v>31500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1532480</v>
      </c>
      <c r="F254" s="178">
        <f>work!I254+work!J254</f>
        <v>1400339</v>
      </c>
      <c r="G254" s="122"/>
      <c r="H254" s="179" t="str">
        <f>work!L254</f>
        <v>20160913</v>
      </c>
      <c r="I254" s="121">
        <f t="shared" si="6"/>
        <v>1532480</v>
      </c>
      <c r="J254" s="121">
        <f t="shared" si="7"/>
        <v>1400339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1819928</v>
      </c>
      <c r="F255" s="178">
        <f>work!I255+work!J255</f>
        <v>62040</v>
      </c>
      <c r="G255" s="122"/>
      <c r="H255" s="179" t="str">
        <f>work!L255</f>
        <v>20160907</v>
      </c>
      <c r="I255" s="121">
        <f t="shared" si="6"/>
        <v>1819928</v>
      </c>
      <c r="J255" s="121">
        <f t="shared" si="7"/>
        <v>62040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467660</v>
      </c>
      <c r="F256" s="178">
        <f>work!I256+work!J256</f>
        <v>304511</v>
      </c>
      <c r="G256" s="122"/>
      <c r="H256" s="179" t="str">
        <f>work!L256</f>
        <v>20160907</v>
      </c>
      <c r="I256" s="121">
        <f t="shared" si="6"/>
        <v>467660</v>
      </c>
      <c r="J256" s="121">
        <f t="shared" si="7"/>
        <v>304511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751096</v>
      </c>
      <c r="F257" s="178">
        <f>work!I257+work!J257</f>
        <v>51500</v>
      </c>
      <c r="G257" s="122"/>
      <c r="H257" s="179" t="str">
        <f>work!L257</f>
        <v>20160913</v>
      </c>
      <c r="I257" s="121">
        <f t="shared" si="6"/>
        <v>751096</v>
      </c>
      <c r="J257" s="121">
        <f t="shared" si="7"/>
        <v>51500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1097183</v>
      </c>
      <c r="F258" s="178">
        <f>work!I258+work!J258</f>
        <v>357423</v>
      </c>
      <c r="G258" s="122"/>
      <c r="H258" s="179" t="str">
        <f>work!L258</f>
        <v>20161007</v>
      </c>
      <c r="I258" s="121">
        <f t="shared" si="6"/>
        <v>1097183</v>
      </c>
      <c r="J258" s="121">
        <f t="shared" si="7"/>
        <v>357423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264957</v>
      </c>
      <c r="F259" s="178">
        <f>work!I259+work!J259</f>
        <v>459800</v>
      </c>
      <c r="G259" s="122"/>
      <c r="H259" s="179" t="str">
        <f>work!L259</f>
        <v>20161007</v>
      </c>
      <c r="I259" s="121">
        <f t="shared" si="6"/>
        <v>264957</v>
      </c>
      <c r="J259" s="121">
        <f t="shared" si="7"/>
        <v>459800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1274902</v>
      </c>
      <c r="F260" s="178">
        <f>work!I260+work!J260</f>
        <v>1485370</v>
      </c>
      <c r="G260" s="122"/>
      <c r="H260" s="179" t="str">
        <f>work!L260</f>
        <v>20160913</v>
      </c>
      <c r="I260" s="121">
        <f t="shared" si="6"/>
        <v>1274902</v>
      </c>
      <c r="J260" s="121">
        <f t="shared" si="7"/>
        <v>1485370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1645203</v>
      </c>
      <c r="F262" s="178">
        <f>work!I262+work!J262</f>
        <v>694724</v>
      </c>
      <c r="G262" s="122"/>
      <c r="H262" s="179" t="str">
        <f>work!L262</f>
        <v>20160907</v>
      </c>
      <c r="I262" s="121">
        <f t="shared" si="6"/>
        <v>1645203</v>
      </c>
      <c r="J262" s="121">
        <f t="shared" si="7"/>
        <v>694724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2396102</v>
      </c>
      <c r="F263" s="178">
        <f>work!I263+work!J263</f>
        <v>677125</v>
      </c>
      <c r="G263" s="122"/>
      <c r="H263" s="179" t="str">
        <f>work!L263</f>
        <v>20160913</v>
      </c>
      <c r="I263" s="121">
        <f t="shared" si="6"/>
        <v>2396102</v>
      </c>
      <c r="J263" s="121">
        <f t="shared" si="7"/>
        <v>677125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78764</v>
      </c>
      <c r="F264" s="178">
        <f>work!I264+work!J264</f>
        <v>2700</v>
      </c>
      <c r="G264" s="122"/>
      <c r="H264" s="179" t="str">
        <f>work!L264</f>
        <v>20160907</v>
      </c>
      <c r="I264" s="121">
        <f t="shared" si="6"/>
        <v>78764</v>
      </c>
      <c r="J264" s="121">
        <f t="shared" si="7"/>
        <v>2700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78110</v>
      </c>
      <c r="F265" s="178">
        <f>work!I265+work!J265</f>
        <v>2500</v>
      </c>
      <c r="G265" s="122"/>
      <c r="H265" s="179" t="str">
        <f>work!L265</f>
        <v>20161007</v>
      </c>
      <c r="I265" s="121">
        <f t="shared" si="6"/>
        <v>78110</v>
      </c>
      <c r="J265" s="121">
        <f t="shared" si="7"/>
        <v>2500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208014</v>
      </c>
      <c r="F266" s="178">
        <f>work!I266+work!J266</f>
        <v>12800</v>
      </c>
      <c r="G266" s="122"/>
      <c r="H266" s="179" t="str">
        <f>work!L266</f>
        <v>20160907</v>
      </c>
      <c r="I266" s="121">
        <f t="shared" si="6"/>
        <v>208014</v>
      </c>
      <c r="J266" s="121">
        <f t="shared" si="7"/>
        <v>12800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309308</v>
      </c>
      <c r="F267" s="178">
        <f>work!I267+work!J267</f>
        <v>31395</v>
      </c>
      <c r="G267" s="122"/>
      <c r="H267" s="179" t="str">
        <f>work!L267</f>
        <v>20161007</v>
      </c>
      <c r="I267" s="121">
        <f t="shared" si="6"/>
        <v>309308</v>
      </c>
      <c r="J267" s="121">
        <f t="shared" si="7"/>
        <v>31395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236448</v>
      </c>
      <c r="F268" s="178">
        <f>work!I268+work!J268</f>
        <v>3900</v>
      </c>
      <c r="G268" s="122"/>
      <c r="H268" s="179" t="str">
        <f>work!L268</f>
        <v>20160907</v>
      </c>
      <c r="I268" s="121">
        <f t="shared" si="6"/>
        <v>236448</v>
      </c>
      <c r="J268" s="121">
        <f t="shared" si="7"/>
        <v>3900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66932</v>
      </c>
      <c r="G269" s="122"/>
      <c r="H269" s="179" t="str">
        <f>work!L269</f>
        <v>20160907</v>
      </c>
      <c r="I269" s="121">
        <f t="shared" si="6"/>
        <v>112000</v>
      </c>
      <c r="J269" s="121">
        <f t="shared" si="7"/>
        <v>66932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5768750</v>
      </c>
      <c r="F270" s="178">
        <f>work!I270+work!J270</f>
        <v>677985</v>
      </c>
      <c r="G270" s="122"/>
      <c r="H270" s="179" t="str">
        <f>work!L270</f>
        <v>20160913</v>
      </c>
      <c r="I270" s="121">
        <f t="shared" si="6"/>
        <v>5768750</v>
      </c>
      <c r="J270" s="121">
        <f t="shared" si="7"/>
        <v>677985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81064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81064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664439</v>
      </c>
      <c r="F272" s="178">
        <f>work!I272+work!J272</f>
        <v>4205604</v>
      </c>
      <c r="G272" s="122"/>
      <c r="H272" s="179" t="str">
        <f>work!L272</f>
        <v>20160907</v>
      </c>
      <c r="I272" s="121">
        <f t="shared" si="6"/>
        <v>664439</v>
      </c>
      <c r="J272" s="121">
        <f t="shared" si="7"/>
        <v>4205604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131428</v>
      </c>
      <c r="F273" s="178">
        <f>work!I273+work!J273</f>
        <v>45500</v>
      </c>
      <c r="G273" s="122"/>
      <c r="H273" s="179" t="str">
        <f>work!L273</f>
        <v>20160907</v>
      </c>
      <c r="I273" s="121">
        <f t="shared" si="6"/>
        <v>131428</v>
      </c>
      <c r="J273" s="121">
        <f t="shared" si="7"/>
        <v>45500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229957</v>
      </c>
      <c r="F274" s="178">
        <f>work!I274+work!J274</f>
        <v>43100</v>
      </c>
      <c r="G274" s="122"/>
      <c r="H274" s="179" t="str">
        <f>work!L274</f>
        <v>20160907</v>
      </c>
      <c r="I274" s="121">
        <f t="shared" si="6"/>
        <v>229957</v>
      </c>
      <c r="J274" s="121">
        <f t="shared" si="7"/>
        <v>43100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50459</v>
      </c>
      <c r="F275" s="178">
        <f>work!I275+work!J275</f>
        <v>0</v>
      </c>
      <c r="G275" s="122"/>
      <c r="H275" s="179" t="str">
        <f>work!L275</f>
        <v>20160913</v>
      </c>
      <c r="I275" s="121">
        <f t="shared" si="6"/>
        <v>50459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498500</v>
      </c>
      <c r="F276" s="178">
        <f>work!I276+work!J276</f>
        <v>1449547</v>
      </c>
      <c r="G276" s="122"/>
      <c r="H276" s="179" t="str">
        <f>work!L276</f>
        <v>20160907</v>
      </c>
      <c r="I276" s="121">
        <f t="shared" si="6"/>
        <v>498500</v>
      </c>
      <c r="J276" s="121">
        <f t="shared" si="7"/>
        <v>1449547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1468464</v>
      </c>
      <c r="F277" s="178">
        <f>work!I277+work!J277</f>
        <v>4683823</v>
      </c>
      <c r="G277" s="122"/>
      <c r="H277" s="179" t="str">
        <f>work!L277</f>
        <v>20161007</v>
      </c>
      <c r="I277" s="121">
        <f t="shared" si="6"/>
        <v>1468464</v>
      </c>
      <c r="J277" s="121">
        <f t="shared" si="7"/>
        <v>4683823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20270</v>
      </c>
      <c r="F278" s="178">
        <f>work!I278+work!J278</f>
        <v>0</v>
      </c>
      <c r="G278" s="122"/>
      <c r="H278" s="179" t="str">
        <f>work!L278</f>
        <v>20160907</v>
      </c>
      <c r="I278" s="121">
        <f t="shared" si="6"/>
        <v>20270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182225</v>
      </c>
      <c r="F279" s="178">
        <f>work!I279+work!J279</f>
        <v>109658</v>
      </c>
      <c r="G279" s="122"/>
      <c r="H279" s="179" t="str">
        <f>work!L279</f>
        <v>20160907</v>
      </c>
      <c r="I279" s="121">
        <f t="shared" si="6"/>
        <v>182225</v>
      </c>
      <c r="J279" s="121">
        <f t="shared" si="7"/>
        <v>109658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4685978</v>
      </c>
      <c r="F280" s="178">
        <f>work!I280+work!J280</f>
        <v>20500</v>
      </c>
      <c r="G280" s="122"/>
      <c r="H280" s="179" t="str">
        <f>work!L280</f>
        <v>20160907</v>
      </c>
      <c r="I280" s="121">
        <f t="shared" si="6"/>
        <v>4685978</v>
      </c>
      <c r="J280" s="121">
        <f t="shared" si="7"/>
        <v>20500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2818697</v>
      </c>
      <c r="F281" s="178">
        <f>work!I281+work!J281</f>
        <v>612559</v>
      </c>
      <c r="G281" s="122"/>
      <c r="H281" s="179" t="str">
        <f>work!L281</f>
        <v>20160907</v>
      </c>
      <c r="I281" s="121">
        <f t="shared" si="6"/>
        <v>2818697</v>
      </c>
      <c r="J281" s="121">
        <f t="shared" si="7"/>
        <v>612559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7837977</v>
      </c>
      <c r="F282" s="178">
        <f>work!I282+work!J282</f>
        <v>12598974</v>
      </c>
      <c r="G282" s="122"/>
      <c r="H282" s="179" t="str">
        <f>work!L282</f>
        <v>20161007</v>
      </c>
      <c r="I282" s="121">
        <f t="shared" si="6"/>
        <v>7837977</v>
      </c>
      <c r="J282" s="121">
        <f t="shared" si="7"/>
        <v>12598974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585380</v>
      </c>
      <c r="F283" s="178">
        <f>work!I283+work!J283</f>
        <v>512778</v>
      </c>
      <c r="G283" s="122"/>
      <c r="H283" s="179" t="str">
        <f>work!L283</f>
        <v>20160913</v>
      </c>
      <c r="I283" s="121">
        <f t="shared" si="6"/>
        <v>585380</v>
      </c>
      <c r="J283" s="121">
        <f t="shared" si="7"/>
        <v>512778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2401821</v>
      </c>
      <c r="F284" s="178">
        <f>work!I284+work!J284</f>
        <v>1611664</v>
      </c>
      <c r="G284" s="122"/>
      <c r="H284" s="179" t="str">
        <f>work!L284</f>
        <v>20160907</v>
      </c>
      <c r="I284" s="121">
        <f t="shared" si="6"/>
        <v>2401821</v>
      </c>
      <c r="J284" s="121">
        <f t="shared" si="7"/>
        <v>1611664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48955610</v>
      </c>
      <c r="F285" s="178">
        <f>work!I285+work!J285</f>
        <v>4714855</v>
      </c>
      <c r="G285" s="122"/>
      <c r="H285" s="179" t="str">
        <f>work!L285</f>
        <v>20161007</v>
      </c>
      <c r="I285" s="121">
        <f t="shared" si="6"/>
        <v>48955610</v>
      </c>
      <c r="J285" s="121">
        <f t="shared" si="7"/>
        <v>4714855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602640</v>
      </c>
      <c r="F286" s="178">
        <f>work!I286+work!J286</f>
        <v>592185</v>
      </c>
      <c r="G286" s="122"/>
      <c r="H286" s="179" t="str">
        <f>work!L286</f>
        <v>20161007</v>
      </c>
      <c r="I286" s="121">
        <f t="shared" si="6"/>
        <v>602640</v>
      </c>
      <c r="J286" s="121">
        <f t="shared" si="7"/>
        <v>592185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73330996</v>
      </c>
      <c r="F287" s="178">
        <f>work!I287+work!J287</f>
        <v>40600</v>
      </c>
      <c r="G287" s="122"/>
      <c r="H287" s="179" t="str">
        <f>work!L287</f>
        <v>20160913</v>
      </c>
      <c r="I287" s="121">
        <f t="shared" si="6"/>
        <v>73330996</v>
      </c>
      <c r="J287" s="121">
        <f t="shared" si="7"/>
        <v>40600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313545</v>
      </c>
      <c r="F288" s="178">
        <f>work!I288+work!J288</f>
        <v>557192</v>
      </c>
      <c r="G288" s="122"/>
      <c r="H288" s="179" t="str">
        <f>work!L288</f>
        <v>20160907</v>
      </c>
      <c r="I288" s="121">
        <f aca="true" t="shared" si="8" ref="I288:I351">E288</f>
        <v>313545</v>
      </c>
      <c r="J288" s="121">
        <f aca="true" t="shared" si="9" ref="J288:J351">F288</f>
        <v>557192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267959</v>
      </c>
      <c r="F289" s="178">
        <f>work!I289+work!J289</f>
        <v>36837</v>
      </c>
      <c r="G289" s="122"/>
      <c r="H289" s="179" t="str">
        <f>work!L289</f>
        <v>20160913</v>
      </c>
      <c r="I289" s="121">
        <f t="shared" si="8"/>
        <v>267959</v>
      </c>
      <c r="J289" s="121">
        <f t="shared" si="9"/>
        <v>36837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174196</v>
      </c>
      <c r="F290" s="178">
        <f>work!I290+work!J290</f>
        <v>249112</v>
      </c>
      <c r="G290" s="122"/>
      <c r="H290" s="179" t="str">
        <f>work!L290</f>
        <v>20160913</v>
      </c>
      <c r="I290" s="121">
        <f t="shared" si="8"/>
        <v>174196</v>
      </c>
      <c r="J290" s="121">
        <f t="shared" si="9"/>
        <v>249112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63005</v>
      </c>
      <c r="G291" s="122"/>
      <c r="H291" s="179" t="str">
        <f>work!L291</f>
        <v>20160907</v>
      </c>
      <c r="I291" s="121">
        <f t="shared" si="8"/>
        <v>0</v>
      </c>
      <c r="J291" s="121">
        <f t="shared" si="9"/>
        <v>63005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14566</v>
      </c>
      <c r="F292" s="178">
        <f>work!I292+work!J292</f>
        <v>0</v>
      </c>
      <c r="G292" s="122"/>
      <c r="H292" s="179" t="str">
        <f>work!L292</f>
        <v>20160907</v>
      </c>
      <c r="I292" s="121">
        <f t="shared" si="8"/>
        <v>14566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146436</v>
      </c>
      <c r="F293" s="178">
        <f>work!I293+work!J293</f>
        <v>34097</v>
      </c>
      <c r="G293" s="122"/>
      <c r="H293" s="179" t="str">
        <f>work!L293</f>
        <v>20160907</v>
      </c>
      <c r="I293" s="121">
        <f t="shared" si="8"/>
        <v>146436</v>
      </c>
      <c r="J293" s="121">
        <f t="shared" si="9"/>
        <v>34097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658531</v>
      </c>
      <c r="F294" s="178">
        <f>work!I294+work!J294</f>
        <v>965917</v>
      </c>
      <c r="G294" s="122"/>
      <c r="H294" s="179" t="str">
        <f>work!L294</f>
        <v>20160907</v>
      </c>
      <c r="I294" s="121">
        <f t="shared" si="8"/>
        <v>658531</v>
      </c>
      <c r="J294" s="121">
        <f t="shared" si="9"/>
        <v>965917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194684</v>
      </c>
      <c r="F295" s="178">
        <f>work!I295+work!J295</f>
        <v>149317</v>
      </c>
      <c r="G295" s="122"/>
      <c r="H295" s="179" t="str">
        <f>work!L295</f>
        <v>20160907</v>
      </c>
      <c r="I295" s="121">
        <f t="shared" si="8"/>
        <v>194684</v>
      </c>
      <c r="J295" s="121">
        <f t="shared" si="9"/>
        <v>149317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585046</v>
      </c>
      <c r="F296" s="178">
        <f>work!I296+work!J296</f>
        <v>70100</v>
      </c>
      <c r="G296" s="122"/>
      <c r="H296" s="179" t="str">
        <f>work!L296</f>
        <v>20160907</v>
      </c>
      <c r="I296" s="121">
        <f t="shared" si="8"/>
        <v>585046</v>
      </c>
      <c r="J296" s="121">
        <f t="shared" si="9"/>
        <v>70100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175575</v>
      </c>
      <c r="F297" s="178">
        <f>work!I297+work!J297</f>
        <v>92510</v>
      </c>
      <c r="G297" s="122"/>
      <c r="H297" s="179" t="str">
        <f>work!L297</f>
        <v>20160907</v>
      </c>
      <c r="I297" s="121">
        <f t="shared" si="8"/>
        <v>175575</v>
      </c>
      <c r="J297" s="121">
        <f t="shared" si="9"/>
        <v>92510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1069814</v>
      </c>
      <c r="F298" s="178">
        <f>work!I298+work!J298</f>
        <v>85051</v>
      </c>
      <c r="G298" s="122"/>
      <c r="H298" s="179" t="str">
        <f>work!L298</f>
        <v>20160907</v>
      </c>
      <c r="I298" s="121">
        <f t="shared" si="8"/>
        <v>1069814</v>
      </c>
      <c r="J298" s="121">
        <f t="shared" si="9"/>
        <v>85051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45618</v>
      </c>
      <c r="F299" s="178">
        <f>work!I299+work!J299</f>
        <v>500</v>
      </c>
      <c r="G299" s="122"/>
      <c r="H299" s="179" t="str">
        <f>work!L299</f>
        <v>20160907</v>
      </c>
      <c r="I299" s="121">
        <f t="shared" si="8"/>
        <v>45618</v>
      </c>
      <c r="J299" s="121">
        <f t="shared" si="9"/>
        <v>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18045</v>
      </c>
      <c r="F300" s="178">
        <f>work!I300+work!J300</f>
        <v>31141</v>
      </c>
      <c r="G300" s="122"/>
      <c r="H300" s="179" t="str">
        <f>work!L300</f>
        <v>20160907</v>
      </c>
      <c r="I300" s="121">
        <f t="shared" si="8"/>
        <v>18045</v>
      </c>
      <c r="J300" s="121">
        <f t="shared" si="9"/>
        <v>31141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34050</v>
      </c>
      <c r="F301" s="178">
        <f>work!I301+work!J301</f>
        <v>13099</v>
      </c>
      <c r="G301" s="122"/>
      <c r="H301" s="179" t="str">
        <f>work!L301</f>
        <v>20160907</v>
      </c>
      <c r="I301" s="121">
        <f t="shared" si="8"/>
        <v>34050</v>
      </c>
      <c r="J301" s="121">
        <f t="shared" si="9"/>
        <v>13099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67942</v>
      </c>
      <c r="F302" s="178">
        <f>work!I302+work!J302</f>
        <v>0</v>
      </c>
      <c r="G302" s="122"/>
      <c r="H302" s="179" t="str">
        <f>work!L302</f>
        <v>20160913</v>
      </c>
      <c r="I302" s="121">
        <f t="shared" si="8"/>
        <v>67942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44490</v>
      </c>
      <c r="F303" s="178">
        <f>work!I303+work!J303</f>
        <v>7364542</v>
      </c>
      <c r="G303" s="122"/>
      <c r="H303" s="179" t="str">
        <f>work!L303</f>
        <v>20160907</v>
      </c>
      <c r="I303" s="121">
        <f t="shared" si="8"/>
        <v>44490</v>
      </c>
      <c r="J303" s="121">
        <f t="shared" si="9"/>
        <v>7364542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249773</v>
      </c>
      <c r="F304" s="178">
        <f>work!I304+work!J304</f>
        <v>111224</v>
      </c>
      <c r="G304" s="122"/>
      <c r="H304" s="179" t="str">
        <f>work!L304</f>
        <v>20160907</v>
      </c>
      <c r="I304" s="121">
        <f t="shared" si="8"/>
        <v>249773</v>
      </c>
      <c r="J304" s="121">
        <f t="shared" si="9"/>
        <v>111224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144699</v>
      </c>
      <c r="F305" s="178">
        <f>work!I305+work!J305</f>
        <v>26200</v>
      </c>
      <c r="G305" s="122"/>
      <c r="H305" s="179" t="str">
        <f>work!L305</f>
        <v>20160907</v>
      </c>
      <c r="I305" s="121">
        <f t="shared" si="8"/>
        <v>144699</v>
      </c>
      <c r="J305" s="121">
        <f t="shared" si="9"/>
        <v>26200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17155</v>
      </c>
      <c r="G306" s="122"/>
      <c r="H306" s="179" t="str">
        <f>work!L306</f>
        <v>20160907</v>
      </c>
      <c r="I306" s="121">
        <f t="shared" si="8"/>
        <v>0</v>
      </c>
      <c r="J306" s="121">
        <f t="shared" si="9"/>
        <v>17155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229045</v>
      </c>
      <c r="F307" s="178">
        <f>work!I307+work!J307</f>
        <v>15425</v>
      </c>
      <c r="G307" s="122"/>
      <c r="H307" s="179" t="str">
        <f>work!L307</f>
        <v>20160907</v>
      </c>
      <c r="I307" s="121">
        <f t="shared" si="8"/>
        <v>229045</v>
      </c>
      <c r="J307" s="121">
        <f t="shared" si="9"/>
        <v>15425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27787</v>
      </c>
      <c r="F308" s="178">
        <f>work!I308+work!J308</f>
        <v>6950</v>
      </c>
      <c r="G308" s="122"/>
      <c r="H308" s="179" t="str">
        <f>work!L308</f>
        <v>20160907</v>
      </c>
      <c r="I308" s="121">
        <f t="shared" si="8"/>
        <v>27787</v>
      </c>
      <c r="J308" s="121">
        <f t="shared" si="9"/>
        <v>6950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3226197</v>
      </c>
      <c r="F309" s="178">
        <f>work!I309+work!J309</f>
        <v>2064400</v>
      </c>
      <c r="G309" s="122"/>
      <c r="H309" s="179" t="str">
        <f>work!L309</f>
        <v>20160907</v>
      </c>
      <c r="I309" s="121">
        <f t="shared" si="8"/>
        <v>3226197</v>
      </c>
      <c r="J309" s="121">
        <f t="shared" si="9"/>
        <v>2064400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1288003</v>
      </c>
      <c r="F310" s="178">
        <f>work!I310+work!J310</f>
        <v>776878</v>
      </c>
      <c r="G310" s="122"/>
      <c r="H310" s="179" t="str">
        <f>work!L310</f>
        <v>20160907</v>
      </c>
      <c r="I310" s="121">
        <f t="shared" si="8"/>
        <v>1288003</v>
      </c>
      <c r="J310" s="121">
        <f t="shared" si="9"/>
        <v>776878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14400</v>
      </c>
      <c r="F311" s="178">
        <f>work!I311+work!J311</f>
        <v>26800</v>
      </c>
      <c r="G311" s="122"/>
      <c r="H311" s="179" t="str">
        <f>work!L311</f>
        <v>20160907</v>
      </c>
      <c r="I311" s="121">
        <f t="shared" si="8"/>
        <v>14400</v>
      </c>
      <c r="J311" s="121">
        <f t="shared" si="9"/>
        <v>26800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204083</v>
      </c>
      <c r="F312" s="178">
        <f>work!I312+work!J312</f>
        <v>536115</v>
      </c>
      <c r="G312" s="122"/>
      <c r="H312" s="179" t="str">
        <f>work!L312</f>
        <v>20160907</v>
      </c>
      <c r="I312" s="121">
        <f t="shared" si="8"/>
        <v>204083</v>
      </c>
      <c r="J312" s="121">
        <f t="shared" si="9"/>
        <v>536115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77381</v>
      </c>
      <c r="F313" s="178">
        <f>work!I313+work!J313</f>
        <v>123836</v>
      </c>
      <c r="G313" s="122"/>
      <c r="H313" s="179" t="str">
        <f>work!L313</f>
        <v>20161007</v>
      </c>
      <c r="I313" s="121">
        <f t="shared" si="8"/>
        <v>77381</v>
      </c>
      <c r="J313" s="121">
        <f t="shared" si="9"/>
        <v>123836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71626</v>
      </c>
      <c r="F314" s="178">
        <f>work!I314+work!J314</f>
        <v>78400</v>
      </c>
      <c r="G314" s="122"/>
      <c r="H314" s="179" t="str">
        <f>work!L314</f>
        <v>20161007</v>
      </c>
      <c r="I314" s="121">
        <f t="shared" si="8"/>
        <v>71626</v>
      </c>
      <c r="J314" s="121">
        <f t="shared" si="9"/>
        <v>78400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1007577</v>
      </c>
      <c r="F315" s="178">
        <f>work!I315+work!J315</f>
        <v>20636545</v>
      </c>
      <c r="G315" s="122"/>
      <c r="H315" s="179" t="str">
        <f>work!L315</f>
        <v>20160907</v>
      </c>
      <c r="I315" s="121">
        <f t="shared" si="8"/>
        <v>1007577</v>
      </c>
      <c r="J315" s="121">
        <f t="shared" si="9"/>
        <v>20636545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1553559</v>
      </c>
      <c r="F316" s="178">
        <f>work!I316+work!J316</f>
        <v>408024</v>
      </c>
      <c r="G316" s="122"/>
      <c r="H316" s="179" t="str">
        <f>work!L316</f>
        <v>20161007</v>
      </c>
      <c r="I316" s="121">
        <f t="shared" si="8"/>
        <v>1553559</v>
      </c>
      <c r="J316" s="121">
        <f t="shared" si="9"/>
        <v>408024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6008220</v>
      </c>
      <c r="F317" s="178">
        <f>work!I317+work!J317</f>
        <v>1560250</v>
      </c>
      <c r="G317" s="122"/>
      <c r="H317" s="179" t="str">
        <f>work!L317</f>
        <v>20160907</v>
      </c>
      <c r="I317" s="121">
        <f t="shared" si="8"/>
        <v>6008220</v>
      </c>
      <c r="J317" s="121">
        <f t="shared" si="9"/>
        <v>1560250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612744</v>
      </c>
      <c r="F318" s="178">
        <f>work!I318+work!J318</f>
        <v>40280</v>
      </c>
      <c r="G318" s="122"/>
      <c r="H318" s="179" t="str">
        <f>work!L318</f>
        <v>20161007</v>
      </c>
      <c r="I318" s="121">
        <f t="shared" si="8"/>
        <v>612744</v>
      </c>
      <c r="J318" s="121">
        <f t="shared" si="9"/>
        <v>40280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561891</v>
      </c>
      <c r="F319" s="178">
        <f>work!I319+work!J319</f>
        <v>1000</v>
      </c>
      <c r="G319" s="122"/>
      <c r="H319" s="179" t="str">
        <f>work!L319</f>
        <v>20160913</v>
      </c>
      <c r="I319" s="121">
        <f t="shared" si="8"/>
        <v>561891</v>
      </c>
      <c r="J319" s="121">
        <f t="shared" si="9"/>
        <v>1000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1784878</v>
      </c>
      <c r="F320" s="178">
        <f>work!I320+work!J320</f>
        <v>6925964</v>
      </c>
      <c r="G320" s="122"/>
      <c r="H320" s="179" t="str">
        <f>work!L320</f>
        <v>20160913</v>
      </c>
      <c r="I320" s="121">
        <f t="shared" si="8"/>
        <v>1784878</v>
      </c>
      <c r="J320" s="121">
        <f t="shared" si="9"/>
        <v>6925964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1685130</v>
      </c>
      <c r="F321" s="178">
        <f>work!I321+work!J321</f>
        <v>3555481</v>
      </c>
      <c r="G321" s="122"/>
      <c r="H321" s="179" t="str">
        <f>work!L321</f>
        <v>20160907</v>
      </c>
      <c r="I321" s="121">
        <f t="shared" si="8"/>
        <v>1685130</v>
      </c>
      <c r="J321" s="121">
        <f t="shared" si="9"/>
        <v>3555481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675209</v>
      </c>
      <c r="F322" s="178">
        <f>work!I322+work!J322</f>
        <v>11300</v>
      </c>
      <c r="G322" s="122"/>
      <c r="H322" s="179" t="str">
        <f>work!L322</f>
        <v>20160907</v>
      </c>
      <c r="I322" s="121">
        <f t="shared" si="8"/>
        <v>675209</v>
      </c>
      <c r="J322" s="121">
        <f t="shared" si="9"/>
        <v>11300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3847346</v>
      </c>
      <c r="F324" s="178">
        <f>work!I324+work!J324</f>
        <v>7814635</v>
      </c>
      <c r="G324" s="122"/>
      <c r="H324" s="179" t="str">
        <f>work!L324</f>
        <v>20160907</v>
      </c>
      <c r="I324" s="121">
        <f t="shared" si="8"/>
        <v>3847346</v>
      </c>
      <c r="J324" s="121">
        <f t="shared" si="9"/>
        <v>7814635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1236377</v>
      </c>
      <c r="F325" s="178">
        <f>work!I325+work!J325</f>
        <v>9130378</v>
      </c>
      <c r="G325" s="122"/>
      <c r="H325" s="179" t="str">
        <f>work!L325</f>
        <v>20160913</v>
      </c>
      <c r="I325" s="121">
        <f t="shared" si="8"/>
        <v>1236377</v>
      </c>
      <c r="J325" s="121">
        <f t="shared" si="9"/>
        <v>9130378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2339539</v>
      </c>
      <c r="F326" s="178">
        <f>work!I326+work!J326</f>
        <v>1043694</v>
      </c>
      <c r="G326" s="122"/>
      <c r="H326" s="179" t="str">
        <f>work!L326</f>
        <v>20160913</v>
      </c>
      <c r="I326" s="121">
        <f t="shared" si="8"/>
        <v>2339539</v>
      </c>
      <c r="J326" s="121">
        <f t="shared" si="9"/>
        <v>1043694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1660901</v>
      </c>
      <c r="F327" s="178">
        <f>work!I327+work!J327</f>
        <v>943435</v>
      </c>
      <c r="G327" s="122"/>
      <c r="H327" s="179" t="str">
        <f>work!L327</f>
        <v>20161007</v>
      </c>
      <c r="I327" s="121">
        <f t="shared" si="8"/>
        <v>1660901</v>
      </c>
      <c r="J327" s="121">
        <f t="shared" si="9"/>
        <v>943435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190114</v>
      </c>
      <c r="F328" s="178">
        <f>work!I328+work!J328</f>
        <v>1552370</v>
      </c>
      <c r="G328" s="122"/>
      <c r="H328" s="179" t="str">
        <f>work!L328</f>
        <v>20160907</v>
      </c>
      <c r="I328" s="121">
        <f t="shared" si="8"/>
        <v>190114</v>
      </c>
      <c r="J328" s="121">
        <f t="shared" si="9"/>
        <v>1552370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212438</v>
      </c>
      <c r="F329" s="178">
        <f>work!I329+work!J329</f>
        <v>24100176</v>
      </c>
      <c r="G329" s="122"/>
      <c r="H329" s="179" t="str">
        <f>work!L329</f>
        <v>20160907</v>
      </c>
      <c r="I329" s="121">
        <f t="shared" si="8"/>
        <v>212438</v>
      </c>
      <c r="J329" s="121">
        <f t="shared" si="9"/>
        <v>24100176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100611</v>
      </c>
      <c r="F330" s="178">
        <f>work!I330+work!J330</f>
        <v>0</v>
      </c>
      <c r="G330" s="120"/>
      <c r="H330" s="179" t="str">
        <f>work!L330</f>
        <v>20161007</v>
      </c>
      <c r="I330" s="121">
        <f t="shared" si="8"/>
        <v>100611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1845109</v>
      </c>
      <c r="F331" s="178">
        <f>work!I331+work!J331</f>
        <v>3554346</v>
      </c>
      <c r="G331" s="122"/>
      <c r="H331" s="179" t="str">
        <f>work!L331</f>
        <v>20160907</v>
      </c>
      <c r="I331" s="121">
        <f t="shared" si="8"/>
        <v>1845109</v>
      </c>
      <c r="J331" s="121">
        <f t="shared" si="9"/>
        <v>3554346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3024329</v>
      </c>
      <c r="F332" s="178">
        <f>work!I332+work!J332</f>
        <v>7355119</v>
      </c>
      <c r="G332" s="122"/>
      <c r="H332" s="179" t="str">
        <f>work!L332</f>
        <v>20160907</v>
      </c>
      <c r="I332" s="121">
        <f t="shared" si="8"/>
        <v>3024329</v>
      </c>
      <c r="J332" s="121">
        <f t="shared" si="9"/>
        <v>7355119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121270</v>
      </c>
      <c r="F333" s="178">
        <f>work!I333+work!J333</f>
        <v>0</v>
      </c>
      <c r="G333" s="122"/>
      <c r="H333" s="179" t="str">
        <f>work!L333</f>
        <v>20160907</v>
      </c>
      <c r="I333" s="121">
        <f t="shared" si="8"/>
        <v>121270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1562268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1562268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102029</v>
      </c>
      <c r="F335" s="178">
        <f>work!I335+work!J335</f>
        <v>38350</v>
      </c>
      <c r="G335" s="122"/>
      <c r="H335" s="179" t="str">
        <f>work!L335</f>
        <v>20160913</v>
      </c>
      <c r="I335" s="121">
        <f t="shared" si="8"/>
        <v>102029</v>
      </c>
      <c r="J335" s="121">
        <f t="shared" si="9"/>
        <v>38350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2326416</v>
      </c>
      <c r="F336" s="178">
        <f>work!I336+work!J336</f>
        <v>152258</v>
      </c>
      <c r="G336" s="122"/>
      <c r="H336" s="179" t="str">
        <f>work!L336</f>
        <v>20160907</v>
      </c>
      <c r="I336" s="121">
        <f t="shared" si="8"/>
        <v>2326416</v>
      </c>
      <c r="J336" s="121">
        <f t="shared" si="9"/>
        <v>152258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515282</v>
      </c>
      <c r="F337" s="178">
        <f>work!I337+work!J337</f>
        <v>322545</v>
      </c>
      <c r="G337" s="122"/>
      <c r="H337" s="179" t="str">
        <f>work!L337</f>
        <v>20160907</v>
      </c>
      <c r="I337" s="121">
        <f t="shared" si="8"/>
        <v>515282</v>
      </c>
      <c r="J337" s="121">
        <f t="shared" si="9"/>
        <v>322545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335451</v>
      </c>
      <c r="F338" s="178">
        <f>work!I338+work!J338</f>
        <v>502336</v>
      </c>
      <c r="G338" s="122"/>
      <c r="H338" s="179" t="str">
        <f>work!L338</f>
        <v>20161007</v>
      </c>
      <c r="I338" s="121">
        <f t="shared" si="8"/>
        <v>335451</v>
      </c>
      <c r="J338" s="121">
        <f t="shared" si="9"/>
        <v>502336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255412</v>
      </c>
      <c r="F339" s="178">
        <f>work!I339+work!J339</f>
        <v>5888</v>
      </c>
      <c r="G339" s="122"/>
      <c r="H339" s="179" t="str">
        <f>work!L339</f>
        <v>20161007</v>
      </c>
      <c r="I339" s="121">
        <f t="shared" si="8"/>
        <v>255412</v>
      </c>
      <c r="J339" s="121">
        <f t="shared" si="9"/>
        <v>5888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5121989</v>
      </c>
      <c r="F340" s="178">
        <f>work!I340+work!J340</f>
        <v>1359731</v>
      </c>
      <c r="G340" s="122"/>
      <c r="H340" s="179" t="str">
        <f>work!L340</f>
        <v>20160907</v>
      </c>
      <c r="I340" s="121">
        <f t="shared" si="8"/>
        <v>5121989</v>
      </c>
      <c r="J340" s="121">
        <f t="shared" si="9"/>
        <v>1359731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502554</v>
      </c>
      <c r="F341" s="178">
        <f>work!I341+work!J341</f>
        <v>2694818</v>
      </c>
      <c r="G341" s="122"/>
      <c r="H341" s="179" t="str">
        <f>work!L341</f>
        <v>20161007</v>
      </c>
      <c r="I341" s="121">
        <f t="shared" si="8"/>
        <v>502554</v>
      </c>
      <c r="J341" s="121">
        <f t="shared" si="9"/>
        <v>2694818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17845526</v>
      </c>
      <c r="F342" s="178">
        <f>work!I342+work!J342</f>
        <v>562500</v>
      </c>
      <c r="G342" s="122"/>
      <c r="H342" s="179" t="str">
        <f>work!L342</f>
        <v>20160913</v>
      </c>
      <c r="I342" s="121">
        <f t="shared" si="8"/>
        <v>17845526</v>
      </c>
      <c r="J342" s="121">
        <f t="shared" si="9"/>
        <v>562500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2923564</v>
      </c>
      <c r="F343" s="178">
        <f>work!I343+work!J343</f>
        <v>36251</v>
      </c>
      <c r="G343" s="122"/>
      <c r="H343" s="179" t="str">
        <f>work!L343</f>
        <v>20161007</v>
      </c>
      <c r="I343" s="121">
        <f t="shared" si="8"/>
        <v>2923564</v>
      </c>
      <c r="J343" s="121">
        <f t="shared" si="9"/>
        <v>36251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2273563</v>
      </c>
      <c r="F344" s="178">
        <f>work!I344+work!J344</f>
        <v>2615235</v>
      </c>
      <c r="G344" s="122"/>
      <c r="H344" s="179" t="str">
        <f>work!L344</f>
        <v>20160907</v>
      </c>
      <c r="I344" s="121">
        <f t="shared" si="8"/>
        <v>2273563</v>
      </c>
      <c r="J344" s="121">
        <f t="shared" si="9"/>
        <v>2615235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1050405</v>
      </c>
      <c r="F345" s="178">
        <f>work!I345+work!J345</f>
        <v>1912431</v>
      </c>
      <c r="G345" s="122"/>
      <c r="H345" s="179" t="str">
        <f>work!L345</f>
        <v>20160907</v>
      </c>
      <c r="I345" s="121">
        <f t="shared" si="8"/>
        <v>1050405</v>
      </c>
      <c r="J345" s="121">
        <f t="shared" si="9"/>
        <v>1912431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1370139</v>
      </c>
      <c r="F346" s="178">
        <f>work!I346+work!J346</f>
        <v>961601</v>
      </c>
      <c r="G346" s="122"/>
      <c r="H346" s="179" t="str">
        <f>work!L346</f>
        <v>20160907</v>
      </c>
      <c r="I346" s="121">
        <f t="shared" si="8"/>
        <v>1370139</v>
      </c>
      <c r="J346" s="121">
        <f t="shared" si="9"/>
        <v>961601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281463</v>
      </c>
      <c r="F347" s="178">
        <f>work!I347+work!J347</f>
        <v>39501</v>
      </c>
      <c r="G347" s="122"/>
      <c r="H347" s="179" t="str">
        <f>work!L347</f>
        <v>20160907</v>
      </c>
      <c r="I347" s="121">
        <f t="shared" si="8"/>
        <v>281463</v>
      </c>
      <c r="J347" s="121">
        <f t="shared" si="9"/>
        <v>39501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1935612</v>
      </c>
      <c r="F348" s="178">
        <f>work!I348+work!J348</f>
        <v>3359575</v>
      </c>
      <c r="G348" s="122"/>
      <c r="H348" s="179" t="str">
        <f>work!L348</f>
        <v>20160907</v>
      </c>
      <c r="I348" s="121">
        <f t="shared" si="8"/>
        <v>1935612</v>
      </c>
      <c r="J348" s="121">
        <f t="shared" si="9"/>
        <v>3359575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848294</v>
      </c>
      <c r="F349" s="178">
        <f>work!I349+work!J349</f>
        <v>5134963</v>
      </c>
      <c r="G349" s="122"/>
      <c r="H349" s="179" t="str">
        <f>work!L349</f>
        <v>20161007</v>
      </c>
      <c r="I349" s="121">
        <f t="shared" si="8"/>
        <v>848294</v>
      </c>
      <c r="J349" s="121">
        <f t="shared" si="9"/>
        <v>5134963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409661</v>
      </c>
      <c r="F350" s="178">
        <f>work!I350+work!J350</f>
        <v>59450</v>
      </c>
      <c r="G350" s="122"/>
      <c r="H350" s="179" t="str">
        <f>work!L350</f>
        <v>20160907</v>
      </c>
      <c r="I350" s="121">
        <f t="shared" si="8"/>
        <v>409661</v>
      </c>
      <c r="J350" s="121">
        <f t="shared" si="9"/>
        <v>59450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232743</v>
      </c>
      <c r="F351" s="178">
        <f>work!I351+work!J351</f>
        <v>194639</v>
      </c>
      <c r="G351" s="122"/>
      <c r="H351" s="179" t="str">
        <f>work!L351</f>
        <v>20160907</v>
      </c>
      <c r="I351" s="121">
        <f t="shared" si="8"/>
        <v>232743</v>
      </c>
      <c r="J351" s="121">
        <f t="shared" si="9"/>
        <v>194639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10414125</v>
      </c>
      <c r="F352" s="178">
        <f>work!I352+work!J352</f>
        <v>13852374</v>
      </c>
      <c r="G352" s="122"/>
      <c r="H352" s="179" t="str">
        <f>work!L352</f>
        <v>20160907</v>
      </c>
      <c r="I352" s="121">
        <f aca="true" t="shared" si="10" ref="I352:I415">E352</f>
        <v>10414125</v>
      </c>
      <c r="J352" s="121">
        <f aca="true" t="shared" si="11" ref="J352:J415">F352</f>
        <v>13852374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1200</v>
      </c>
      <c r="F353" s="178">
        <f>work!I353+work!J353</f>
        <v>1500</v>
      </c>
      <c r="G353" s="122"/>
      <c r="H353" s="179" t="str">
        <f>work!L353</f>
        <v>20160907</v>
      </c>
      <c r="I353" s="121">
        <f t="shared" si="10"/>
        <v>1200</v>
      </c>
      <c r="J353" s="121">
        <f t="shared" si="11"/>
        <v>1500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58531</v>
      </c>
      <c r="F354" s="178">
        <f>work!I354+work!J354</f>
        <v>12500</v>
      </c>
      <c r="G354" s="122"/>
      <c r="H354" s="179" t="str">
        <f>work!L354</f>
        <v>20160913</v>
      </c>
      <c r="I354" s="121">
        <f t="shared" si="10"/>
        <v>58531</v>
      </c>
      <c r="J354" s="121">
        <f t="shared" si="11"/>
        <v>12500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550857</v>
      </c>
      <c r="F355" s="178">
        <f>work!I355+work!J355</f>
        <v>1730634</v>
      </c>
      <c r="G355" s="122"/>
      <c r="H355" s="179" t="str">
        <f>work!L355</f>
        <v>20160907</v>
      </c>
      <c r="I355" s="121">
        <f t="shared" si="10"/>
        <v>550857</v>
      </c>
      <c r="J355" s="121">
        <f t="shared" si="11"/>
        <v>1730634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551187</v>
      </c>
      <c r="F356" s="178">
        <f>work!I356+work!J356</f>
        <v>18960</v>
      </c>
      <c r="G356" s="122"/>
      <c r="H356" s="179" t="str">
        <f>work!L356</f>
        <v>20160907</v>
      </c>
      <c r="I356" s="121">
        <f t="shared" si="10"/>
        <v>551187</v>
      </c>
      <c r="J356" s="121">
        <f t="shared" si="11"/>
        <v>18960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125595</v>
      </c>
      <c r="F357" s="178">
        <f>work!I357+work!J357</f>
        <v>141693</v>
      </c>
      <c r="G357" s="122"/>
      <c r="H357" s="179" t="str">
        <f>work!L357</f>
        <v>20160907</v>
      </c>
      <c r="I357" s="121">
        <f t="shared" si="10"/>
        <v>125595</v>
      </c>
      <c r="J357" s="121">
        <f t="shared" si="11"/>
        <v>141693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466416</v>
      </c>
      <c r="F358" s="178">
        <f>work!I358+work!J358</f>
        <v>11900</v>
      </c>
      <c r="G358" s="122"/>
      <c r="H358" s="179" t="str">
        <f>work!L358</f>
        <v>20161007</v>
      </c>
      <c r="I358" s="121">
        <f t="shared" si="10"/>
        <v>466416</v>
      </c>
      <c r="J358" s="121">
        <f t="shared" si="11"/>
        <v>11900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537631</v>
      </c>
      <c r="F359" s="178">
        <f>work!I359+work!J359</f>
        <v>31000</v>
      </c>
      <c r="G359" s="122"/>
      <c r="H359" s="179" t="str">
        <f>work!L359</f>
        <v>20160907</v>
      </c>
      <c r="I359" s="121">
        <f t="shared" si="10"/>
        <v>537631</v>
      </c>
      <c r="J359" s="121">
        <f t="shared" si="11"/>
        <v>31000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513079</v>
      </c>
      <c r="F360" s="178">
        <f>work!I360+work!J360</f>
        <v>139500</v>
      </c>
      <c r="G360" s="122"/>
      <c r="H360" s="179" t="str">
        <f>work!L360</f>
        <v>20160907</v>
      </c>
      <c r="I360" s="121">
        <f t="shared" si="10"/>
        <v>513079</v>
      </c>
      <c r="J360" s="121">
        <f t="shared" si="11"/>
        <v>139500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1086821</v>
      </c>
      <c r="F361" s="178">
        <f>work!I361+work!J361</f>
        <v>62401</v>
      </c>
      <c r="G361" s="122"/>
      <c r="H361" s="179" t="str">
        <f>work!L361</f>
        <v>20160913</v>
      </c>
      <c r="I361" s="121">
        <f t="shared" si="10"/>
        <v>1086821</v>
      </c>
      <c r="J361" s="121">
        <f t="shared" si="11"/>
        <v>62401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74068</v>
      </c>
      <c r="F362" s="178">
        <f>work!I362+work!J362</f>
        <v>0</v>
      </c>
      <c r="G362" s="122"/>
      <c r="H362" s="179" t="str">
        <f>work!L362</f>
        <v>20160913</v>
      </c>
      <c r="I362" s="121">
        <f t="shared" si="10"/>
        <v>74068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224136</v>
      </c>
      <c r="F363" s="178">
        <f>work!I363+work!J363</f>
        <v>336327</v>
      </c>
      <c r="G363" s="122"/>
      <c r="H363" s="179" t="str">
        <f>work!L363</f>
        <v>20160907</v>
      </c>
      <c r="I363" s="121">
        <f t="shared" si="10"/>
        <v>224136</v>
      </c>
      <c r="J363" s="121">
        <f t="shared" si="11"/>
        <v>336327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134885</v>
      </c>
      <c r="F364" s="178">
        <f>work!I364+work!J364</f>
        <v>2300</v>
      </c>
      <c r="G364" s="122"/>
      <c r="H364" s="179" t="str">
        <f>work!L364</f>
        <v>20160913</v>
      </c>
      <c r="I364" s="121">
        <f t="shared" si="10"/>
        <v>134885</v>
      </c>
      <c r="J364" s="121">
        <f t="shared" si="11"/>
        <v>2300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2578030</v>
      </c>
      <c r="F365" s="178">
        <f>work!I365+work!J365</f>
        <v>400000</v>
      </c>
      <c r="G365" s="122"/>
      <c r="H365" s="179" t="str">
        <f>work!L365</f>
        <v>20160907</v>
      </c>
      <c r="I365" s="121">
        <f t="shared" si="10"/>
        <v>2578030</v>
      </c>
      <c r="J365" s="121">
        <f t="shared" si="11"/>
        <v>400000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842290</v>
      </c>
      <c r="F366" s="178">
        <f>work!I366+work!J366</f>
        <v>20680</v>
      </c>
      <c r="G366" s="122"/>
      <c r="H366" s="179" t="str">
        <f>work!L366</f>
        <v>20160907</v>
      </c>
      <c r="I366" s="121">
        <f t="shared" si="10"/>
        <v>842290</v>
      </c>
      <c r="J366" s="121">
        <f t="shared" si="11"/>
        <v>20680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197442</v>
      </c>
      <c r="F367" s="178">
        <f>work!I367+work!J367</f>
        <v>560676</v>
      </c>
      <c r="G367" s="122"/>
      <c r="H367" s="179" t="str">
        <f>work!L367</f>
        <v>20160907</v>
      </c>
      <c r="I367" s="121">
        <f t="shared" si="10"/>
        <v>197442</v>
      </c>
      <c r="J367" s="121">
        <f t="shared" si="11"/>
        <v>560676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1449588</v>
      </c>
      <c r="F368" s="178">
        <f>work!I368+work!J368</f>
        <v>2004778</v>
      </c>
      <c r="G368" s="122"/>
      <c r="H368" s="179" t="str">
        <f>work!L368</f>
        <v>20160913</v>
      </c>
      <c r="I368" s="121">
        <f t="shared" si="10"/>
        <v>1449588</v>
      </c>
      <c r="J368" s="121">
        <f t="shared" si="11"/>
        <v>2004778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561878</v>
      </c>
      <c r="F369" s="178">
        <f>work!I369+work!J369</f>
        <v>31900</v>
      </c>
      <c r="G369" s="122"/>
      <c r="H369" s="179" t="str">
        <f>work!L369</f>
        <v>20161007</v>
      </c>
      <c r="I369" s="121">
        <f t="shared" si="10"/>
        <v>561878</v>
      </c>
      <c r="J369" s="121">
        <f t="shared" si="11"/>
        <v>31900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4072715</v>
      </c>
      <c r="F370" s="178">
        <f>work!I370+work!J370</f>
        <v>1572956</v>
      </c>
      <c r="G370" s="122"/>
      <c r="H370" s="179" t="str">
        <f>work!L370</f>
        <v>20160913</v>
      </c>
      <c r="I370" s="121">
        <f t="shared" si="10"/>
        <v>4072715</v>
      </c>
      <c r="J370" s="121">
        <f t="shared" si="11"/>
        <v>1572956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3901870</v>
      </c>
      <c r="F371" s="178">
        <f>work!I371+work!J371</f>
        <v>5198093</v>
      </c>
      <c r="G371" s="122"/>
      <c r="H371" s="179" t="str">
        <f>work!L371</f>
        <v>20160907</v>
      </c>
      <c r="I371" s="121">
        <f t="shared" si="10"/>
        <v>3901870</v>
      </c>
      <c r="J371" s="121">
        <f t="shared" si="11"/>
        <v>5198093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221925</v>
      </c>
      <c r="F372" s="178">
        <f>work!I372+work!J372</f>
        <v>0</v>
      </c>
      <c r="G372" s="122"/>
      <c r="H372" s="179" t="str">
        <f>work!L372</f>
        <v>20160907</v>
      </c>
      <c r="I372" s="121">
        <f t="shared" si="10"/>
        <v>221925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993640</v>
      </c>
      <c r="F373" s="178">
        <f>work!I373+work!J373</f>
        <v>19700</v>
      </c>
      <c r="G373" s="122"/>
      <c r="H373" s="179" t="str">
        <f>work!L373</f>
        <v>20160913</v>
      </c>
      <c r="I373" s="121">
        <f t="shared" si="10"/>
        <v>993640</v>
      </c>
      <c r="J373" s="121">
        <f t="shared" si="11"/>
        <v>19700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432728</v>
      </c>
      <c r="F374" s="178">
        <f>work!I374+work!J374</f>
        <v>234947</v>
      </c>
      <c r="G374" s="122"/>
      <c r="H374" s="179" t="str">
        <f>work!L374</f>
        <v>20160913</v>
      </c>
      <c r="I374" s="121">
        <f t="shared" si="10"/>
        <v>432728</v>
      </c>
      <c r="J374" s="121">
        <f t="shared" si="11"/>
        <v>234947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657844</v>
      </c>
      <c r="F375" s="178">
        <f>work!I375+work!J375</f>
        <v>1275</v>
      </c>
      <c r="G375" s="122"/>
      <c r="H375" s="179" t="str">
        <f>work!L375</f>
        <v>20160907</v>
      </c>
      <c r="I375" s="121">
        <f t="shared" si="10"/>
        <v>657844</v>
      </c>
      <c r="J375" s="121">
        <f t="shared" si="11"/>
        <v>1275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8600</v>
      </c>
      <c r="F376" s="178">
        <f>work!I376+work!J376</f>
        <v>0</v>
      </c>
      <c r="G376" s="122"/>
      <c r="H376" s="179" t="str">
        <f>work!L376</f>
        <v>20160913</v>
      </c>
      <c r="I376" s="121">
        <f t="shared" si="10"/>
        <v>8600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2041080</v>
      </c>
      <c r="F377" s="178">
        <f>work!I377+work!J377</f>
        <v>594399</v>
      </c>
      <c r="G377" s="122"/>
      <c r="H377" s="179" t="str">
        <f>work!L377</f>
        <v>20160913</v>
      </c>
      <c r="I377" s="121">
        <f t="shared" si="10"/>
        <v>2041080</v>
      </c>
      <c r="J377" s="121">
        <f t="shared" si="11"/>
        <v>594399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2112536</v>
      </c>
      <c r="F378" s="178">
        <f>work!I378+work!J378</f>
        <v>249040</v>
      </c>
      <c r="G378" s="122"/>
      <c r="H378" s="179" t="str">
        <f>work!L378</f>
        <v>20161007</v>
      </c>
      <c r="I378" s="121">
        <f t="shared" si="10"/>
        <v>2112536</v>
      </c>
      <c r="J378" s="121">
        <f t="shared" si="11"/>
        <v>249040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993269</v>
      </c>
      <c r="F379" s="178">
        <f>work!I379+work!J379</f>
        <v>0</v>
      </c>
      <c r="G379" s="122"/>
      <c r="H379" s="179" t="str">
        <f>work!L379</f>
        <v>20161007</v>
      </c>
      <c r="I379" s="121">
        <f t="shared" si="10"/>
        <v>993269</v>
      </c>
      <c r="J379" s="121">
        <f t="shared" si="11"/>
        <v>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2338370</v>
      </c>
      <c r="F380" s="178">
        <f>work!I380+work!J380</f>
        <v>4130425</v>
      </c>
      <c r="G380" s="122"/>
      <c r="H380" s="179" t="str">
        <f>work!L380</f>
        <v>20160913</v>
      </c>
      <c r="I380" s="121">
        <f t="shared" si="10"/>
        <v>2338370</v>
      </c>
      <c r="J380" s="121">
        <f t="shared" si="11"/>
        <v>4130425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380730</v>
      </c>
      <c r="F381" s="178">
        <f>work!I381+work!J381</f>
        <v>1111600</v>
      </c>
      <c r="G381" s="122"/>
      <c r="H381" s="179" t="str">
        <f>work!L381</f>
        <v>20160913</v>
      </c>
      <c r="I381" s="121">
        <f t="shared" si="10"/>
        <v>380730</v>
      </c>
      <c r="J381" s="121">
        <f t="shared" si="11"/>
        <v>1111600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817230</v>
      </c>
      <c r="F382" s="178">
        <f>work!I382+work!J382</f>
        <v>41136</v>
      </c>
      <c r="G382" s="122"/>
      <c r="H382" s="179" t="str">
        <f>work!L382</f>
        <v>20160913</v>
      </c>
      <c r="I382" s="121">
        <f t="shared" si="10"/>
        <v>817230</v>
      </c>
      <c r="J382" s="121">
        <f t="shared" si="11"/>
        <v>41136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4633265</v>
      </c>
      <c r="F383" s="178">
        <f>work!I383+work!J383</f>
        <v>803698</v>
      </c>
      <c r="G383" s="122"/>
      <c r="H383" s="179" t="str">
        <f>work!L383</f>
        <v>20160907</v>
      </c>
      <c r="I383" s="121">
        <f t="shared" si="10"/>
        <v>4633265</v>
      </c>
      <c r="J383" s="121">
        <f t="shared" si="11"/>
        <v>803698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977303</v>
      </c>
      <c r="F384" s="178">
        <f>work!I384+work!J384</f>
        <v>348027</v>
      </c>
      <c r="G384" s="122"/>
      <c r="H384" s="179" t="str">
        <f>work!L384</f>
        <v>20161007</v>
      </c>
      <c r="I384" s="121">
        <f t="shared" si="10"/>
        <v>977303</v>
      </c>
      <c r="J384" s="121">
        <f t="shared" si="11"/>
        <v>348027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1124199</v>
      </c>
      <c r="F385" s="178">
        <f>work!I385+work!J385</f>
        <v>13675</v>
      </c>
      <c r="G385" s="122"/>
      <c r="H385" s="179" t="str">
        <f>work!L385</f>
        <v>20160913</v>
      </c>
      <c r="I385" s="121">
        <f t="shared" si="10"/>
        <v>1124199</v>
      </c>
      <c r="J385" s="121">
        <f t="shared" si="11"/>
        <v>13675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925907</v>
      </c>
      <c r="F386" s="178">
        <f>work!I386+work!J386</f>
        <v>25638236</v>
      </c>
      <c r="G386" s="122"/>
      <c r="H386" s="179" t="str">
        <f>work!L386</f>
        <v>20160907</v>
      </c>
      <c r="I386" s="121">
        <f t="shared" si="10"/>
        <v>925907</v>
      </c>
      <c r="J386" s="121">
        <f t="shared" si="11"/>
        <v>25638236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116788</v>
      </c>
      <c r="F387" s="178">
        <f>work!I387+work!J387</f>
        <v>4779</v>
      </c>
      <c r="G387" s="122"/>
      <c r="H387" s="179" t="str">
        <f>work!L387</f>
        <v>20160913</v>
      </c>
      <c r="I387" s="121">
        <f t="shared" si="10"/>
        <v>116788</v>
      </c>
      <c r="J387" s="121">
        <f t="shared" si="11"/>
        <v>4779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579386</v>
      </c>
      <c r="F388" s="178">
        <f>work!I388+work!J388</f>
        <v>395334</v>
      </c>
      <c r="G388" s="122"/>
      <c r="H388" s="179" t="str">
        <f>work!L388</f>
        <v>20160907</v>
      </c>
      <c r="I388" s="121">
        <f t="shared" si="10"/>
        <v>579386</v>
      </c>
      <c r="J388" s="121">
        <f t="shared" si="11"/>
        <v>395334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1436705</v>
      </c>
      <c r="F389" s="178">
        <f>work!I389+work!J389</f>
        <v>938100</v>
      </c>
      <c r="G389" s="122"/>
      <c r="H389" s="179" t="str">
        <f>work!L389</f>
        <v>20160907</v>
      </c>
      <c r="I389" s="121">
        <f t="shared" si="10"/>
        <v>1436705</v>
      </c>
      <c r="J389" s="121">
        <f t="shared" si="11"/>
        <v>938100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817965</v>
      </c>
      <c r="F390" s="178">
        <f>work!I390+work!J390</f>
        <v>26475</v>
      </c>
      <c r="G390" s="122"/>
      <c r="H390" s="179" t="str">
        <f>work!L390</f>
        <v>20161007</v>
      </c>
      <c r="I390" s="121">
        <f t="shared" si="10"/>
        <v>817965</v>
      </c>
      <c r="J390" s="121">
        <f t="shared" si="11"/>
        <v>26475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543435</v>
      </c>
      <c r="F391" s="178">
        <f>work!I391+work!J391</f>
        <v>154200</v>
      </c>
      <c r="G391" s="122"/>
      <c r="H391" s="179" t="str">
        <f>work!L391</f>
        <v>20161007</v>
      </c>
      <c r="I391" s="121">
        <f t="shared" si="10"/>
        <v>543435</v>
      </c>
      <c r="J391" s="121">
        <f t="shared" si="11"/>
        <v>154200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363902</v>
      </c>
      <c r="F392" s="178">
        <f>work!I392+work!J392</f>
        <v>306394</v>
      </c>
      <c r="G392" s="122"/>
      <c r="H392" s="179" t="str">
        <f>work!L392</f>
        <v>20160907</v>
      </c>
      <c r="I392" s="121">
        <f t="shared" si="10"/>
        <v>363902</v>
      </c>
      <c r="J392" s="121">
        <f t="shared" si="11"/>
        <v>306394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24355</v>
      </c>
      <c r="F393" s="178">
        <f>work!I393+work!J393</f>
        <v>1500</v>
      </c>
      <c r="G393" s="122"/>
      <c r="H393" s="179" t="str">
        <f>work!L393</f>
        <v>20160913</v>
      </c>
      <c r="I393" s="121">
        <f t="shared" si="10"/>
        <v>24355</v>
      </c>
      <c r="J393" s="121">
        <f t="shared" si="11"/>
        <v>1500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7231505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7231505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142108</v>
      </c>
      <c r="F395" s="178">
        <f>work!I395+work!J395</f>
        <v>300</v>
      </c>
      <c r="G395" s="122"/>
      <c r="H395" s="179" t="str">
        <f>work!L395</f>
        <v>20161007</v>
      </c>
      <c r="I395" s="121">
        <f t="shared" si="10"/>
        <v>142108</v>
      </c>
      <c r="J395" s="121">
        <f t="shared" si="11"/>
        <v>300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880241</v>
      </c>
      <c r="F396" s="178">
        <f>work!I396+work!J396</f>
        <v>974751</v>
      </c>
      <c r="G396" s="122"/>
      <c r="H396" s="179" t="str">
        <f>work!L396</f>
        <v>20160907</v>
      </c>
      <c r="I396" s="121">
        <f t="shared" si="10"/>
        <v>880241</v>
      </c>
      <c r="J396" s="121">
        <f t="shared" si="11"/>
        <v>974751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960869</v>
      </c>
      <c r="F397" s="178">
        <f>work!I397+work!J397</f>
        <v>398500</v>
      </c>
      <c r="G397" s="122"/>
      <c r="H397" s="179" t="str">
        <f>work!L397</f>
        <v>20160907</v>
      </c>
      <c r="I397" s="121">
        <f t="shared" si="10"/>
        <v>960869</v>
      </c>
      <c r="J397" s="121">
        <f t="shared" si="11"/>
        <v>398500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11000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11000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92320</v>
      </c>
      <c r="F399" s="178">
        <f>work!I399+work!J399</f>
        <v>9000</v>
      </c>
      <c r="G399" s="122"/>
      <c r="H399" s="179" t="str">
        <f>work!L399</f>
        <v>20160913</v>
      </c>
      <c r="I399" s="121">
        <f t="shared" si="10"/>
        <v>92320</v>
      </c>
      <c r="J399" s="121">
        <f t="shared" si="11"/>
        <v>9000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1928203</v>
      </c>
      <c r="F400" s="178">
        <f>work!I400+work!J400</f>
        <v>1023500</v>
      </c>
      <c r="G400" s="122"/>
      <c r="H400" s="179" t="str">
        <f>work!L400</f>
        <v>20161007</v>
      </c>
      <c r="I400" s="121">
        <f t="shared" si="10"/>
        <v>1928203</v>
      </c>
      <c r="J400" s="121">
        <f t="shared" si="11"/>
        <v>1023500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1101017</v>
      </c>
      <c r="F401" s="178">
        <f>work!I401+work!J401</f>
        <v>163395</v>
      </c>
      <c r="G401" s="122"/>
      <c r="H401" s="179" t="str">
        <f>work!L401</f>
        <v>20160907</v>
      </c>
      <c r="I401" s="121">
        <f t="shared" si="10"/>
        <v>1101017</v>
      </c>
      <c r="J401" s="121">
        <f t="shared" si="11"/>
        <v>163395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1711347</v>
      </c>
      <c r="F402" s="178">
        <f>work!I402+work!J402</f>
        <v>1101600</v>
      </c>
      <c r="G402" s="122"/>
      <c r="H402" s="179" t="str">
        <f>work!L402</f>
        <v>20160907</v>
      </c>
      <c r="I402" s="121">
        <f t="shared" si="10"/>
        <v>1711347</v>
      </c>
      <c r="J402" s="121">
        <f t="shared" si="11"/>
        <v>1101600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1765077</v>
      </c>
      <c r="F403" s="178">
        <f>work!I403+work!J403</f>
        <v>25350</v>
      </c>
      <c r="G403" s="122"/>
      <c r="H403" s="179" t="str">
        <f>work!L403</f>
        <v>20160907</v>
      </c>
      <c r="I403" s="121">
        <f t="shared" si="10"/>
        <v>1765077</v>
      </c>
      <c r="J403" s="121">
        <f t="shared" si="11"/>
        <v>25350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2047242</v>
      </c>
      <c r="F404" s="178">
        <f>work!I404+work!J404</f>
        <v>3445053</v>
      </c>
      <c r="G404" s="122"/>
      <c r="H404" s="179" t="str">
        <f>work!L404</f>
        <v>20160907</v>
      </c>
      <c r="I404" s="121">
        <f t="shared" si="10"/>
        <v>2047242</v>
      </c>
      <c r="J404" s="121">
        <f t="shared" si="11"/>
        <v>3445053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1591485</v>
      </c>
      <c r="F405" s="178">
        <f>work!I405+work!J405</f>
        <v>5476524</v>
      </c>
      <c r="G405" s="120"/>
      <c r="H405" s="179" t="str">
        <f>work!L405</f>
        <v>20160913</v>
      </c>
      <c r="I405" s="121">
        <f t="shared" si="10"/>
        <v>1591485</v>
      </c>
      <c r="J405" s="121">
        <f t="shared" si="11"/>
        <v>5476524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534021</v>
      </c>
      <c r="F406" s="178">
        <f>work!I406+work!J406</f>
        <v>81400</v>
      </c>
      <c r="G406" s="122"/>
      <c r="H406" s="179" t="str">
        <f>work!L406</f>
        <v>20160913</v>
      </c>
      <c r="I406" s="121">
        <f t="shared" si="10"/>
        <v>534021</v>
      </c>
      <c r="J406" s="121">
        <f t="shared" si="11"/>
        <v>81400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319018</v>
      </c>
      <c r="F407" s="178">
        <f>work!I407+work!J407</f>
        <v>66591</v>
      </c>
      <c r="G407" s="122"/>
      <c r="H407" s="179" t="str">
        <f>work!L407</f>
        <v>20160907</v>
      </c>
      <c r="I407" s="121">
        <f t="shared" si="10"/>
        <v>319018</v>
      </c>
      <c r="J407" s="121">
        <f t="shared" si="11"/>
        <v>66591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240846</v>
      </c>
      <c r="F408" s="178">
        <f>work!I408+work!J408</f>
        <v>41020</v>
      </c>
      <c r="G408" s="122"/>
      <c r="H408" s="179" t="str">
        <f>work!L408</f>
        <v>20160913</v>
      </c>
      <c r="I408" s="121">
        <f t="shared" si="10"/>
        <v>240846</v>
      </c>
      <c r="J408" s="121">
        <f t="shared" si="11"/>
        <v>41020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2341192</v>
      </c>
      <c r="F409" s="178">
        <f>work!I409+work!J409</f>
        <v>342525</v>
      </c>
      <c r="G409" s="122"/>
      <c r="H409" s="179" t="str">
        <f>work!L409</f>
        <v>20160907</v>
      </c>
      <c r="I409" s="121">
        <f t="shared" si="10"/>
        <v>2341192</v>
      </c>
      <c r="J409" s="121">
        <f t="shared" si="11"/>
        <v>342525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3890386</v>
      </c>
      <c r="F410" s="178">
        <f>work!I410+work!J410</f>
        <v>432625</v>
      </c>
      <c r="G410" s="122"/>
      <c r="H410" s="179" t="str">
        <f>work!L410</f>
        <v>20160907</v>
      </c>
      <c r="I410" s="121">
        <f t="shared" si="10"/>
        <v>3890386</v>
      </c>
      <c r="J410" s="121">
        <f t="shared" si="11"/>
        <v>432625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78415</v>
      </c>
      <c r="F411" s="178">
        <f>work!I411+work!J411</f>
        <v>30000</v>
      </c>
      <c r="G411" s="122"/>
      <c r="H411" s="179" t="str">
        <f>work!L411</f>
        <v>20161007</v>
      </c>
      <c r="I411" s="121">
        <f t="shared" si="10"/>
        <v>78415</v>
      </c>
      <c r="J411" s="121">
        <f t="shared" si="11"/>
        <v>30000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516659</v>
      </c>
      <c r="F412" s="178">
        <f>work!I412+work!J412</f>
        <v>122005</v>
      </c>
      <c r="G412" s="122"/>
      <c r="H412" s="179" t="str">
        <f>work!L412</f>
        <v>20160907</v>
      </c>
      <c r="I412" s="121">
        <f t="shared" si="10"/>
        <v>516659</v>
      </c>
      <c r="J412" s="121">
        <f t="shared" si="11"/>
        <v>122005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927923</v>
      </c>
      <c r="F413" s="178">
        <f>work!I413+work!J413</f>
        <v>1364555</v>
      </c>
      <c r="G413" s="122"/>
      <c r="H413" s="179" t="s">
        <v>9</v>
      </c>
      <c r="I413" s="121">
        <f t="shared" si="10"/>
        <v>927923</v>
      </c>
      <c r="J413" s="121">
        <f t="shared" si="11"/>
        <v>1364555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378103</v>
      </c>
      <c r="F414" s="178">
        <f>work!I414+work!J414</f>
        <v>353068</v>
      </c>
      <c r="G414" s="122"/>
      <c r="H414" s="179" t="str">
        <f>work!L414</f>
        <v>20160907</v>
      </c>
      <c r="I414" s="121">
        <f t="shared" si="10"/>
        <v>378103</v>
      </c>
      <c r="J414" s="121">
        <f t="shared" si="11"/>
        <v>353068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796707</v>
      </c>
      <c r="F415" s="178">
        <f>work!I415+work!J415</f>
        <v>13127412</v>
      </c>
      <c r="G415" s="122"/>
      <c r="H415" s="179" t="str">
        <f>work!L415</f>
        <v>20160907</v>
      </c>
      <c r="I415" s="121">
        <f t="shared" si="10"/>
        <v>796707</v>
      </c>
      <c r="J415" s="121">
        <f t="shared" si="11"/>
        <v>13127412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1211682</v>
      </c>
      <c r="F416" s="178">
        <f>work!I416+work!J416</f>
        <v>956161</v>
      </c>
      <c r="G416" s="120"/>
      <c r="H416" s="179" t="str">
        <f>work!L416</f>
        <v>20160907</v>
      </c>
      <c r="I416" s="121">
        <f aca="true" t="shared" si="12" ref="I416:I479">E416</f>
        <v>1211682</v>
      </c>
      <c r="J416" s="121">
        <f aca="true" t="shared" si="13" ref="J416:J479">F416</f>
        <v>956161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542819</v>
      </c>
      <c r="F417" s="178">
        <f>work!I417+work!J417</f>
        <v>4180340</v>
      </c>
      <c r="G417" s="122"/>
      <c r="H417" s="179" t="str">
        <f>work!L417</f>
        <v>20161007</v>
      </c>
      <c r="I417" s="121">
        <f t="shared" si="12"/>
        <v>542819</v>
      </c>
      <c r="J417" s="121">
        <f t="shared" si="13"/>
        <v>4180340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2909456</v>
      </c>
      <c r="F418" s="178">
        <f>work!I418+work!J418</f>
        <v>27000</v>
      </c>
      <c r="G418" s="122"/>
      <c r="H418" s="179" t="str">
        <f>work!L418</f>
        <v>20160907</v>
      </c>
      <c r="I418" s="121">
        <f t="shared" si="12"/>
        <v>2909456</v>
      </c>
      <c r="J418" s="121">
        <f t="shared" si="13"/>
        <v>27000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667003</v>
      </c>
      <c r="F419" s="178">
        <f>work!I419+work!J419</f>
        <v>368392</v>
      </c>
      <c r="G419" s="122"/>
      <c r="H419" s="179" t="str">
        <f>work!L419</f>
        <v>20161007</v>
      </c>
      <c r="I419" s="121">
        <f t="shared" si="12"/>
        <v>667003</v>
      </c>
      <c r="J419" s="121">
        <f t="shared" si="13"/>
        <v>368392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475902</v>
      </c>
      <c r="F420" s="178">
        <f>work!I420+work!J420</f>
        <v>0</v>
      </c>
      <c r="G420" s="122"/>
      <c r="H420" s="179" t="str">
        <f>work!L420</f>
        <v>20160913</v>
      </c>
      <c r="I420" s="121">
        <f t="shared" si="12"/>
        <v>475902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525999</v>
      </c>
      <c r="F421" s="178">
        <f>work!I421+work!J421</f>
        <v>23133</v>
      </c>
      <c r="G421" s="122"/>
      <c r="H421" s="179" t="str">
        <f>work!L421</f>
        <v>20160907</v>
      </c>
      <c r="I421" s="121">
        <f t="shared" si="12"/>
        <v>525999</v>
      </c>
      <c r="J421" s="121">
        <f t="shared" si="13"/>
        <v>23133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2744958</v>
      </c>
      <c r="F422" s="178">
        <f>work!I422+work!J422</f>
        <v>447246</v>
      </c>
      <c r="G422" s="122"/>
      <c r="H422" s="179" t="str">
        <f>work!L422</f>
        <v>20160907</v>
      </c>
      <c r="I422" s="121">
        <f t="shared" si="12"/>
        <v>2744958</v>
      </c>
      <c r="J422" s="121">
        <f t="shared" si="13"/>
        <v>447246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176775</v>
      </c>
      <c r="F423" s="178">
        <f>work!I423+work!J423</f>
        <v>6101</v>
      </c>
      <c r="G423" s="122"/>
      <c r="H423" s="179" t="str">
        <f>work!L423</f>
        <v>20160907</v>
      </c>
      <c r="I423" s="121">
        <f t="shared" si="12"/>
        <v>176775</v>
      </c>
      <c r="J423" s="121">
        <f t="shared" si="13"/>
        <v>6101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562189</v>
      </c>
      <c r="F424" s="178">
        <f>work!I424+work!J424</f>
        <v>12500</v>
      </c>
      <c r="G424" s="122"/>
      <c r="H424" s="179" t="str">
        <f>work!L424</f>
        <v>20160913</v>
      </c>
      <c r="I424" s="121">
        <f t="shared" si="12"/>
        <v>562189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167428</v>
      </c>
      <c r="F425" s="178">
        <f>work!I425+work!J425</f>
        <v>9500</v>
      </c>
      <c r="G425" s="122"/>
      <c r="H425" s="179" t="str">
        <f>work!L425</f>
        <v>20160907</v>
      </c>
      <c r="I425" s="121">
        <f t="shared" si="12"/>
        <v>167428</v>
      </c>
      <c r="J425" s="121">
        <f t="shared" si="13"/>
        <v>9500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954102</v>
      </c>
      <c r="F426" s="178">
        <f>work!I426+work!J426</f>
        <v>1457228</v>
      </c>
      <c r="G426" s="122"/>
      <c r="H426" s="179" t="str">
        <f>work!L426</f>
        <v>20160907</v>
      </c>
      <c r="I426" s="121">
        <f t="shared" si="12"/>
        <v>954102</v>
      </c>
      <c r="J426" s="121">
        <f t="shared" si="13"/>
        <v>1457228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2150399</v>
      </c>
      <c r="F427" s="178">
        <f>work!I427+work!J427</f>
        <v>653325</v>
      </c>
      <c r="G427" s="122"/>
      <c r="H427" s="179" t="str">
        <f>work!L427</f>
        <v>20161007</v>
      </c>
      <c r="I427" s="121">
        <f t="shared" si="12"/>
        <v>2150399</v>
      </c>
      <c r="J427" s="121">
        <f t="shared" si="13"/>
        <v>653325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445067</v>
      </c>
      <c r="F428" s="178">
        <f>work!I428+work!J428</f>
        <v>287488</v>
      </c>
      <c r="G428" s="122"/>
      <c r="H428" s="179" t="str">
        <f>work!L428</f>
        <v>20161007</v>
      </c>
      <c r="I428" s="121">
        <f t="shared" si="12"/>
        <v>445067</v>
      </c>
      <c r="J428" s="121">
        <f t="shared" si="13"/>
        <v>287488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933503</v>
      </c>
      <c r="F429" s="178">
        <f>work!I429+work!J429</f>
        <v>1282316</v>
      </c>
      <c r="G429" s="122"/>
      <c r="H429" s="179" t="str">
        <f>work!L429</f>
        <v>20160913</v>
      </c>
      <c r="I429" s="121">
        <f t="shared" si="12"/>
        <v>933503</v>
      </c>
      <c r="J429" s="121">
        <f t="shared" si="13"/>
        <v>1282316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434071</v>
      </c>
      <c r="F430" s="178">
        <f>work!I430+work!J430</f>
        <v>10000</v>
      </c>
      <c r="G430" s="122"/>
      <c r="H430" s="179" t="str">
        <f>work!L430</f>
        <v>20160907</v>
      </c>
      <c r="I430" s="121">
        <f t="shared" si="12"/>
        <v>434071</v>
      </c>
      <c r="J430" s="121">
        <f t="shared" si="13"/>
        <v>10000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246988</v>
      </c>
      <c r="F431" s="178">
        <f>work!I431+work!J431</f>
        <v>212231</v>
      </c>
      <c r="G431" s="122"/>
      <c r="H431" s="179" t="str">
        <f>work!L431</f>
        <v>20160907</v>
      </c>
      <c r="I431" s="121">
        <f t="shared" si="12"/>
        <v>246988</v>
      </c>
      <c r="J431" s="121">
        <f t="shared" si="13"/>
        <v>212231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2668897</v>
      </c>
      <c r="F432" s="178">
        <f>work!I432+work!J432</f>
        <v>740053</v>
      </c>
      <c r="G432" s="122"/>
      <c r="H432" s="179" t="str">
        <f>work!L432</f>
        <v>20160913</v>
      </c>
      <c r="I432" s="121">
        <f t="shared" si="12"/>
        <v>2668897</v>
      </c>
      <c r="J432" s="121">
        <f t="shared" si="13"/>
        <v>740053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134890</v>
      </c>
      <c r="F433" s="178">
        <f>work!I433+work!J433</f>
        <v>212400</v>
      </c>
      <c r="G433" s="122"/>
      <c r="H433" s="179" t="str">
        <f>work!L433</f>
        <v>20160913</v>
      </c>
      <c r="I433" s="121">
        <f t="shared" si="12"/>
        <v>134890</v>
      </c>
      <c r="J433" s="121">
        <f t="shared" si="13"/>
        <v>212400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2512792</v>
      </c>
      <c r="F434" s="178">
        <f>work!I434+work!J434</f>
        <v>14685597</v>
      </c>
      <c r="G434" s="122"/>
      <c r="H434" s="179" t="str">
        <f>work!L434</f>
        <v>20160907</v>
      </c>
      <c r="I434" s="121">
        <f t="shared" si="12"/>
        <v>2512792</v>
      </c>
      <c r="J434" s="121">
        <f t="shared" si="13"/>
        <v>14685597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603825</v>
      </c>
      <c r="F435" s="178">
        <f>work!I435+work!J435</f>
        <v>20350</v>
      </c>
      <c r="G435" s="122"/>
      <c r="H435" s="179" t="str">
        <f>work!L435</f>
        <v>20160907</v>
      </c>
      <c r="I435" s="121">
        <f t="shared" si="12"/>
        <v>603825</v>
      </c>
      <c r="J435" s="121">
        <f t="shared" si="13"/>
        <v>20350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1491957</v>
      </c>
      <c r="F436" s="178">
        <f>work!I436+work!J436</f>
        <v>395425</v>
      </c>
      <c r="G436" s="122"/>
      <c r="H436" s="179" t="str">
        <f>work!L436</f>
        <v>20161007</v>
      </c>
      <c r="I436" s="121">
        <f t="shared" si="12"/>
        <v>1491957</v>
      </c>
      <c r="J436" s="121">
        <f t="shared" si="13"/>
        <v>395425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2087420</v>
      </c>
      <c r="F437" s="178">
        <f>work!I437+work!J437</f>
        <v>121233</v>
      </c>
      <c r="G437" s="122"/>
      <c r="H437" s="179" t="str">
        <f>work!L437</f>
        <v>20161007</v>
      </c>
      <c r="I437" s="121">
        <f t="shared" si="12"/>
        <v>2087420</v>
      </c>
      <c r="J437" s="121">
        <f t="shared" si="13"/>
        <v>121233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193608</v>
      </c>
      <c r="F438" s="178">
        <f>work!I438+work!J438</f>
        <v>557740</v>
      </c>
      <c r="G438" s="122"/>
      <c r="H438" s="179" t="str">
        <f>work!L438</f>
        <v>20160907</v>
      </c>
      <c r="I438" s="121">
        <f t="shared" si="12"/>
        <v>193608</v>
      </c>
      <c r="J438" s="121">
        <f t="shared" si="13"/>
        <v>557740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103890</v>
      </c>
      <c r="F439" s="178">
        <f>work!I439+work!J439</f>
        <v>67300</v>
      </c>
      <c r="G439" s="122"/>
      <c r="H439" s="179" t="str">
        <f>work!L439</f>
        <v>20160907</v>
      </c>
      <c r="I439" s="121">
        <f t="shared" si="12"/>
        <v>103890</v>
      </c>
      <c r="J439" s="121">
        <f t="shared" si="13"/>
        <v>67300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1574698</v>
      </c>
      <c r="F440" s="178">
        <f>work!I440+work!J440</f>
        <v>2940102</v>
      </c>
      <c r="G440" s="122"/>
      <c r="H440" s="179" t="str">
        <f>work!L440</f>
        <v>20160907</v>
      </c>
      <c r="I440" s="121">
        <f t="shared" si="12"/>
        <v>1574698</v>
      </c>
      <c r="J440" s="121">
        <f t="shared" si="13"/>
        <v>2940102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1080833</v>
      </c>
      <c r="F441" s="178">
        <f>work!I441+work!J441</f>
        <v>141504</v>
      </c>
      <c r="G441" s="122"/>
      <c r="H441" s="179" t="str">
        <f>work!L441</f>
        <v>20160907</v>
      </c>
      <c r="I441" s="121">
        <f t="shared" si="12"/>
        <v>1080833</v>
      </c>
      <c r="J441" s="121">
        <f t="shared" si="13"/>
        <v>141504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10046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10046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2508713</v>
      </c>
      <c r="F443" s="178">
        <f>work!I443+work!J443</f>
        <v>5000</v>
      </c>
      <c r="G443" s="122"/>
      <c r="H443" s="179" t="str">
        <f>work!L443</f>
        <v>20160907</v>
      </c>
      <c r="I443" s="121">
        <f t="shared" si="12"/>
        <v>2508713</v>
      </c>
      <c r="J443" s="121">
        <f t="shared" si="13"/>
        <v>5000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99468</v>
      </c>
      <c r="F444" s="178">
        <f>work!I444+work!J444</f>
        <v>294389</v>
      </c>
      <c r="G444" s="122"/>
      <c r="H444" s="179" t="str">
        <f>work!L444</f>
        <v>20160907</v>
      </c>
      <c r="I444" s="121">
        <f t="shared" si="12"/>
        <v>99468</v>
      </c>
      <c r="J444" s="121">
        <f t="shared" si="13"/>
        <v>294389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126949</v>
      </c>
      <c r="F445" s="178">
        <f>work!I445+work!J445</f>
        <v>10500</v>
      </c>
      <c r="G445" s="122"/>
      <c r="H445" s="179" t="str">
        <f>work!L445</f>
        <v>20160907</v>
      </c>
      <c r="I445" s="121">
        <f t="shared" si="12"/>
        <v>126949</v>
      </c>
      <c r="J445" s="121">
        <f t="shared" si="13"/>
        <v>10500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175705</v>
      </c>
      <c r="F446" s="178">
        <f>work!I446+work!J446</f>
        <v>0</v>
      </c>
      <c r="G446" s="122"/>
      <c r="H446" s="179" t="str">
        <f>work!L446</f>
        <v>20160907</v>
      </c>
      <c r="I446" s="121">
        <f t="shared" si="12"/>
        <v>175705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866713</v>
      </c>
      <c r="F447" s="178">
        <f>work!I447+work!J447</f>
        <v>189600</v>
      </c>
      <c r="G447" s="122"/>
      <c r="H447" s="179" t="str">
        <f>work!L447</f>
        <v>20160907</v>
      </c>
      <c r="I447" s="121">
        <f t="shared" si="12"/>
        <v>866713</v>
      </c>
      <c r="J447" s="121">
        <f t="shared" si="13"/>
        <v>189600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383676</v>
      </c>
      <c r="F448" s="178">
        <f>work!I448+work!J448</f>
        <v>2800</v>
      </c>
      <c r="G448" s="122"/>
      <c r="H448" s="179" t="str">
        <f>work!L448</f>
        <v>20160907</v>
      </c>
      <c r="I448" s="121">
        <f t="shared" si="12"/>
        <v>383676</v>
      </c>
      <c r="J448" s="121">
        <f t="shared" si="13"/>
        <v>2800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3551019</v>
      </c>
      <c r="F449" s="178">
        <f>work!I449+work!J449</f>
        <v>1235244</v>
      </c>
      <c r="G449" s="122"/>
      <c r="H449" s="179" t="str">
        <f>work!L449</f>
        <v>20161007</v>
      </c>
      <c r="I449" s="121">
        <f t="shared" si="12"/>
        <v>3551019</v>
      </c>
      <c r="J449" s="121">
        <f t="shared" si="13"/>
        <v>1235244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5732727</v>
      </c>
      <c r="F450" s="178">
        <f>work!I450+work!J450</f>
        <v>1835365</v>
      </c>
      <c r="G450" s="122"/>
      <c r="H450" s="179" t="str">
        <f>work!L450</f>
        <v>20160907</v>
      </c>
      <c r="I450" s="121">
        <f t="shared" si="12"/>
        <v>5732727</v>
      </c>
      <c r="J450" s="121">
        <f t="shared" si="13"/>
        <v>1835365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13579092</v>
      </c>
      <c r="F451" s="178">
        <f>work!I451+work!J451</f>
        <v>3542288</v>
      </c>
      <c r="G451" s="122"/>
      <c r="H451" s="179" t="str">
        <f>work!L451</f>
        <v>20161007</v>
      </c>
      <c r="I451" s="121">
        <f t="shared" si="12"/>
        <v>13579092</v>
      </c>
      <c r="J451" s="121">
        <f t="shared" si="13"/>
        <v>3542288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255419</v>
      </c>
      <c r="F452" s="178">
        <f>work!I452+work!J452</f>
        <v>24800</v>
      </c>
      <c r="G452" s="122"/>
      <c r="H452" s="179" t="str">
        <f>work!L452</f>
        <v>20160907</v>
      </c>
      <c r="I452" s="121">
        <f t="shared" si="12"/>
        <v>255419</v>
      </c>
      <c r="J452" s="121">
        <f t="shared" si="13"/>
        <v>24800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112774</v>
      </c>
      <c r="F453" s="178">
        <f>work!I453+work!J453</f>
        <v>0</v>
      </c>
      <c r="G453" s="122"/>
      <c r="H453" s="179" t="str">
        <f>work!L453</f>
        <v>20160913</v>
      </c>
      <c r="I453" s="121">
        <f t="shared" si="12"/>
        <v>112774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49700</v>
      </c>
      <c r="F454" s="178">
        <f>work!I454+work!J454</f>
        <v>153795</v>
      </c>
      <c r="G454" s="122"/>
      <c r="H454" s="179" t="str">
        <f>work!L454</f>
        <v>20160913</v>
      </c>
      <c r="I454" s="121">
        <f t="shared" si="12"/>
        <v>49700</v>
      </c>
      <c r="J454" s="121">
        <f t="shared" si="13"/>
        <v>153795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3445917</v>
      </c>
      <c r="F455" s="178">
        <f>work!I455+work!J455</f>
        <v>386067</v>
      </c>
      <c r="G455" s="122"/>
      <c r="H455" s="179" t="str">
        <f>work!L455</f>
        <v>20160913</v>
      </c>
      <c r="I455" s="121">
        <f t="shared" si="12"/>
        <v>3445917</v>
      </c>
      <c r="J455" s="121">
        <f t="shared" si="13"/>
        <v>386067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2058779</v>
      </c>
      <c r="F456" s="178">
        <f>work!I456+work!J456</f>
        <v>64380</v>
      </c>
      <c r="G456" s="122"/>
      <c r="H456" s="179" t="str">
        <f>work!L456</f>
        <v>20160913</v>
      </c>
      <c r="I456" s="121">
        <f t="shared" si="12"/>
        <v>2058779</v>
      </c>
      <c r="J456" s="121">
        <f t="shared" si="13"/>
        <v>64380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65333</v>
      </c>
      <c r="F457" s="178">
        <f>work!I457+work!J457</f>
        <v>9000</v>
      </c>
      <c r="G457" s="122"/>
      <c r="H457" s="179" t="str">
        <f>work!L457</f>
        <v>20160907</v>
      </c>
      <c r="I457" s="121">
        <f t="shared" si="12"/>
        <v>65333</v>
      </c>
      <c r="J457" s="121">
        <f t="shared" si="13"/>
        <v>9000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9882365</v>
      </c>
      <c r="F458" s="178">
        <f>work!I458+work!J458</f>
        <v>8002727</v>
      </c>
      <c r="G458" s="122"/>
      <c r="H458" s="179" t="str">
        <f>work!L458</f>
        <v>20161007</v>
      </c>
      <c r="I458" s="121">
        <f t="shared" si="12"/>
        <v>9882365</v>
      </c>
      <c r="J458" s="121">
        <f t="shared" si="13"/>
        <v>8002727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457206</v>
      </c>
      <c r="F459" s="178">
        <f>work!I459+work!J459</f>
        <v>16675</v>
      </c>
      <c r="G459" s="122"/>
      <c r="H459" s="179" t="str">
        <f>work!L459</f>
        <v>20160907</v>
      </c>
      <c r="I459" s="121">
        <f t="shared" si="12"/>
        <v>457206</v>
      </c>
      <c r="J459" s="121">
        <f t="shared" si="13"/>
        <v>16675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2055931</v>
      </c>
      <c r="F460" s="178">
        <f>work!I460+work!J460</f>
        <v>133602</v>
      </c>
      <c r="G460" s="122"/>
      <c r="H460" s="179" t="str">
        <f>work!L460</f>
        <v>20160907</v>
      </c>
      <c r="I460" s="121">
        <f t="shared" si="12"/>
        <v>2055931</v>
      </c>
      <c r="J460" s="121">
        <f t="shared" si="13"/>
        <v>133602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3494498</v>
      </c>
      <c r="F461" s="178">
        <f>work!I461+work!J461</f>
        <v>500</v>
      </c>
      <c r="G461" s="122"/>
      <c r="H461" s="179" t="str">
        <f>work!L461</f>
        <v>20160907</v>
      </c>
      <c r="I461" s="121">
        <f t="shared" si="12"/>
        <v>3494498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3234999</v>
      </c>
      <c r="F462" s="178">
        <f>work!I462+work!J462</f>
        <v>16173</v>
      </c>
      <c r="G462" s="122"/>
      <c r="H462" s="179" t="str">
        <f>work!L462</f>
        <v>20160913</v>
      </c>
      <c r="I462" s="121">
        <f t="shared" si="12"/>
        <v>3234999</v>
      </c>
      <c r="J462" s="121">
        <f t="shared" si="13"/>
        <v>16173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1067890</v>
      </c>
      <c r="F463" s="178">
        <f>work!I463+work!J463</f>
        <v>13600</v>
      </c>
      <c r="G463" s="122"/>
      <c r="H463" s="179" t="str">
        <f>work!L463</f>
        <v>20160913</v>
      </c>
      <c r="I463" s="121">
        <f t="shared" si="12"/>
        <v>1067890</v>
      </c>
      <c r="J463" s="121">
        <f t="shared" si="13"/>
        <v>13600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1231659</v>
      </c>
      <c r="F464" s="178">
        <f>work!I464+work!J464</f>
        <v>40403</v>
      </c>
      <c r="G464" s="122"/>
      <c r="H464" s="179" t="str">
        <f>work!L464</f>
        <v>20160913</v>
      </c>
      <c r="I464" s="121">
        <f t="shared" si="12"/>
        <v>1231659</v>
      </c>
      <c r="J464" s="121">
        <f t="shared" si="13"/>
        <v>40403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149776</v>
      </c>
      <c r="F465" s="178">
        <f>work!I465+work!J465</f>
        <v>2500</v>
      </c>
      <c r="G465" s="122"/>
      <c r="H465" s="179" t="str">
        <f>work!L465</f>
        <v>20160907</v>
      </c>
      <c r="I465" s="121">
        <f t="shared" si="12"/>
        <v>149776</v>
      </c>
      <c r="J465" s="121">
        <f t="shared" si="13"/>
        <v>2500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86400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86400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202604</v>
      </c>
      <c r="F467" s="178">
        <f>work!I467+work!J467</f>
        <v>111700</v>
      </c>
      <c r="G467" s="122"/>
      <c r="H467" s="179" t="str">
        <f>work!L467</f>
        <v>20160913</v>
      </c>
      <c r="I467" s="121">
        <f t="shared" si="12"/>
        <v>202604</v>
      </c>
      <c r="J467" s="121">
        <f t="shared" si="13"/>
        <v>111700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2809421</v>
      </c>
      <c r="F468" s="178">
        <f>work!I468+work!J468</f>
        <v>332185</v>
      </c>
      <c r="G468" s="122"/>
      <c r="H468" s="179" t="str">
        <f>work!L468</f>
        <v>20161007</v>
      </c>
      <c r="I468" s="121">
        <f t="shared" si="12"/>
        <v>2809421</v>
      </c>
      <c r="J468" s="121">
        <f t="shared" si="13"/>
        <v>332185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729297</v>
      </c>
      <c r="F469" s="178">
        <f>work!I469+work!J469</f>
        <v>175974</v>
      </c>
      <c r="G469" s="122"/>
      <c r="H469" s="179" t="str">
        <f>work!L469</f>
        <v>20160907</v>
      </c>
      <c r="I469" s="121">
        <f t="shared" si="12"/>
        <v>729297</v>
      </c>
      <c r="J469" s="121">
        <f t="shared" si="13"/>
        <v>175974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 t="e">
        <f>work!G470+work!H470</f>
        <v>#VALUE!</v>
      </c>
      <c r="F470" s="178" t="e">
        <f>work!I470+work!J470</f>
        <v>#VALUE!</v>
      </c>
      <c r="G470" s="122"/>
      <c r="H470" s="179" t="str">
        <f>work!L470</f>
        <v>No report</v>
      </c>
      <c r="I470" s="121" t="e">
        <f t="shared" si="12"/>
        <v>#VALUE!</v>
      </c>
      <c r="J470" s="121" t="e">
        <f t="shared" si="13"/>
        <v>#VALUE!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410539</v>
      </c>
      <c r="F471" s="178">
        <f>work!I471+work!J471</f>
        <v>0</v>
      </c>
      <c r="G471" s="122"/>
      <c r="H471" s="179" t="str">
        <f>work!L471</f>
        <v>20160907</v>
      </c>
      <c r="I471" s="121">
        <f t="shared" si="12"/>
        <v>410539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1143755</v>
      </c>
      <c r="F472" s="178">
        <f>work!I472+work!J472</f>
        <v>3900</v>
      </c>
      <c r="G472" s="122"/>
      <c r="H472" s="179" t="str">
        <f>work!L472</f>
        <v>20160907</v>
      </c>
      <c r="I472" s="121">
        <f t="shared" si="12"/>
        <v>1143755</v>
      </c>
      <c r="J472" s="121">
        <f t="shared" si="13"/>
        <v>3900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212710</v>
      </c>
      <c r="F473" s="178">
        <f>work!I473+work!J473</f>
        <v>1000</v>
      </c>
      <c r="G473" s="122"/>
      <c r="H473" s="179" t="str">
        <f>work!L473</f>
        <v>20160907</v>
      </c>
      <c r="I473" s="121">
        <f t="shared" si="12"/>
        <v>212710</v>
      </c>
      <c r="J473" s="121">
        <f t="shared" si="13"/>
        <v>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3160297</v>
      </c>
      <c r="F474" s="178">
        <f>work!I474+work!J474</f>
        <v>2311011</v>
      </c>
      <c r="G474" s="122"/>
      <c r="H474" s="179" t="str">
        <f>work!L474</f>
        <v>20160907</v>
      </c>
      <c r="I474" s="121">
        <f t="shared" si="12"/>
        <v>3160297</v>
      </c>
      <c r="J474" s="121">
        <f t="shared" si="13"/>
        <v>2311011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134122</v>
      </c>
      <c r="F475" s="178">
        <f>work!I475+work!J475</f>
        <v>19150</v>
      </c>
      <c r="G475" s="122"/>
      <c r="H475" s="179" t="str">
        <f>work!L475</f>
        <v>20160913</v>
      </c>
      <c r="I475" s="121">
        <f t="shared" si="12"/>
        <v>134122</v>
      </c>
      <c r="J475" s="121">
        <f t="shared" si="13"/>
        <v>19150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536319</v>
      </c>
      <c r="F476" s="178">
        <f>work!I476+work!J476</f>
        <v>6250</v>
      </c>
      <c r="G476" s="122"/>
      <c r="H476" s="179" t="str">
        <f>work!L476</f>
        <v>20161007</v>
      </c>
      <c r="I476" s="121">
        <f t="shared" si="12"/>
        <v>536319</v>
      </c>
      <c r="J476" s="121">
        <f t="shared" si="13"/>
        <v>6250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3371301</v>
      </c>
      <c r="F477" s="178">
        <f>work!I477+work!J477</f>
        <v>8926080</v>
      </c>
      <c r="G477" s="122"/>
      <c r="H477" s="179" t="str">
        <f>work!L477</f>
        <v>20160913</v>
      </c>
      <c r="I477" s="121">
        <f t="shared" si="12"/>
        <v>3371301</v>
      </c>
      <c r="J477" s="121">
        <f t="shared" si="13"/>
        <v>8926080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574181</v>
      </c>
      <c r="F478" s="178">
        <f>work!I478+work!J478</f>
        <v>500</v>
      </c>
      <c r="G478" s="122"/>
      <c r="H478" s="179" t="str">
        <f>work!L478</f>
        <v>20160913</v>
      </c>
      <c r="I478" s="121">
        <f t="shared" si="12"/>
        <v>574181</v>
      </c>
      <c r="J478" s="121">
        <f t="shared" si="13"/>
        <v>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2087962</v>
      </c>
      <c r="F479" s="178">
        <f>work!I479+work!J479</f>
        <v>3865257</v>
      </c>
      <c r="G479" s="122"/>
      <c r="H479" s="179" t="str">
        <f>work!L479</f>
        <v>20160907</v>
      </c>
      <c r="I479" s="121">
        <f t="shared" si="12"/>
        <v>2087962</v>
      </c>
      <c r="J479" s="121">
        <f t="shared" si="13"/>
        <v>3865257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74875</v>
      </c>
      <c r="F480" s="178">
        <f>work!I480+work!J480</f>
        <v>51400</v>
      </c>
      <c r="G480" s="122"/>
      <c r="H480" s="179" t="str">
        <f>work!L480</f>
        <v>20160907</v>
      </c>
      <c r="I480" s="121">
        <f aca="true" t="shared" si="14" ref="I480:I543">E480</f>
        <v>74875</v>
      </c>
      <c r="J480" s="121">
        <f aca="true" t="shared" si="15" ref="J480:J543">F480</f>
        <v>51400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971719</v>
      </c>
      <c r="F481" s="178">
        <f>work!I481+work!J481</f>
        <v>369791</v>
      </c>
      <c r="G481" s="122"/>
      <c r="H481" s="179" t="str">
        <f>work!L481</f>
        <v>20160907</v>
      </c>
      <c r="I481" s="121">
        <f t="shared" si="14"/>
        <v>971719</v>
      </c>
      <c r="J481" s="121">
        <f t="shared" si="15"/>
        <v>369791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495246</v>
      </c>
      <c r="F482" s="178">
        <f>work!I482+work!J482</f>
        <v>2156022</v>
      </c>
      <c r="G482" s="122"/>
      <c r="H482" s="179" t="str">
        <f>work!L482</f>
        <v>20160913</v>
      </c>
      <c r="I482" s="121">
        <f t="shared" si="14"/>
        <v>495246</v>
      </c>
      <c r="J482" s="121">
        <f t="shared" si="15"/>
        <v>2156022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225978</v>
      </c>
      <c r="F483" s="178">
        <f>work!I483+work!J483</f>
        <v>36350</v>
      </c>
      <c r="G483" s="122"/>
      <c r="H483" s="179" t="str">
        <f>work!L483</f>
        <v>20160907</v>
      </c>
      <c r="I483" s="121">
        <f t="shared" si="14"/>
        <v>225978</v>
      </c>
      <c r="J483" s="121">
        <f t="shared" si="15"/>
        <v>36350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1161808</v>
      </c>
      <c r="F484" s="178">
        <f>work!I484+work!J484</f>
        <v>583245</v>
      </c>
      <c r="G484" s="122"/>
      <c r="H484" s="179" t="str">
        <f>work!L484</f>
        <v>20161007</v>
      </c>
      <c r="I484" s="121">
        <f t="shared" si="14"/>
        <v>1161808</v>
      </c>
      <c r="J484" s="121">
        <f t="shared" si="15"/>
        <v>583245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1525509</v>
      </c>
      <c r="F485" s="178">
        <f>work!I485+work!J485</f>
        <v>1931529</v>
      </c>
      <c r="G485" s="122"/>
      <c r="H485" s="179" t="str">
        <f>work!L485</f>
        <v>20161007</v>
      </c>
      <c r="I485" s="121">
        <f t="shared" si="14"/>
        <v>1525509</v>
      </c>
      <c r="J485" s="121">
        <f t="shared" si="15"/>
        <v>1931529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34729</v>
      </c>
      <c r="F486" s="178">
        <f>work!I486+work!J486</f>
        <v>14700</v>
      </c>
      <c r="G486" s="122"/>
      <c r="H486" s="179" t="str">
        <f>work!L486</f>
        <v>20160907</v>
      </c>
      <c r="I486" s="121">
        <f t="shared" si="14"/>
        <v>34729</v>
      </c>
      <c r="J486" s="121">
        <f t="shared" si="15"/>
        <v>14700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97137</v>
      </c>
      <c r="F487" s="178">
        <f>work!I487+work!J487</f>
        <v>500</v>
      </c>
      <c r="G487" s="122"/>
      <c r="H487" s="179" t="str">
        <f>work!L487</f>
        <v>20160907</v>
      </c>
      <c r="I487" s="121">
        <f t="shared" si="14"/>
        <v>97137</v>
      </c>
      <c r="J487" s="121">
        <f t="shared" si="15"/>
        <v>500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421785</v>
      </c>
      <c r="F488" s="178">
        <f>work!I488+work!J488</f>
        <v>209875</v>
      </c>
      <c r="G488" s="122"/>
      <c r="H488" s="179" t="str">
        <f>work!L488</f>
        <v>20160907</v>
      </c>
      <c r="I488" s="121">
        <f t="shared" si="14"/>
        <v>421785</v>
      </c>
      <c r="J488" s="121">
        <f t="shared" si="15"/>
        <v>209875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276397</v>
      </c>
      <c r="F489" s="178">
        <f>work!I489+work!J489</f>
        <v>679310</v>
      </c>
      <c r="G489" s="122"/>
      <c r="H489" s="179" t="str">
        <f>work!L489</f>
        <v>20160907</v>
      </c>
      <c r="I489" s="121">
        <f t="shared" si="14"/>
        <v>276397</v>
      </c>
      <c r="J489" s="121">
        <f t="shared" si="15"/>
        <v>679310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277678</v>
      </c>
      <c r="F490" s="178">
        <f>work!I490+work!J490</f>
        <v>190800</v>
      </c>
      <c r="G490" s="122"/>
      <c r="H490" s="179" t="str">
        <f>work!L490</f>
        <v>20161007</v>
      </c>
      <c r="I490" s="121">
        <f t="shared" si="14"/>
        <v>277678</v>
      </c>
      <c r="J490" s="121">
        <f t="shared" si="15"/>
        <v>190800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2530306</v>
      </c>
      <c r="F491" s="178">
        <f>work!I491+work!J491</f>
        <v>29862067</v>
      </c>
      <c r="G491" s="122"/>
      <c r="H491" s="179" t="str">
        <f>work!L491</f>
        <v>20160907</v>
      </c>
      <c r="I491" s="121">
        <f t="shared" si="14"/>
        <v>2530306</v>
      </c>
      <c r="J491" s="121">
        <f t="shared" si="15"/>
        <v>29862067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1147162</v>
      </c>
      <c r="F492" s="178">
        <f>work!I492+work!J492</f>
        <v>7165290</v>
      </c>
      <c r="G492" s="122"/>
      <c r="H492" s="179" t="str">
        <f>work!L492</f>
        <v>20161007</v>
      </c>
      <c r="I492" s="121">
        <f t="shared" si="14"/>
        <v>1147162</v>
      </c>
      <c r="J492" s="121">
        <f t="shared" si="15"/>
        <v>7165290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276562</v>
      </c>
      <c r="F493" s="178">
        <f>work!I493+work!J493</f>
        <v>275369</v>
      </c>
      <c r="G493" s="122"/>
      <c r="H493" s="179" t="str">
        <f>work!L493</f>
        <v>20160907</v>
      </c>
      <c r="I493" s="121">
        <f t="shared" si="14"/>
        <v>276562</v>
      </c>
      <c r="J493" s="121">
        <f t="shared" si="15"/>
        <v>275369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16598</v>
      </c>
      <c r="F494" s="178">
        <f>work!I494+work!J494</f>
        <v>519561</v>
      </c>
      <c r="G494" s="122"/>
      <c r="H494" s="179" t="str">
        <f>work!L494</f>
        <v>20160907</v>
      </c>
      <c r="I494" s="121">
        <f t="shared" si="14"/>
        <v>16598</v>
      </c>
      <c r="J494" s="121">
        <f t="shared" si="15"/>
        <v>519561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27945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27945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8200</v>
      </c>
      <c r="F496" s="178">
        <f>work!I496+work!J496</f>
        <v>20000</v>
      </c>
      <c r="G496" s="122"/>
      <c r="H496" s="179" t="str">
        <f>work!L496</f>
        <v>20160913</v>
      </c>
      <c r="I496" s="121">
        <f t="shared" si="14"/>
        <v>8200</v>
      </c>
      <c r="J496" s="121">
        <f t="shared" si="15"/>
        <v>20000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219647</v>
      </c>
      <c r="F497" s="178">
        <f>work!I497+work!J497</f>
        <v>150381</v>
      </c>
      <c r="G497" s="122"/>
      <c r="H497" s="179" t="str">
        <f>work!L497</f>
        <v>20160907</v>
      </c>
      <c r="I497" s="121">
        <f t="shared" si="14"/>
        <v>219647</v>
      </c>
      <c r="J497" s="121">
        <f t="shared" si="15"/>
        <v>150381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9100</v>
      </c>
      <c r="F498" s="178">
        <f>work!I498+work!J498</f>
        <v>1255315</v>
      </c>
      <c r="G498" s="122"/>
      <c r="H498" s="179" t="str">
        <f>work!L498</f>
        <v>20161007</v>
      </c>
      <c r="I498" s="121">
        <f t="shared" si="14"/>
        <v>9100</v>
      </c>
      <c r="J498" s="121">
        <f t="shared" si="15"/>
        <v>1255315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53256</v>
      </c>
      <c r="F499" s="178">
        <f>work!I499+work!J499</f>
        <v>1404605</v>
      </c>
      <c r="G499" s="122"/>
      <c r="H499" s="179" t="str">
        <f>work!L499</f>
        <v>20160907</v>
      </c>
      <c r="I499" s="121">
        <f t="shared" si="14"/>
        <v>53256</v>
      </c>
      <c r="J499" s="121">
        <f t="shared" si="15"/>
        <v>1404605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49110</v>
      </c>
      <c r="F500" s="178">
        <f>work!I500+work!J500</f>
        <v>37500</v>
      </c>
      <c r="G500" s="122"/>
      <c r="H500" s="179" t="str">
        <f>work!L500</f>
        <v>20160913</v>
      </c>
      <c r="I500" s="121">
        <f t="shared" si="14"/>
        <v>49110</v>
      </c>
      <c r="J500" s="121">
        <f t="shared" si="15"/>
        <v>37500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363572</v>
      </c>
      <c r="F501" s="178">
        <f>work!I501+work!J501</f>
        <v>896966</v>
      </c>
      <c r="G501" s="122"/>
      <c r="H501" s="179" t="str">
        <f>work!L501</f>
        <v>20160913</v>
      </c>
      <c r="I501" s="121">
        <f t="shared" si="14"/>
        <v>363572</v>
      </c>
      <c r="J501" s="121">
        <f t="shared" si="15"/>
        <v>896966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576708</v>
      </c>
      <c r="F502" s="178">
        <f>work!I502+work!J502</f>
        <v>136797</v>
      </c>
      <c r="G502" s="122"/>
      <c r="H502" s="179" t="s">
        <v>9</v>
      </c>
      <c r="I502" s="121">
        <f t="shared" si="14"/>
        <v>576708</v>
      </c>
      <c r="J502" s="121">
        <f t="shared" si="15"/>
        <v>136797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213474</v>
      </c>
      <c r="F503" s="178">
        <f>work!I503+work!J503</f>
        <v>276354</v>
      </c>
      <c r="G503" s="122"/>
      <c r="H503" s="179" t="str">
        <f>work!L503</f>
        <v>20160913</v>
      </c>
      <c r="I503" s="121">
        <f t="shared" si="14"/>
        <v>213474</v>
      </c>
      <c r="J503" s="121">
        <f t="shared" si="15"/>
        <v>276354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91920</v>
      </c>
      <c r="F504" s="178">
        <f>work!I504+work!J504</f>
        <v>15875</v>
      </c>
      <c r="G504" s="122"/>
      <c r="H504" s="179" t="str">
        <f>work!L504</f>
        <v>20160907</v>
      </c>
      <c r="I504" s="121">
        <f t="shared" si="14"/>
        <v>91920</v>
      </c>
      <c r="J504" s="121">
        <f t="shared" si="15"/>
        <v>15875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59951</v>
      </c>
      <c r="F505" s="178">
        <f>work!I505+work!J505</f>
        <v>5000</v>
      </c>
      <c r="G505" s="122"/>
      <c r="H505" s="179" t="str">
        <f>work!L505</f>
        <v>20160907</v>
      </c>
      <c r="I505" s="121">
        <f t="shared" si="14"/>
        <v>59951</v>
      </c>
      <c r="J505" s="121">
        <f t="shared" si="15"/>
        <v>5000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0</v>
      </c>
      <c r="F506" s="178">
        <f>work!I506+work!J506</f>
        <v>208000</v>
      </c>
      <c r="G506" s="122"/>
      <c r="H506" s="179" t="str">
        <f>work!L506</f>
        <v>20160907</v>
      </c>
      <c r="I506" s="121">
        <f t="shared" si="14"/>
        <v>0</v>
      </c>
      <c r="J506" s="121">
        <f t="shared" si="15"/>
        <v>208000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14983</v>
      </c>
      <c r="F507" s="178">
        <f>work!I507+work!J507</f>
        <v>140919</v>
      </c>
      <c r="G507" s="122"/>
      <c r="H507" s="179" t="str">
        <f>work!L507</f>
        <v>20160913</v>
      </c>
      <c r="I507" s="121">
        <f t="shared" si="14"/>
        <v>14983</v>
      </c>
      <c r="J507" s="121">
        <f t="shared" si="15"/>
        <v>140919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133248</v>
      </c>
      <c r="F508" s="178">
        <f>work!I508+work!J508</f>
        <v>1820</v>
      </c>
      <c r="G508" s="122"/>
      <c r="H508" s="179" t="str">
        <f>work!L508</f>
        <v>20160907</v>
      </c>
      <c r="I508" s="121">
        <f t="shared" si="14"/>
        <v>133248</v>
      </c>
      <c r="J508" s="121">
        <f t="shared" si="15"/>
        <v>1820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313474</v>
      </c>
      <c r="F509" s="178">
        <f>work!I509+work!J509</f>
        <v>1463950</v>
      </c>
      <c r="G509" s="122"/>
      <c r="H509" s="179" t="str">
        <f>work!L509</f>
        <v>20160907</v>
      </c>
      <c r="I509" s="121">
        <f t="shared" si="14"/>
        <v>313474</v>
      </c>
      <c r="J509" s="121">
        <f t="shared" si="15"/>
        <v>1463950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2212767</v>
      </c>
      <c r="F510" s="178">
        <f>work!I510+work!J510</f>
        <v>602613</v>
      </c>
      <c r="G510" s="122"/>
      <c r="H510" s="179" t="str">
        <f>work!L510</f>
        <v>20161007</v>
      </c>
      <c r="I510" s="121">
        <f t="shared" si="14"/>
        <v>2212767</v>
      </c>
      <c r="J510" s="121">
        <f t="shared" si="15"/>
        <v>602613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3320263</v>
      </c>
      <c r="F511" s="178">
        <f>work!I511+work!J511</f>
        <v>318618</v>
      </c>
      <c r="G511" s="122"/>
      <c r="H511" s="179" t="str">
        <f>work!L511</f>
        <v>20160907</v>
      </c>
      <c r="I511" s="121">
        <f t="shared" si="14"/>
        <v>3320263</v>
      </c>
      <c r="J511" s="121">
        <f t="shared" si="15"/>
        <v>318618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597677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597677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1109895</v>
      </c>
      <c r="F513" s="178">
        <f>work!I513+work!J513</f>
        <v>1126284</v>
      </c>
      <c r="G513" s="122"/>
      <c r="H513" s="179" t="str">
        <f>work!L513</f>
        <v>20160907</v>
      </c>
      <c r="I513" s="121">
        <f t="shared" si="14"/>
        <v>1109895</v>
      </c>
      <c r="J513" s="121">
        <f t="shared" si="15"/>
        <v>1126284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2948832</v>
      </c>
      <c r="F514" s="178">
        <f>work!I514+work!J514</f>
        <v>3144497</v>
      </c>
      <c r="G514" s="122"/>
      <c r="H514" s="179" t="str">
        <f>work!L514</f>
        <v>20160907</v>
      </c>
      <c r="I514" s="121">
        <f t="shared" si="14"/>
        <v>2948832</v>
      </c>
      <c r="J514" s="121">
        <f t="shared" si="15"/>
        <v>3144497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28245</v>
      </c>
      <c r="F515" s="178">
        <f>work!I515+work!J515</f>
        <v>11650</v>
      </c>
      <c r="G515" s="122"/>
      <c r="H515" s="179" t="str">
        <f>work!L515</f>
        <v>20160913</v>
      </c>
      <c r="I515" s="121">
        <f t="shared" si="14"/>
        <v>28245</v>
      </c>
      <c r="J515" s="121">
        <f t="shared" si="15"/>
        <v>11650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6037643</v>
      </c>
      <c r="F516" s="178">
        <f>work!I516+work!J516</f>
        <v>9196889</v>
      </c>
      <c r="G516" s="122"/>
      <c r="H516" s="179" t="str">
        <f>work!L516</f>
        <v>20160907</v>
      </c>
      <c r="I516" s="121">
        <f t="shared" si="14"/>
        <v>6037643</v>
      </c>
      <c r="J516" s="121">
        <f t="shared" si="15"/>
        <v>9196889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277177</v>
      </c>
      <c r="F517" s="178">
        <f>work!I517+work!J517</f>
        <v>19704</v>
      </c>
      <c r="G517" s="122"/>
      <c r="H517" s="179" t="str">
        <f>work!L517</f>
        <v>20160907</v>
      </c>
      <c r="I517" s="121">
        <f t="shared" si="14"/>
        <v>277177</v>
      </c>
      <c r="J517" s="121">
        <f t="shared" si="15"/>
        <v>19704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2124484</v>
      </c>
      <c r="F518" s="178">
        <f>work!I518+work!J518</f>
        <v>2917402</v>
      </c>
      <c r="G518" s="122"/>
      <c r="H518" s="179" t="str">
        <f>work!L518</f>
        <v>20160907</v>
      </c>
      <c r="I518" s="121">
        <f t="shared" si="14"/>
        <v>2124484</v>
      </c>
      <c r="J518" s="121">
        <f t="shared" si="15"/>
        <v>2917402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427163</v>
      </c>
      <c r="F519" s="178">
        <f>work!I519+work!J519</f>
        <v>20400</v>
      </c>
      <c r="G519" s="122"/>
      <c r="H519" s="179" t="str">
        <f>work!L519</f>
        <v>20160907</v>
      </c>
      <c r="I519" s="121">
        <f t="shared" si="14"/>
        <v>427163</v>
      </c>
      <c r="J519" s="121">
        <f t="shared" si="15"/>
        <v>20400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5206</v>
      </c>
      <c r="F520" s="178">
        <f>work!I520+work!J520</f>
        <v>0</v>
      </c>
      <c r="G520" s="122"/>
      <c r="H520" s="179" t="str">
        <f>work!L520</f>
        <v>20160913</v>
      </c>
      <c r="I520" s="121">
        <f t="shared" si="14"/>
        <v>5206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3131610</v>
      </c>
      <c r="F521" s="178">
        <f>work!I521+work!J521</f>
        <v>293044</v>
      </c>
      <c r="G521" s="122"/>
      <c r="H521" s="179" t="str">
        <f>work!L521</f>
        <v>20160907</v>
      </c>
      <c r="I521" s="121">
        <f t="shared" si="14"/>
        <v>3131610</v>
      </c>
      <c r="J521" s="121">
        <f t="shared" si="15"/>
        <v>293044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653100</v>
      </c>
      <c r="F522" s="178">
        <f>work!I522+work!J522</f>
        <v>91776</v>
      </c>
      <c r="G522" s="122"/>
      <c r="H522" s="179" t="str">
        <f>work!L522</f>
        <v>20161007</v>
      </c>
      <c r="I522" s="121">
        <f t="shared" si="14"/>
        <v>653100</v>
      </c>
      <c r="J522" s="121">
        <f t="shared" si="15"/>
        <v>91776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495745</v>
      </c>
      <c r="F523" s="178">
        <f>work!I523+work!J523</f>
        <v>69900</v>
      </c>
      <c r="G523" s="122"/>
      <c r="H523" s="179" t="str">
        <f>work!L523</f>
        <v>20161007</v>
      </c>
      <c r="I523" s="121">
        <f t="shared" si="14"/>
        <v>495745</v>
      </c>
      <c r="J523" s="121">
        <f t="shared" si="15"/>
        <v>69900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206296</v>
      </c>
      <c r="F524" s="178">
        <f>work!I524+work!J524</f>
        <v>223223</v>
      </c>
      <c r="G524" s="122"/>
      <c r="H524" s="179" t="str">
        <f>work!L524</f>
        <v>20161007</v>
      </c>
      <c r="I524" s="121">
        <f t="shared" si="14"/>
        <v>206296</v>
      </c>
      <c r="J524" s="121">
        <f t="shared" si="15"/>
        <v>223223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15339</v>
      </c>
      <c r="F525" s="178">
        <f>work!I525+work!J525</f>
        <v>25900</v>
      </c>
      <c r="G525" s="122"/>
      <c r="H525" s="179" t="str">
        <f>work!L525</f>
        <v>20160907</v>
      </c>
      <c r="I525" s="121">
        <f t="shared" si="14"/>
        <v>15339</v>
      </c>
      <c r="J525" s="121">
        <f t="shared" si="15"/>
        <v>25900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263323</v>
      </c>
      <c r="F526" s="178">
        <f>work!I526+work!J526</f>
        <v>188430</v>
      </c>
      <c r="G526" s="122"/>
      <c r="H526" s="179" t="str">
        <f>work!L526</f>
        <v>20161007</v>
      </c>
      <c r="I526" s="121">
        <f t="shared" si="14"/>
        <v>263323</v>
      </c>
      <c r="J526" s="121">
        <f t="shared" si="15"/>
        <v>188430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39948</v>
      </c>
      <c r="F527" s="178">
        <f>work!I527+work!J527</f>
        <v>249634</v>
      </c>
      <c r="G527" s="122"/>
      <c r="H527" s="179" t="str">
        <f>work!L527</f>
        <v>20160907</v>
      </c>
      <c r="I527" s="121">
        <f t="shared" si="14"/>
        <v>39948</v>
      </c>
      <c r="J527" s="121">
        <f t="shared" si="15"/>
        <v>249634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1578543</v>
      </c>
      <c r="F528" s="178">
        <f>work!I528+work!J528</f>
        <v>370702</v>
      </c>
      <c r="G528" s="122"/>
      <c r="H528" s="179" t="str">
        <f>work!L528</f>
        <v>20160907</v>
      </c>
      <c r="I528" s="121">
        <f t="shared" si="14"/>
        <v>1578543</v>
      </c>
      <c r="J528" s="121">
        <f t="shared" si="15"/>
        <v>370702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619714</v>
      </c>
      <c r="F529" s="178">
        <f>work!I529+work!J529</f>
        <v>264268</v>
      </c>
      <c r="G529" s="122"/>
      <c r="H529" s="179" t="str">
        <f>work!L529</f>
        <v>20160907</v>
      </c>
      <c r="I529" s="121">
        <f t="shared" si="14"/>
        <v>619714</v>
      </c>
      <c r="J529" s="121">
        <f t="shared" si="15"/>
        <v>264268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1350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1350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161677</v>
      </c>
      <c r="F531" s="178">
        <f>work!I531+work!J531</f>
        <v>303355</v>
      </c>
      <c r="G531" s="122"/>
      <c r="H531" s="179" t="str">
        <f>work!L531</f>
        <v>20161007</v>
      </c>
      <c r="I531" s="121">
        <f t="shared" si="14"/>
        <v>161677</v>
      </c>
      <c r="J531" s="121">
        <f t="shared" si="15"/>
        <v>303355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34607</v>
      </c>
      <c r="F532" s="178">
        <f>work!I532+work!J532</f>
        <v>16076</v>
      </c>
      <c r="G532" s="122"/>
      <c r="H532" s="179" t="str">
        <f>work!L532</f>
        <v>20160907</v>
      </c>
      <c r="I532" s="121">
        <f t="shared" si="14"/>
        <v>34607</v>
      </c>
      <c r="J532" s="121">
        <f t="shared" si="15"/>
        <v>16076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383739</v>
      </c>
      <c r="F533" s="178">
        <f>work!I533+work!J533</f>
        <v>49726</v>
      </c>
      <c r="G533" s="122"/>
      <c r="H533" s="179" t="str">
        <f>work!L533</f>
        <v>20160913</v>
      </c>
      <c r="I533" s="121">
        <f t="shared" si="14"/>
        <v>383739</v>
      </c>
      <c r="J533" s="121">
        <f t="shared" si="15"/>
        <v>49726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979651</v>
      </c>
      <c r="F534" s="178">
        <f>work!I534+work!J534</f>
        <v>1111825</v>
      </c>
      <c r="G534" s="122"/>
      <c r="H534" s="179" t="str">
        <f>work!L534</f>
        <v>20160907</v>
      </c>
      <c r="I534" s="121">
        <f t="shared" si="14"/>
        <v>979651</v>
      </c>
      <c r="J534" s="121">
        <f t="shared" si="15"/>
        <v>1111825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133175</v>
      </c>
      <c r="F535" s="178">
        <f>work!I535+work!J535</f>
        <v>446029</v>
      </c>
      <c r="G535" s="122"/>
      <c r="H535" s="179" t="str">
        <f>work!L535</f>
        <v>20160907</v>
      </c>
      <c r="I535" s="121">
        <f t="shared" si="14"/>
        <v>133175</v>
      </c>
      <c r="J535" s="121">
        <f t="shared" si="15"/>
        <v>446029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123485</v>
      </c>
      <c r="F536" s="178">
        <f>work!I536+work!J536</f>
        <v>3050</v>
      </c>
      <c r="G536" s="122"/>
      <c r="H536" s="179" t="str">
        <f>work!L536</f>
        <v>20160907</v>
      </c>
      <c r="I536" s="121">
        <f t="shared" si="14"/>
        <v>123485</v>
      </c>
      <c r="J536" s="121">
        <f t="shared" si="15"/>
        <v>3050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238151</v>
      </c>
      <c r="F537" s="178">
        <f>work!I537+work!J537</f>
        <v>59082</v>
      </c>
      <c r="G537" s="122"/>
      <c r="H537" s="179" t="str">
        <f>work!L537</f>
        <v>20160907</v>
      </c>
      <c r="I537" s="121">
        <f t="shared" si="14"/>
        <v>238151</v>
      </c>
      <c r="J537" s="121">
        <f t="shared" si="15"/>
        <v>59082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50201</v>
      </c>
      <c r="F538" s="178">
        <f>work!I538+work!J538</f>
        <v>1800</v>
      </c>
      <c r="G538" s="122"/>
      <c r="H538" s="179" t="str">
        <f>work!L538</f>
        <v>20160907</v>
      </c>
      <c r="I538" s="121">
        <f t="shared" si="14"/>
        <v>50201</v>
      </c>
      <c r="J538" s="121">
        <f t="shared" si="15"/>
        <v>1800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318369</v>
      </c>
      <c r="F539" s="178">
        <f>work!I539+work!J539</f>
        <v>492400</v>
      </c>
      <c r="G539" s="122"/>
      <c r="H539" s="179" t="str">
        <f>work!L539</f>
        <v>20160907</v>
      </c>
      <c r="I539" s="121">
        <f t="shared" si="14"/>
        <v>318369</v>
      </c>
      <c r="J539" s="121">
        <f t="shared" si="15"/>
        <v>492400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868999</v>
      </c>
      <c r="F540" s="178">
        <f>work!I540+work!J540</f>
        <v>58200</v>
      </c>
      <c r="G540" s="122"/>
      <c r="H540" s="179" t="str">
        <f>work!L540</f>
        <v>20160907</v>
      </c>
      <c r="I540" s="121">
        <f t="shared" si="14"/>
        <v>868999</v>
      </c>
      <c r="J540" s="121">
        <f t="shared" si="15"/>
        <v>58200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600249</v>
      </c>
      <c r="F541" s="178">
        <f>work!I541+work!J541</f>
        <v>106807</v>
      </c>
      <c r="G541" s="122"/>
      <c r="H541" s="179" t="str">
        <f>work!L541</f>
        <v>20161007</v>
      </c>
      <c r="I541" s="121">
        <f t="shared" si="14"/>
        <v>600249</v>
      </c>
      <c r="J541" s="121">
        <f t="shared" si="15"/>
        <v>106807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94526</v>
      </c>
      <c r="F542" s="178">
        <f>work!I542+work!J542</f>
        <v>9591</v>
      </c>
      <c r="G542" s="122"/>
      <c r="H542" s="179" t="str">
        <f>work!L542</f>
        <v>20160907</v>
      </c>
      <c r="I542" s="121">
        <f t="shared" si="14"/>
        <v>94526</v>
      </c>
      <c r="J542" s="121">
        <f t="shared" si="15"/>
        <v>9591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110739</v>
      </c>
      <c r="F543" s="178">
        <f>work!I543+work!J543</f>
        <v>300</v>
      </c>
      <c r="G543" s="122"/>
      <c r="H543" s="179" t="str">
        <f>work!L543</f>
        <v>20161007</v>
      </c>
      <c r="I543" s="121">
        <f t="shared" si="14"/>
        <v>110739</v>
      </c>
      <c r="J543" s="121">
        <f t="shared" si="15"/>
        <v>300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66416</v>
      </c>
      <c r="F544" s="178">
        <f>work!I544+work!J544</f>
        <v>407251</v>
      </c>
      <c r="G544" s="122"/>
      <c r="H544" s="179" t="str">
        <f>work!L544</f>
        <v>20160907</v>
      </c>
      <c r="I544" s="121">
        <f aca="true" t="shared" si="16" ref="I544:I598">E544</f>
        <v>66416</v>
      </c>
      <c r="J544" s="121">
        <f aca="true" t="shared" si="17" ref="J544:J598">F544</f>
        <v>407251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75501</v>
      </c>
      <c r="F545" s="178">
        <f>work!I545+work!J545</f>
        <v>4300</v>
      </c>
      <c r="G545" s="122"/>
      <c r="H545" s="179" t="str">
        <f>work!L545</f>
        <v>20160907</v>
      </c>
      <c r="I545" s="121">
        <f t="shared" si="16"/>
        <v>75501</v>
      </c>
      <c r="J545" s="121">
        <f t="shared" si="17"/>
        <v>4300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45675</v>
      </c>
      <c r="F546" s="178">
        <f>work!I546+work!J546</f>
        <v>59743</v>
      </c>
      <c r="G546" s="122"/>
      <c r="H546" s="179" t="str">
        <f>work!L546</f>
        <v>20160907</v>
      </c>
      <c r="I546" s="121">
        <f t="shared" si="16"/>
        <v>45675</v>
      </c>
      <c r="J546" s="121">
        <f t="shared" si="17"/>
        <v>59743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1135247</v>
      </c>
      <c r="F547" s="178">
        <f>work!I547+work!J547</f>
        <v>401960</v>
      </c>
      <c r="G547" s="122"/>
      <c r="H547" s="179" t="str">
        <f>work!L547</f>
        <v>20160913</v>
      </c>
      <c r="I547" s="121">
        <f t="shared" si="16"/>
        <v>1135247</v>
      </c>
      <c r="J547" s="121">
        <f t="shared" si="17"/>
        <v>401960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165138</v>
      </c>
      <c r="F548" s="178">
        <f>work!I548+work!J548</f>
        <v>0</v>
      </c>
      <c r="G548" s="122"/>
      <c r="H548" s="179" t="str">
        <f>work!L548</f>
        <v>20160907</v>
      </c>
      <c r="I548" s="121">
        <f t="shared" si="16"/>
        <v>165138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134418</v>
      </c>
      <c r="F549" s="178">
        <f>work!I549+work!J549</f>
        <v>124807</v>
      </c>
      <c r="G549" s="122"/>
      <c r="H549" s="179" t="str">
        <f>work!L549</f>
        <v>20160907</v>
      </c>
      <c r="I549" s="121">
        <f t="shared" si="16"/>
        <v>134418</v>
      </c>
      <c r="J549" s="121">
        <f t="shared" si="17"/>
        <v>124807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270502</v>
      </c>
      <c r="F550" s="178">
        <f>work!I550+work!J550</f>
        <v>56850</v>
      </c>
      <c r="G550" s="122"/>
      <c r="H550" s="179" t="str">
        <f>work!L550</f>
        <v>20160907</v>
      </c>
      <c r="I550" s="121">
        <f t="shared" si="16"/>
        <v>270502</v>
      </c>
      <c r="J550" s="121">
        <f t="shared" si="17"/>
        <v>56850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803446</v>
      </c>
      <c r="F551" s="178">
        <f>work!I551+work!J551</f>
        <v>86939</v>
      </c>
      <c r="G551" s="122"/>
      <c r="H551" s="179" t="str">
        <f>work!L551</f>
        <v>20160913</v>
      </c>
      <c r="I551" s="121">
        <f t="shared" si="16"/>
        <v>803446</v>
      </c>
      <c r="J551" s="121">
        <f t="shared" si="17"/>
        <v>86939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20161007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171300</v>
      </c>
      <c r="F553" s="178">
        <f>work!I553+work!J553</f>
        <v>109845</v>
      </c>
      <c r="G553" s="122"/>
      <c r="H553" s="179" t="str">
        <f>work!L553</f>
        <v>20160907</v>
      </c>
      <c r="I553" s="121">
        <f t="shared" si="16"/>
        <v>171300</v>
      </c>
      <c r="J553" s="121">
        <f t="shared" si="17"/>
        <v>109845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1423210</v>
      </c>
      <c r="F554" s="178">
        <f>work!I554+work!J554</f>
        <v>530792</v>
      </c>
      <c r="G554" s="122"/>
      <c r="H554" s="179" t="str">
        <f>work!L554</f>
        <v>20160907</v>
      </c>
      <c r="I554" s="121">
        <f t="shared" si="16"/>
        <v>1423210</v>
      </c>
      <c r="J554" s="121">
        <f t="shared" si="17"/>
        <v>530792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1052337</v>
      </c>
      <c r="F555" s="178">
        <f>work!I555+work!J555</f>
        <v>63904</v>
      </c>
      <c r="G555" s="122"/>
      <c r="H555" s="179" t="str">
        <f>work!L555</f>
        <v>20160907</v>
      </c>
      <c r="I555" s="121">
        <f t="shared" si="16"/>
        <v>1052337</v>
      </c>
      <c r="J555" s="121">
        <f t="shared" si="17"/>
        <v>63904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2894689</v>
      </c>
      <c r="F556" s="178">
        <f>work!I556+work!J556</f>
        <v>356223</v>
      </c>
      <c r="G556" s="122"/>
      <c r="H556" s="179" t="str">
        <f>work!L556</f>
        <v>20161007</v>
      </c>
      <c r="I556" s="121">
        <f t="shared" si="16"/>
        <v>2894689</v>
      </c>
      <c r="J556" s="121">
        <f t="shared" si="17"/>
        <v>356223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1567111</v>
      </c>
      <c r="F557" s="178">
        <f>work!I557+work!J557</f>
        <v>10074439</v>
      </c>
      <c r="G557" s="122"/>
      <c r="H557" s="179" t="s">
        <v>9</v>
      </c>
      <c r="I557" s="121">
        <f t="shared" si="16"/>
        <v>1567111</v>
      </c>
      <c r="J557" s="121">
        <f t="shared" si="17"/>
        <v>10074439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592690</v>
      </c>
      <c r="F558" s="178">
        <f>work!I558+work!J558</f>
        <v>29500</v>
      </c>
      <c r="G558" s="122"/>
      <c r="H558" s="179" t="str">
        <f>work!L558</f>
        <v>20160907</v>
      </c>
      <c r="I558" s="121">
        <f t="shared" si="16"/>
        <v>592690</v>
      </c>
      <c r="J558" s="121">
        <f t="shared" si="17"/>
        <v>29500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278984</v>
      </c>
      <c r="F559" s="178">
        <f>work!I559+work!J559</f>
        <v>55433</v>
      </c>
      <c r="G559" s="122"/>
      <c r="H559" s="179" t="str">
        <f>work!L559</f>
        <v>20160907</v>
      </c>
      <c r="I559" s="121">
        <f t="shared" si="16"/>
        <v>278984</v>
      </c>
      <c r="J559" s="121">
        <f t="shared" si="17"/>
        <v>55433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1029958</v>
      </c>
      <c r="F560" s="178">
        <f>work!I560+work!J560</f>
        <v>51298</v>
      </c>
      <c r="G560" s="122"/>
      <c r="H560" s="179" t="str">
        <f>work!L560</f>
        <v>20160913</v>
      </c>
      <c r="I560" s="121">
        <f t="shared" si="16"/>
        <v>1029958</v>
      </c>
      <c r="J560" s="121">
        <f t="shared" si="17"/>
        <v>51298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176212</v>
      </c>
      <c r="F561" s="178">
        <f>work!I561+work!J561</f>
        <v>192602</v>
      </c>
      <c r="G561" s="122"/>
      <c r="H561" s="179" t="str">
        <f>work!L561</f>
        <v>20160907</v>
      </c>
      <c r="I561" s="121">
        <f t="shared" si="16"/>
        <v>176212</v>
      </c>
      <c r="J561" s="121">
        <f t="shared" si="17"/>
        <v>192602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1022024</v>
      </c>
      <c r="F562" s="178">
        <f>work!I562+work!J562</f>
        <v>12323512</v>
      </c>
      <c r="G562" s="122"/>
      <c r="H562" s="179" t="str">
        <f>work!L562</f>
        <v>20160907</v>
      </c>
      <c r="I562" s="121">
        <f t="shared" si="16"/>
        <v>1022024</v>
      </c>
      <c r="J562" s="121">
        <f t="shared" si="17"/>
        <v>12323512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413307</v>
      </c>
      <c r="F563" s="178">
        <f>work!I563+work!J563</f>
        <v>293850</v>
      </c>
      <c r="G563" s="122"/>
      <c r="H563" s="179" t="str">
        <f>work!L563</f>
        <v>20160907</v>
      </c>
      <c r="I563" s="121">
        <f t="shared" si="16"/>
        <v>413307</v>
      </c>
      <c r="J563" s="121">
        <f t="shared" si="17"/>
        <v>293850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813344</v>
      </c>
      <c r="F564" s="178">
        <f>work!I564+work!J564</f>
        <v>180494</v>
      </c>
      <c r="G564" s="122"/>
      <c r="H564" s="179" t="str">
        <f>work!L564</f>
        <v>20161007</v>
      </c>
      <c r="I564" s="121">
        <f t="shared" si="16"/>
        <v>813344</v>
      </c>
      <c r="J564" s="121">
        <f t="shared" si="17"/>
        <v>180494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971394</v>
      </c>
      <c r="F565" s="178">
        <f>work!I565+work!J565</f>
        <v>250541</v>
      </c>
      <c r="G565" s="122"/>
      <c r="H565" s="179" t="str">
        <f>work!L565</f>
        <v>20160907</v>
      </c>
      <c r="I565" s="121">
        <f t="shared" si="16"/>
        <v>971394</v>
      </c>
      <c r="J565" s="121">
        <f t="shared" si="17"/>
        <v>250541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234700</v>
      </c>
      <c r="F566" s="178">
        <f>work!I566+work!J566</f>
        <v>1024641</v>
      </c>
      <c r="G566" s="122"/>
      <c r="H566" s="179" t="str">
        <f>work!L566</f>
        <v>20160907</v>
      </c>
      <c r="I566" s="121">
        <f t="shared" si="16"/>
        <v>234700</v>
      </c>
      <c r="J566" s="121">
        <f t="shared" si="17"/>
        <v>1024641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357267</v>
      </c>
      <c r="F567" s="178">
        <f>work!I567+work!J567</f>
        <v>21106</v>
      </c>
      <c r="G567" s="122"/>
      <c r="H567" s="179" t="str">
        <f>work!L567</f>
        <v>20160907</v>
      </c>
      <c r="I567" s="121">
        <f t="shared" si="16"/>
        <v>357267</v>
      </c>
      <c r="J567" s="121">
        <f t="shared" si="17"/>
        <v>21106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390051</v>
      </c>
      <c r="F568" s="178">
        <f>work!I568+work!J568</f>
        <v>19490</v>
      </c>
      <c r="G568" s="122"/>
      <c r="H568" s="179" t="str">
        <f>work!L568</f>
        <v>20160907</v>
      </c>
      <c r="I568" s="121">
        <f t="shared" si="16"/>
        <v>390051</v>
      </c>
      <c r="J568" s="121">
        <f t="shared" si="17"/>
        <v>19490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2176196</v>
      </c>
      <c r="F569" s="178">
        <f>work!I569+work!J569</f>
        <v>880596</v>
      </c>
      <c r="G569" s="122"/>
      <c r="H569" s="179" t="str">
        <f>work!L569</f>
        <v>20160913</v>
      </c>
      <c r="I569" s="121">
        <f t="shared" si="16"/>
        <v>2176196</v>
      </c>
      <c r="J569" s="121">
        <f t="shared" si="17"/>
        <v>880596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866327</v>
      </c>
      <c r="F570" s="178">
        <f>work!I570+work!J570</f>
        <v>148539</v>
      </c>
      <c r="G570" s="122"/>
      <c r="H570" s="179" t="str">
        <f>work!L570</f>
        <v>20160907</v>
      </c>
      <c r="I570" s="121">
        <f t="shared" si="16"/>
        <v>866327</v>
      </c>
      <c r="J570" s="121">
        <f t="shared" si="17"/>
        <v>148539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4671509</v>
      </c>
      <c r="F571" s="178">
        <f>work!I571+work!J571</f>
        <v>8172695</v>
      </c>
      <c r="G571" s="122"/>
      <c r="H571" s="179" t="str">
        <f>work!L571</f>
        <v>20160907</v>
      </c>
      <c r="I571" s="121">
        <f t="shared" si="16"/>
        <v>4671509</v>
      </c>
      <c r="J571" s="121">
        <f t="shared" si="17"/>
        <v>8172695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3488019</v>
      </c>
      <c r="F572" s="178">
        <f>work!I572+work!J572</f>
        <v>2586329</v>
      </c>
      <c r="G572" s="122"/>
      <c r="H572" s="179" t="str">
        <f>work!L572</f>
        <v>20160907</v>
      </c>
      <c r="I572" s="121">
        <f t="shared" si="16"/>
        <v>3488019</v>
      </c>
      <c r="J572" s="121">
        <f t="shared" si="17"/>
        <v>2586329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6398156</v>
      </c>
      <c r="F573" s="178">
        <f>work!I573+work!J573</f>
        <v>501205</v>
      </c>
      <c r="G573" s="122"/>
      <c r="H573" s="179" t="str">
        <f>work!L573</f>
        <v>20161007</v>
      </c>
      <c r="I573" s="121">
        <f t="shared" si="16"/>
        <v>6398156</v>
      </c>
      <c r="J573" s="121">
        <f t="shared" si="17"/>
        <v>501205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40200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40200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243126</v>
      </c>
      <c r="F575" s="178">
        <f>work!I575+work!J575</f>
        <v>10500</v>
      </c>
      <c r="G575" s="122"/>
      <c r="H575" s="179" t="str">
        <f>work!L575</f>
        <v>20160907</v>
      </c>
      <c r="I575" s="121">
        <f t="shared" si="16"/>
        <v>243126</v>
      </c>
      <c r="J575" s="121">
        <f t="shared" si="17"/>
        <v>10500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49289</v>
      </c>
      <c r="F576" s="178">
        <f>work!I576+work!J576</f>
        <v>48950</v>
      </c>
      <c r="G576" s="122"/>
      <c r="H576" s="179" t="str">
        <f>work!L576</f>
        <v>20160913</v>
      </c>
      <c r="I576" s="121">
        <f t="shared" si="16"/>
        <v>49289</v>
      </c>
      <c r="J576" s="121">
        <f t="shared" si="17"/>
        <v>48950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93483</v>
      </c>
      <c r="F577" s="178">
        <f>work!I577+work!J577</f>
        <v>0</v>
      </c>
      <c r="G577" s="122"/>
      <c r="H577" s="179" t="str">
        <f>work!L577</f>
        <v>20161007</v>
      </c>
      <c r="I577" s="121">
        <f t="shared" si="16"/>
        <v>93483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182873</v>
      </c>
      <c r="F578" s="178">
        <f>work!I578+work!J578</f>
        <v>18225</v>
      </c>
      <c r="G578" s="122"/>
      <c r="H578" s="179" t="str">
        <f>work!L578</f>
        <v>20160907</v>
      </c>
      <c r="I578" s="121">
        <f t="shared" si="16"/>
        <v>182873</v>
      </c>
      <c r="J578" s="121">
        <f t="shared" si="17"/>
        <v>18225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30480</v>
      </c>
      <c r="F579" s="178">
        <f>work!I579+work!J579</f>
        <v>52017</v>
      </c>
      <c r="G579" s="122"/>
      <c r="H579" s="179" t="str">
        <f>work!L579</f>
        <v>20160907</v>
      </c>
      <c r="I579" s="121">
        <f t="shared" si="16"/>
        <v>30480</v>
      </c>
      <c r="J579" s="121">
        <f t="shared" si="17"/>
        <v>52017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67336</v>
      </c>
      <c r="F580" s="178">
        <f>work!I580+work!J580</f>
        <v>10250</v>
      </c>
      <c r="G580" s="122"/>
      <c r="H580" s="179" t="str">
        <f>work!L580</f>
        <v>20160913</v>
      </c>
      <c r="I580" s="121">
        <f t="shared" si="16"/>
        <v>67336</v>
      </c>
      <c r="J580" s="121">
        <f t="shared" si="17"/>
        <v>10250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31050</v>
      </c>
      <c r="F581" s="178">
        <f>work!I581+work!J581</f>
        <v>200009</v>
      </c>
      <c r="G581" s="122"/>
      <c r="H581" s="179" t="str">
        <f>work!L581</f>
        <v>20161007</v>
      </c>
      <c r="I581" s="121">
        <f t="shared" si="16"/>
        <v>31050</v>
      </c>
      <c r="J581" s="121">
        <f t="shared" si="17"/>
        <v>200009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25600</v>
      </c>
      <c r="F582" s="178">
        <f>work!I582+work!J582</f>
        <v>1474213</v>
      </c>
      <c r="G582" s="122"/>
      <c r="H582" s="179" t="str">
        <f>work!L582</f>
        <v>20160907</v>
      </c>
      <c r="I582" s="121">
        <f t="shared" si="16"/>
        <v>25600</v>
      </c>
      <c r="J582" s="121">
        <f t="shared" si="17"/>
        <v>1474213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16925</v>
      </c>
      <c r="F583" s="178">
        <f>work!I583+work!J583</f>
        <v>2550</v>
      </c>
      <c r="G583" s="122"/>
      <c r="H583" s="179" t="str">
        <f>work!L583</f>
        <v>20160907</v>
      </c>
      <c r="I583" s="121">
        <f t="shared" si="16"/>
        <v>16925</v>
      </c>
      <c r="J583" s="121">
        <f t="shared" si="17"/>
        <v>2550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147609</v>
      </c>
      <c r="F584" s="178">
        <f>work!I584+work!J584</f>
        <v>152919</v>
      </c>
      <c r="G584" s="122"/>
      <c r="H584" s="179" t="str">
        <f>work!L584</f>
        <v>20160907</v>
      </c>
      <c r="I584" s="121">
        <f t="shared" si="16"/>
        <v>147609</v>
      </c>
      <c r="J584" s="121">
        <f t="shared" si="17"/>
        <v>152919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14425</v>
      </c>
      <c r="F585" s="178">
        <f>work!I585+work!J585</f>
        <v>3870</v>
      </c>
      <c r="G585" s="122"/>
      <c r="H585" s="179" t="str">
        <f>work!L585</f>
        <v>20160913</v>
      </c>
      <c r="I585" s="121">
        <f t="shared" si="16"/>
        <v>14425</v>
      </c>
      <c r="J585" s="121">
        <f t="shared" si="17"/>
        <v>3870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131820</v>
      </c>
      <c r="F586" s="178">
        <f>work!I586+work!J586</f>
        <v>10479</v>
      </c>
      <c r="G586" s="122"/>
      <c r="H586" s="179" t="str">
        <f>work!L586</f>
        <v>20160907</v>
      </c>
      <c r="I586" s="121">
        <f t="shared" si="16"/>
        <v>131820</v>
      </c>
      <c r="J586" s="121">
        <f t="shared" si="17"/>
        <v>10479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146424</v>
      </c>
      <c r="F587" s="178">
        <f>work!I587+work!J587</f>
        <v>67000</v>
      </c>
      <c r="G587" s="122"/>
      <c r="H587" s="179" t="str">
        <f>work!L587</f>
        <v>20160913</v>
      </c>
      <c r="I587" s="121">
        <f t="shared" si="16"/>
        <v>146424</v>
      </c>
      <c r="J587" s="121">
        <f t="shared" si="17"/>
        <v>67000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15320</v>
      </c>
      <c r="F588" s="178">
        <f>work!I588+work!J588</f>
        <v>4495</v>
      </c>
      <c r="G588" s="122"/>
      <c r="H588" s="179" t="str">
        <f>work!L588</f>
        <v>20160907</v>
      </c>
      <c r="I588" s="121">
        <f t="shared" si="16"/>
        <v>15320</v>
      </c>
      <c r="J588" s="121">
        <f t="shared" si="17"/>
        <v>4495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140322</v>
      </c>
      <c r="F589" s="178">
        <f>work!I589+work!J589</f>
        <v>951702</v>
      </c>
      <c r="G589" s="122"/>
      <c r="H589" s="179" t="str">
        <f>work!L589</f>
        <v>20160913</v>
      </c>
      <c r="I589" s="121">
        <f t="shared" si="16"/>
        <v>140322</v>
      </c>
      <c r="J589" s="121">
        <f t="shared" si="17"/>
        <v>951702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204208</v>
      </c>
      <c r="F590" s="178">
        <f>work!I590+work!J590</f>
        <v>13446</v>
      </c>
      <c r="G590" s="122"/>
      <c r="H590" s="179" t="str">
        <f>work!L590</f>
        <v>20160907</v>
      </c>
      <c r="I590" s="121">
        <f t="shared" si="16"/>
        <v>204208</v>
      </c>
      <c r="J590" s="121">
        <f t="shared" si="17"/>
        <v>13446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70901</v>
      </c>
      <c r="F591" s="178">
        <f>work!I591+work!J591</f>
        <v>64936</v>
      </c>
      <c r="G591" s="122"/>
      <c r="H591" s="179" t="str">
        <f>work!L591</f>
        <v>20160913</v>
      </c>
      <c r="I591" s="121">
        <f t="shared" si="16"/>
        <v>70901</v>
      </c>
      <c r="J591" s="121">
        <f t="shared" si="17"/>
        <v>64936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322638</v>
      </c>
      <c r="F593" s="178">
        <f>work!I593+work!J593</f>
        <v>425191</v>
      </c>
      <c r="G593" s="122"/>
      <c r="H593" s="179" t="str">
        <f>work!L593</f>
        <v>20160907</v>
      </c>
      <c r="I593" s="121">
        <f t="shared" si="16"/>
        <v>322638</v>
      </c>
      <c r="J593" s="121">
        <f t="shared" si="17"/>
        <v>425191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61073</v>
      </c>
      <c r="F594" s="178">
        <f>work!I594+work!J594</f>
        <v>717823</v>
      </c>
      <c r="G594" s="122"/>
      <c r="H594" s="179" t="str">
        <f>work!L594</f>
        <v>20160907</v>
      </c>
      <c r="I594" s="121">
        <f t="shared" si="16"/>
        <v>61073</v>
      </c>
      <c r="J594" s="121">
        <f t="shared" si="17"/>
        <v>717823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82430</v>
      </c>
      <c r="F595" s="178">
        <f>work!I595+work!J595</f>
        <v>241091</v>
      </c>
      <c r="G595" s="122"/>
      <c r="H595" s="179" t="str">
        <f>work!L595</f>
        <v>20160907</v>
      </c>
      <c r="I595" s="121">
        <f t="shared" si="16"/>
        <v>82430</v>
      </c>
      <c r="J595" s="121">
        <f t="shared" si="17"/>
        <v>241091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318654</v>
      </c>
      <c r="F596" s="178">
        <f>work!I596+work!J596</f>
        <v>412266</v>
      </c>
      <c r="G596" s="122"/>
      <c r="H596" s="179" t="str">
        <f>work!L596</f>
        <v>20161007</v>
      </c>
      <c r="I596" s="121">
        <f t="shared" si="16"/>
        <v>318654</v>
      </c>
      <c r="J596" s="121">
        <f t="shared" si="17"/>
        <v>412266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83110</v>
      </c>
      <c r="F597" s="178">
        <f>work!I597+work!J597</f>
        <v>49445</v>
      </c>
      <c r="G597" s="122"/>
      <c r="H597" s="179" t="str">
        <f>work!L597</f>
        <v>20160907</v>
      </c>
      <c r="I597" s="121">
        <f t="shared" si="16"/>
        <v>83110</v>
      </c>
      <c r="J597" s="121">
        <f t="shared" si="17"/>
        <v>49445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462451</v>
      </c>
      <c r="G598" s="122"/>
      <c r="H598" s="179" t="str">
        <f>work!L598</f>
        <v>20160907</v>
      </c>
      <c r="I598" s="121">
        <f t="shared" si="16"/>
        <v>0</v>
      </c>
      <c r="J598" s="121">
        <f t="shared" si="17"/>
        <v>462451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January-August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January-August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10/7/16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1125066723</v>
      </c>
      <c r="D8" s="44">
        <f>SUM(top_20_ytd!D7+top_20_ytd!E7)</f>
        <v>960323618</v>
      </c>
      <c r="E8" s="44">
        <f>SUM(top_20_ytd!F7+top_20_ytd!G7)</f>
        <v>164743105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1125066723</v>
      </c>
      <c r="P8" s="166">
        <f t="shared" si="3"/>
        <v>960323618</v>
      </c>
      <c r="Q8" s="213">
        <f t="shared" si="4"/>
        <v>164743105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292653631</v>
      </c>
      <c r="D9" s="46">
        <f>SUM(top_20_ytd!D8+top_20_ytd!E8)</f>
        <v>42716153</v>
      </c>
      <c r="E9" s="46">
        <f>SUM(top_20_ytd!F8+top_20_ytd!G8)</f>
        <v>249937478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292653631</v>
      </c>
      <c r="P9" s="121">
        <f t="shared" si="3"/>
        <v>42716153</v>
      </c>
      <c r="Q9" s="186">
        <f t="shared" si="4"/>
        <v>249937478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284626133</v>
      </c>
      <c r="D10" s="46">
        <f>SUM(top_20_ytd!D9+top_20_ytd!E9)</f>
        <v>260452557</v>
      </c>
      <c r="E10" s="46">
        <f>SUM(top_20_ytd!F9+top_20_ytd!G9)</f>
        <v>24173576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284626133</v>
      </c>
      <c r="P10" s="121">
        <f t="shared" si="3"/>
        <v>260452557</v>
      </c>
      <c r="Q10" s="186">
        <f t="shared" si="4"/>
        <v>24173576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250343099</v>
      </c>
      <c r="D11" s="46">
        <f>SUM(top_20_ytd!D10+top_20_ytd!E10)</f>
        <v>188509283</v>
      </c>
      <c r="E11" s="46">
        <f>SUM(top_20_ytd!F10+top_20_ytd!G10)</f>
        <v>61833816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250343099</v>
      </c>
      <c r="P11" s="121">
        <f t="shared" si="3"/>
        <v>188509283</v>
      </c>
      <c r="Q11" s="186">
        <f t="shared" si="4"/>
        <v>61833816</v>
      </c>
      <c r="R11" s="211"/>
    </row>
    <row r="12" spans="1:18" ht="15">
      <c r="A12" s="18" t="str">
        <f>top_20_ytd!A11</f>
        <v>Secaucus Town</v>
      </c>
      <c r="B12" s="18" t="str">
        <f>top_20_ytd!B11</f>
        <v>Hudson</v>
      </c>
      <c r="C12" s="46">
        <f t="shared" si="5"/>
        <v>143498789</v>
      </c>
      <c r="D12" s="46">
        <f>SUM(top_20_ytd!D11+top_20_ytd!E11)</f>
        <v>55823892</v>
      </c>
      <c r="E12" s="46">
        <f>SUM(top_20_ytd!F11+top_20_ytd!G11)</f>
        <v>87674897</v>
      </c>
      <c r="F12" s="76"/>
      <c r="G12" s="46"/>
      <c r="K12" s="138"/>
      <c r="L12" s="119">
        <v>5</v>
      </c>
      <c r="M12" s="120" t="str">
        <f t="shared" si="0"/>
        <v>Secaucus Town</v>
      </c>
      <c r="N12" s="120" t="str">
        <f t="shared" si="1"/>
        <v>Hudson</v>
      </c>
      <c r="O12" s="121">
        <f t="shared" si="2"/>
        <v>143498789</v>
      </c>
      <c r="P12" s="121">
        <f t="shared" si="3"/>
        <v>55823892</v>
      </c>
      <c r="Q12" s="186">
        <f t="shared" si="4"/>
        <v>87674897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137978414</v>
      </c>
      <c r="D13" s="46">
        <f>SUM(top_20_ytd!D12+top_20_ytd!E12)</f>
        <v>103221564</v>
      </c>
      <c r="E13" s="46">
        <f>SUM(top_20_ytd!F12+top_20_ytd!G12)</f>
        <v>34756850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137978414</v>
      </c>
      <c r="P13" s="121">
        <f t="shared" si="3"/>
        <v>103221564</v>
      </c>
      <c r="Q13" s="186">
        <f t="shared" si="4"/>
        <v>34756850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132044672</v>
      </c>
      <c r="D14" s="46">
        <f>SUM(top_20_ytd!D13+top_20_ytd!E13)</f>
        <v>82038994</v>
      </c>
      <c r="E14" s="46">
        <f>SUM(top_20_ytd!F13+top_20_ytd!G13)</f>
        <v>50005678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132044672</v>
      </c>
      <c r="P14" s="121">
        <f t="shared" si="3"/>
        <v>82038994</v>
      </c>
      <c r="Q14" s="186">
        <f t="shared" si="4"/>
        <v>50005678</v>
      </c>
      <c r="R14" s="211"/>
    </row>
    <row r="15" spans="1:18" ht="15">
      <c r="A15" s="18" t="str">
        <f>top_20_ytd!A14</f>
        <v>Princeton (1114)</v>
      </c>
      <c r="B15" s="18" t="str">
        <f>top_20_ytd!B14</f>
        <v>Mercer</v>
      </c>
      <c r="C15" s="46">
        <f t="shared" si="5"/>
        <v>130786327</v>
      </c>
      <c r="D15" s="46">
        <f>SUM(top_20_ytd!D14+top_20_ytd!E14)</f>
        <v>33919889</v>
      </c>
      <c r="E15" s="46">
        <f>SUM(top_20_ytd!F14+top_20_ytd!G14)</f>
        <v>96866438</v>
      </c>
      <c r="F15" s="76"/>
      <c r="G15" s="46"/>
      <c r="K15" s="138"/>
      <c r="L15" s="119">
        <v>8</v>
      </c>
      <c r="M15" s="120" t="str">
        <f t="shared" si="0"/>
        <v>Princeton (1114)</v>
      </c>
      <c r="N15" s="120" t="str">
        <f t="shared" si="1"/>
        <v>Mercer</v>
      </c>
      <c r="O15" s="121">
        <f t="shared" si="2"/>
        <v>130786327</v>
      </c>
      <c r="P15" s="121">
        <f t="shared" si="3"/>
        <v>33919889</v>
      </c>
      <c r="Q15" s="186">
        <f t="shared" si="4"/>
        <v>96866438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125479083</v>
      </c>
      <c r="D16" s="46">
        <f>SUM(top_20_ytd!D15+top_20_ytd!E15)</f>
        <v>15705384</v>
      </c>
      <c r="E16" s="46">
        <f>SUM(top_20_ytd!F15+top_20_ytd!G15)</f>
        <v>109773699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125479083</v>
      </c>
      <c r="P16" s="121">
        <f t="shared" si="3"/>
        <v>15705384</v>
      </c>
      <c r="Q16" s="186">
        <f t="shared" si="4"/>
        <v>109773699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122110168</v>
      </c>
      <c r="D17" s="46">
        <f>SUM(top_20_ytd!D16+top_20_ytd!E16)</f>
        <v>18432092</v>
      </c>
      <c r="E17" s="46">
        <f>SUM(top_20_ytd!F16+top_20_ytd!G16)</f>
        <v>103678076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122110168</v>
      </c>
      <c r="P17" s="121">
        <f t="shared" si="3"/>
        <v>18432092</v>
      </c>
      <c r="Q17" s="186">
        <f t="shared" si="4"/>
        <v>103678076</v>
      </c>
      <c r="R17" s="211"/>
    </row>
    <row r="18" spans="1:18" ht="15">
      <c r="A18" s="18" t="str">
        <f>top_20_ytd!A17</f>
        <v>Harrison Town</v>
      </c>
      <c r="B18" s="18" t="str">
        <f>top_20_ytd!B17</f>
        <v>Hudson</v>
      </c>
      <c r="C18" s="46">
        <f t="shared" si="5"/>
        <v>115961237</v>
      </c>
      <c r="D18" s="46">
        <f>SUM(top_20_ytd!D17+top_20_ytd!E17)</f>
        <v>114360859</v>
      </c>
      <c r="E18" s="46">
        <f>SUM(top_20_ytd!F17+top_20_ytd!G17)</f>
        <v>1600378</v>
      </c>
      <c r="G18" s="46"/>
      <c r="K18" s="138"/>
      <c r="L18" s="119">
        <v>11</v>
      </c>
      <c r="M18" s="120" t="str">
        <f t="shared" si="0"/>
        <v>Harrison Town</v>
      </c>
      <c r="N18" s="120" t="str">
        <f t="shared" si="1"/>
        <v>Hudson</v>
      </c>
      <c r="O18" s="121">
        <f t="shared" si="2"/>
        <v>115961237</v>
      </c>
      <c r="P18" s="121">
        <f t="shared" si="3"/>
        <v>114360859</v>
      </c>
      <c r="Q18" s="186">
        <f t="shared" si="4"/>
        <v>1600378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aca="true" t="shared" si="6" ref="C19:C27">D19+E19</f>
        <v>111358112</v>
      </c>
      <c r="D19" s="46">
        <f>SUM(top_20_ytd!D18+top_20_ytd!E18)</f>
        <v>52865012</v>
      </c>
      <c r="E19" s="46">
        <f>SUM(top_20_ytd!F18+top_20_ytd!G18)</f>
        <v>58493100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111358112</v>
      </c>
      <c r="P19" s="121">
        <f t="shared" si="3"/>
        <v>52865012</v>
      </c>
      <c r="Q19" s="186">
        <f t="shared" si="4"/>
        <v>58493100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6"/>
        <v>110717564</v>
      </c>
      <c r="D20" s="46">
        <f>SUM(top_20_ytd!D19+top_20_ytd!E19)</f>
        <v>42469390</v>
      </c>
      <c r="E20" s="46">
        <f>SUM(top_20_ytd!F19+top_20_ytd!G19)</f>
        <v>68248174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110717564</v>
      </c>
      <c r="P20" s="121">
        <f t="shared" si="3"/>
        <v>42469390</v>
      </c>
      <c r="Q20" s="186">
        <f t="shared" si="4"/>
        <v>68248174</v>
      </c>
      <c r="R20" s="211"/>
    </row>
    <row r="21" spans="1:18" ht="15">
      <c r="A21" s="18" t="str">
        <f>top_20_ytd!A20</f>
        <v>Edison Township</v>
      </c>
      <c r="B21" s="18" t="str">
        <f>top_20_ytd!B20</f>
        <v>Middlesex</v>
      </c>
      <c r="C21" s="46">
        <f t="shared" si="6"/>
        <v>110515680</v>
      </c>
      <c r="D21" s="46">
        <f>SUM(top_20_ytd!D20+top_20_ytd!E20)</f>
        <v>29220268</v>
      </c>
      <c r="E21" s="46">
        <f>SUM(top_20_ytd!F20+top_20_ytd!G20)</f>
        <v>81295412</v>
      </c>
      <c r="G21" s="46"/>
      <c r="K21" s="138"/>
      <c r="L21" s="119">
        <v>14</v>
      </c>
      <c r="M21" s="120" t="str">
        <f t="shared" si="0"/>
        <v>Edison Township</v>
      </c>
      <c r="N21" s="120" t="str">
        <f t="shared" si="1"/>
        <v>Middlesex</v>
      </c>
      <c r="O21" s="121">
        <f t="shared" si="2"/>
        <v>110515680</v>
      </c>
      <c r="P21" s="121">
        <f t="shared" si="3"/>
        <v>29220268</v>
      </c>
      <c r="Q21" s="186">
        <f t="shared" si="4"/>
        <v>81295412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6"/>
        <v>106793037</v>
      </c>
      <c r="D22" s="46">
        <f>SUM(top_20_ytd!D21+top_20_ytd!E21)</f>
        <v>47705451</v>
      </c>
      <c r="E22" s="46">
        <f>SUM(top_20_ytd!F21+top_20_ytd!G21)</f>
        <v>59087586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106793037</v>
      </c>
      <c r="P22" s="121">
        <f t="shared" si="3"/>
        <v>47705451</v>
      </c>
      <c r="Q22" s="186">
        <f t="shared" si="4"/>
        <v>59087586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6"/>
        <v>106475642</v>
      </c>
      <c r="D23" s="46">
        <f>SUM(top_20_ytd!D22+top_20_ytd!E22)</f>
        <v>18298799</v>
      </c>
      <c r="E23" s="46">
        <f>SUM(top_20_ytd!F22+top_20_ytd!G22)</f>
        <v>88176843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106475642</v>
      </c>
      <c r="P23" s="121">
        <f t="shared" si="3"/>
        <v>18298799</v>
      </c>
      <c r="Q23" s="186">
        <f t="shared" si="4"/>
        <v>88176843</v>
      </c>
      <c r="R23" s="211"/>
    </row>
    <row r="24" spans="1:18" ht="15">
      <c r="A24" s="18" t="str">
        <f>top_20_ytd!A23</f>
        <v>Wayne Township</v>
      </c>
      <c r="B24" s="18" t="str">
        <f>top_20_ytd!B23</f>
        <v>Passaic</v>
      </c>
      <c r="C24" s="46">
        <f t="shared" si="6"/>
        <v>105176391</v>
      </c>
      <c r="D24" s="46">
        <f>SUM(top_20_ytd!D23+top_20_ytd!E23)</f>
        <v>15826308</v>
      </c>
      <c r="E24" s="46">
        <f>SUM(top_20_ytd!F23+top_20_ytd!G23)</f>
        <v>89350083</v>
      </c>
      <c r="G24" s="46"/>
      <c r="K24" s="138"/>
      <c r="L24" s="119">
        <v>17</v>
      </c>
      <c r="M24" s="120" t="str">
        <f t="shared" si="0"/>
        <v>Wayne Township</v>
      </c>
      <c r="N24" s="120" t="str">
        <f t="shared" si="1"/>
        <v>Passaic</v>
      </c>
      <c r="O24" s="121">
        <f t="shared" si="2"/>
        <v>105176391</v>
      </c>
      <c r="P24" s="121">
        <f t="shared" si="3"/>
        <v>15826308</v>
      </c>
      <c r="Q24" s="186">
        <f t="shared" si="4"/>
        <v>89350083</v>
      </c>
      <c r="R24" s="211"/>
    </row>
    <row r="25" spans="1:18" ht="15">
      <c r="A25" s="18" t="str">
        <f>top_20_ytd!A24</f>
        <v>Elizabeth City</v>
      </c>
      <c r="B25" s="18" t="str">
        <f>top_20_ytd!B24</f>
        <v>Union</v>
      </c>
      <c r="C25" s="46">
        <f t="shared" si="6"/>
        <v>100722063</v>
      </c>
      <c r="D25" s="46">
        <f>SUM(top_20_ytd!D24+top_20_ytd!E24)</f>
        <v>23037487</v>
      </c>
      <c r="E25" s="46">
        <f>SUM(top_20_ytd!F24+top_20_ytd!G24)</f>
        <v>77684576</v>
      </c>
      <c r="G25" s="46"/>
      <c r="K25" s="138"/>
      <c r="L25" s="119">
        <v>18</v>
      </c>
      <c r="M25" s="120" t="str">
        <f t="shared" si="0"/>
        <v>Elizabeth City</v>
      </c>
      <c r="N25" s="120" t="str">
        <f t="shared" si="1"/>
        <v>Union</v>
      </c>
      <c r="O25" s="121">
        <f t="shared" si="2"/>
        <v>100722063</v>
      </c>
      <c r="P25" s="121">
        <f t="shared" si="3"/>
        <v>23037487</v>
      </c>
      <c r="Q25" s="186">
        <f t="shared" si="4"/>
        <v>77684576</v>
      </c>
      <c r="R25" s="211"/>
    </row>
    <row r="26" spans="1:18" ht="15">
      <c r="A26" s="18" t="str">
        <f>top_20_ytd!A25</f>
        <v>Woodbridge Township</v>
      </c>
      <c r="B26" s="18" t="str">
        <f>top_20_ytd!B25</f>
        <v>Middlesex</v>
      </c>
      <c r="C26" s="46">
        <f t="shared" si="6"/>
        <v>98408728</v>
      </c>
      <c r="D26" s="46">
        <f>SUM(top_20_ytd!D25+top_20_ytd!E25)</f>
        <v>47713077</v>
      </c>
      <c r="E26" s="46">
        <f>SUM(top_20_ytd!F25+top_20_ytd!G25)</f>
        <v>50695651</v>
      </c>
      <c r="G26" s="46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98408728</v>
      </c>
      <c r="P26" s="121">
        <f t="shared" si="3"/>
        <v>47713077</v>
      </c>
      <c r="Q26" s="186">
        <f t="shared" si="4"/>
        <v>50695651</v>
      </c>
      <c r="R26" s="211"/>
    </row>
    <row r="27" spans="1:18" ht="15">
      <c r="A27" s="18" t="str">
        <f>top_20_ytd!A26</f>
        <v>Cherry Hill Township</v>
      </c>
      <c r="B27" s="18" t="str">
        <f>top_20_ytd!B26</f>
        <v>Camden</v>
      </c>
      <c r="C27" s="46">
        <f t="shared" si="6"/>
        <v>95396924</v>
      </c>
      <c r="D27" s="46">
        <f>SUM(top_20_ytd!D26+top_20_ytd!E26)</f>
        <v>21076758</v>
      </c>
      <c r="E27" s="46">
        <f>SUM(top_20_ytd!F26+top_20_ytd!G26)</f>
        <v>74320166</v>
      </c>
      <c r="G27" s="46"/>
      <c r="K27" s="138"/>
      <c r="L27" s="119">
        <v>20</v>
      </c>
      <c r="M27" s="120" t="str">
        <f t="shared" si="0"/>
        <v>Cherry Hill Township</v>
      </c>
      <c r="N27" s="120" t="str">
        <f t="shared" si="1"/>
        <v>Camden</v>
      </c>
      <c r="O27" s="121">
        <f t="shared" si="2"/>
        <v>95396924</v>
      </c>
      <c r="P27" s="121">
        <f t="shared" si="3"/>
        <v>21076758</v>
      </c>
      <c r="Q27" s="186">
        <f t="shared" si="4"/>
        <v>74320166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3806112417</v>
      </c>
      <c r="D29" s="49">
        <f>SUM(D8:D27)</f>
        <v>2173716835</v>
      </c>
      <c r="E29" s="49">
        <f>SUM(E8:E27)</f>
        <v>1632395582</v>
      </c>
      <c r="K29" s="138"/>
      <c r="L29" s="119"/>
      <c r="M29" s="120" t="str">
        <f>A29</f>
        <v>Top municipalities</v>
      </c>
      <c r="N29" s="120"/>
      <c r="O29" s="121">
        <f aca="true" t="shared" si="7" ref="O29:Q30">C29</f>
        <v>3806112417</v>
      </c>
      <c r="P29" s="121">
        <f t="shared" si="7"/>
        <v>2173716835</v>
      </c>
      <c r="Q29" s="186">
        <f t="shared" si="7"/>
        <v>1632395582</v>
      </c>
      <c r="R29" s="211"/>
    </row>
    <row r="30" spans="1:18" ht="15">
      <c r="A30" s="18" t="s">
        <v>6</v>
      </c>
      <c r="C30" s="52">
        <f>D30+E30</f>
        <v>11654968457</v>
      </c>
      <c r="D30" s="27">
        <f>SUM(top_20_ytd!D28:E28)</f>
        <v>6342022458</v>
      </c>
      <c r="E30" s="27">
        <f>SUM(top_20_ytd!F28:G28)</f>
        <v>5312945999</v>
      </c>
      <c r="K30" s="138"/>
      <c r="L30" s="122"/>
      <c r="M30" s="120" t="str">
        <f>A30</f>
        <v>New Jersey</v>
      </c>
      <c r="N30" s="120"/>
      <c r="O30" s="123">
        <f t="shared" si="7"/>
        <v>11654968457</v>
      </c>
      <c r="P30" s="123">
        <f t="shared" si="7"/>
        <v>6342022458</v>
      </c>
      <c r="Q30" s="215">
        <f t="shared" si="7"/>
        <v>5312945999</v>
      </c>
      <c r="R30" s="211"/>
    </row>
    <row r="31" spans="1:18" ht="15">
      <c r="A31" s="18" t="s">
        <v>12</v>
      </c>
      <c r="C31" s="42">
        <f>C29/C30</f>
        <v>0.3265656557580849</v>
      </c>
      <c r="D31" s="42">
        <f>D29/D30</f>
        <v>0.3427482083823299</v>
      </c>
      <c r="E31" s="42">
        <f>E29/E30</f>
        <v>0.3072486681225913</v>
      </c>
      <c r="K31" s="138"/>
      <c r="L31" s="122"/>
      <c r="M31" s="120" t="str">
        <f>A31</f>
        <v>Top as a % of New Jersey</v>
      </c>
      <c r="N31" s="120"/>
      <c r="O31" s="124">
        <f>O29/O30</f>
        <v>0.3265656557580849</v>
      </c>
      <c r="P31" s="124">
        <f>P29/P30</f>
        <v>0.3427482083823299</v>
      </c>
      <c r="Q31" s="216">
        <f>Q29/Q30</f>
        <v>0.3072486681225913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292895425</v>
      </c>
      <c r="D35" s="46">
        <f>SUM(top_20_ytd!D32+top_20_ytd!E32)</f>
        <v>1132239</v>
      </c>
      <c r="E35" s="46">
        <f>SUM(top_20_ytd!F32+top_20_ytd!G32)</f>
        <v>291763186</v>
      </c>
      <c r="K35" s="138"/>
      <c r="L35" s="51"/>
      <c r="M35" s="17" t="str">
        <f>A35</f>
        <v>State Buildings</v>
      </c>
      <c r="N35" s="51"/>
      <c r="O35" s="39">
        <f>P35+Q35</f>
        <v>292895425</v>
      </c>
      <c r="P35" s="39">
        <f>D35</f>
        <v>1132239</v>
      </c>
      <c r="Q35" s="39">
        <f>E35</f>
        <v>291763186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August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August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10/7/16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Weehawken Township</v>
      </c>
      <c r="B8" s="18" t="str">
        <f>top_20!B7</f>
        <v>Hudson</v>
      </c>
      <c r="C8" s="66">
        <f>D8+E8</f>
        <v>73371596</v>
      </c>
      <c r="D8" s="44">
        <f>SUM(top_20!D7+top_20!E7)</f>
        <v>73330996</v>
      </c>
      <c r="E8" s="44">
        <f>SUM(top_20!F7+top_20!G7)</f>
        <v>40600</v>
      </c>
      <c r="F8" s="26"/>
      <c r="H8" s="5"/>
      <c r="K8" s="138"/>
      <c r="L8" s="164">
        <v>1</v>
      </c>
      <c r="M8" s="165" t="str">
        <f t="shared" si="0"/>
        <v>Weehawken Township</v>
      </c>
      <c r="N8" s="165" t="str">
        <f t="shared" si="1"/>
        <v>Hudson</v>
      </c>
      <c r="O8" s="166">
        <f t="shared" si="2"/>
        <v>73371596</v>
      </c>
      <c r="P8" s="166">
        <f t="shared" si="3"/>
        <v>73330996</v>
      </c>
      <c r="Q8" s="166">
        <f t="shared" si="4"/>
        <v>40600</v>
      </c>
      <c r="R8" s="211"/>
    </row>
    <row r="9" spans="1:18" ht="15">
      <c r="A9" s="18" t="str">
        <f>top_20!A8</f>
        <v>Secaucus Town</v>
      </c>
      <c r="B9" s="18" t="str">
        <f>top_20!B8</f>
        <v>Hudson</v>
      </c>
      <c r="C9" s="49">
        <f aca="true" t="shared" si="5" ref="C9:C26">D9+E9</f>
        <v>53670465</v>
      </c>
      <c r="D9" s="46">
        <f>SUM(top_20!D8+top_20!E8)</f>
        <v>48955610</v>
      </c>
      <c r="E9" s="46">
        <f>SUM(top_20!F8+top_20!G8)</f>
        <v>4714855</v>
      </c>
      <c r="F9" s="26"/>
      <c r="G9" s="5"/>
      <c r="H9" s="5"/>
      <c r="K9" s="138"/>
      <c r="L9" s="119">
        <v>2</v>
      </c>
      <c r="M9" s="120" t="str">
        <f t="shared" si="0"/>
        <v>Secaucus Town</v>
      </c>
      <c r="N9" s="120" t="str">
        <f t="shared" si="1"/>
        <v>Hudson</v>
      </c>
      <c r="O9" s="121">
        <f t="shared" si="2"/>
        <v>53670465</v>
      </c>
      <c r="P9" s="121">
        <f t="shared" si="3"/>
        <v>48955610</v>
      </c>
      <c r="Q9" s="121">
        <f t="shared" si="4"/>
        <v>4714855</v>
      </c>
      <c r="R9" s="211"/>
    </row>
    <row r="10" spans="1:18" ht="15">
      <c r="A10" s="18" t="str">
        <f>top_20!A9</f>
        <v>Middle Township</v>
      </c>
      <c r="B10" s="18" t="str">
        <f>top_20!B9</f>
        <v>Cape May</v>
      </c>
      <c r="C10" s="49">
        <f t="shared" si="5"/>
        <v>47326562</v>
      </c>
      <c r="D10" s="46">
        <f>SUM(top_20!D9+top_20!E9)</f>
        <v>2795191</v>
      </c>
      <c r="E10" s="46">
        <f>SUM(top_20!F9+top_20!G9)</f>
        <v>44531371</v>
      </c>
      <c r="F10" s="26"/>
      <c r="G10" s="5"/>
      <c r="H10" s="5"/>
      <c r="K10" s="138"/>
      <c r="L10" s="119">
        <v>3</v>
      </c>
      <c r="M10" s="120" t="str">
        <f t="shared" si="0"/>
        <v>Middle Township</v>
      </c>
      <c r="N10" s="120" t="str">
        <f t="shared" si="1"/>
        <v>Cape May</v>
      </c>
      <c r="O10" s="121">
        <f t="shared" si="2"/>
        <v>47326562</v>
      </c>
      <c r="P10" s="121">
        <f t="shared" si="3"/>
        <v>2795191</v>
      </c>
      <c r="Q10" s="121">
        <f t="shared" si="4"/>
        <v>44531371</v>
      </c>
      <c r="R10" s="211"/>
    </row>
    <row r="11" spans="1:18" ht="15">
      <c r="A11" s="18" t="str">
        <f>top_20!A10</f>
        <v>Wayne Township</v>
      </c>
      <c r="B11" s="18" t="str">
        <f>top_20!B10</f>
        <v>Passaic</v>
      </c>
      <c r="C11" s="49">
        <f t="shared" si="5"/>
        <v>32392373</v>
      </c>
      <c r="D11" s="46">
        <f>SUM(top_20!D10+top_20!E10)</f>
        <v>2530306</v>
      </c>
      <c r="E11" s="46">
        <f>SUM(top_20!F10+top_20!G10)</f>
        <v>29862067</v>
      </c>
      <c r="F11" s="26"/>
      <c r="G11" s="5"/>
      <c r="H11" s="5"/>
      <c r="K11" s="138"/>
      <c r="L11" s="119">
        <v>4</v>
      </c>
      <c r="M11" s="120" t="str">
        <f t="shared" si="0"/>
        <v>Wayne Township</v>
      </c>
      <c r="N11" s="120" t="str">
        <f t="shared" si="1"/>
        <v>Passaic</v>
      </c>
      <c r="O11" s="121">
        <f t="shared" si="2"/>
        <v>32392373</v>
      </c>
      <c r="P11" s="121">
        <f t="shared" si="3"/>
        <v>2530306</v>
      </c>
      <c r="Q11" s="121">
        <f t="shared" si="4"/>
        <v>29862067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30893969</v>
      </c>
      <c r="D12" s="46">
        <f>SUM(top_20!D11+top_20!E11)</f>
        <v>28624373</v>
      </c>
      <c r="E12" s="46">
        <f>SUM(top_20!F11+top_20!G11)</f>
        <v>2269596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30893969</v>
      </c>
      <c r="P12" s="121">
        <f t="shared" si="3"/>
        <v>28624373</v>
      </c>
      <c r="Q12" s="121">
        <f t="shared" si="4"/>
        <v>2269596</v>
      </c>
      <c r="R12" s="211"/>
    </row>
    <row r="13" spans="1:18" ht="15">
      <c r="A13" s="18" t="str">
        <f>top_20!A12</f>
        <v>Lyndhurst Township</v>
      </c>
      <c r="B13" s="18" t="str">
        <f>top_20!B12</f>
        <v>Bergen</v>
      </c>
      <c r="C13" s="49">
        <f t="shared" si="5"/>
        <v>28896292</v>
      </c>
      <c r="D13" s="46">
        <f>SUM(top_20!D12+top_20!E12)</f>
        <v>28448263</v>
      </c>
      <c r="E13" s="46">
        <f>SUM(top_20!F12+top_20!G12)</f>
        <v>448029</v>
      </c>
      <c r="F13" s="26"/>
      <c r="G13" s="5"/>
      <c r="H13" s="5"/>
      <c r="K13" s="138"/>
      <c r="L13" s="119">
        <v>6</v>
      </c>
      <c r="M13" s="120" t="str">
        <f t="shared" si="0"/>
        <v>Lyndhurst Township</v>
      </c>
      <c r="N13" s="120" t="str">
        <f t="shared" si="1"/>
        <v>Bergen</v>
      </c>
      <c r="O13" s="121">
        <f t="shared" si="2"/>
        <v>28896292</v>
      </c>
      <c r="P13" s="121">
        <f t="shared" si="3"/>
        <v>28448263</v>
      </c>
      <c r="Q13" s="121">
        <f t="shared" si="4"/>
        <v>448029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26564143</v>
      </c>
      <c r="D14" s="46">
        <f>SUM(top_20!D13+top_20!E13)</f>
        <v>925907</v>
      </c>
      <c r="E14" s="46">
        <f>SUM(top_20!F13+top_20!G13)</f>
        <v>25638236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26564143</v>
      </c>
      <c r="P14" s="121">
        <f t="shared" si="3"/>
        <v>925907</v>
      </c>
      <c r="Q14" s="121">
        <f t="shared" si="4"/>
        <v>25638236</v>
      </c>
      <c r="R14" s="211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24312614</v>
      </c>
      <c r="D15" s="46">
        <f>SUM(top_20!D14+top_20!E14)</f>
        <v>212438</v>
      </c>
      <c r="E15" s="46">
        <f>SUM(top_20!F14+top_20!G14)</f>
        <v>24100176</v>
      </c>
      <c r="F15" s="26"/>
      <c r="G15" s="5"/>
      <c r="H15" s="5"/>
      <c r="K15" s="138"/>
      <c r="L15" s="119">
        <v>8</v>
      </c>
      <c r="M15" s="120" t="str">
        <f t="shared" si="0"/>
        <v>Cranbury Township</v>
      </c>
      <c r="N15" s="120" t="str">
        <f t="shared" si="1"/>
        <v>Middlesex</v>
      </c>
      <c r="O15" s="121">
        <f t="shared" si="2"/>
        <v>24312614</v>
      </c>
      <c r="P15" s="121">
        <f t="shared" si="3"/>
        <v>212438</v>
      </c>
      <c r="Q15" s="121">
        <f t="shared" si="4"/>
        <v>24100176</v>
      </c>
      <c r="R15" s="211"/>
    </row>
    <row r="16" spans="1:18" ht="15">
      <c r="A16" s="18" t="str">
        <f>top_20!A15</f>
        <v>Woodbridge Township</v>
      </c>
      <c r="B16" s="18" t="str">
        <f>top_20!B15</f>
        <v>Middlesex</v>
      </c>
      <c r="C16" s="49">
        <f t="shared" si="5"/>
        <v>24266499</v>
      </c>
      <c r="D16" s="46">
        <f>SUM(top_20!D15+top_20!E15)</f>
        <v>10414125</v>
      </c>
      <c r="E16" s="46">
        <f>SUM(top_20!F15+top_20!G15)</f>
        <v>13852374</v>
      </c>
      <c r="F16" s="26"/>
      <c r="G16" s="5"/>
      <c r="H16" s="5"/>
      <c r="K16" s="138"/>
      <c r="L16" s="119">
        <v>9</v>
      </c>
      <c r="M16" s="120" t="str">
        <f t="shared" si="0"/>
        <v>Woodbridge Township</v>
      </c>
      <c r="N16" s="120" t="str">
        <f t="shared" si="1"/>
        <v>Middlesex</v>
      </c>
      <c r="O16" s="121">
        <f t="shared" si="2"/>
        <v>24266499</v>
      </c>
      <c r="P16" s="121">
        <f t="shared" si="3"/>
        <v>10414125</v>
      </c>
      <c r="Q16" s="121">
        <f t="shared" si="4"/>
        <v>13852374</v>
      </c>
      <c r="R16" s="211"/>
    </row>
    <row r="17" spans="1:18" ht="15">
      <c r="A17" s="18" t="str">
        <f>top_20!A16</f>
        <v>East Windsor Township</v>
      </c>
      <c r="B17" s="18" t="str">
        <f>top_20!B16</f>
        <v>Mercer</v>
      </c>
      <c r="C17" s="49">
        <f t="shared" si="5"/>
        <v>21644122</v>
      </c>
      <c r="D17" s="46">
        <f>SUM(top_20!D16+top_20!E16)</f>
        <v>1007577</v>
      </c>
      <c r="E17" s="46">
        <f>SUM(top_20!F16+top_20!G16)</f>
        <v>20636545</v>
      </c>
      <c r="F17" s="26"/>
      <c r="G17" s="5"/>
      <c r="H17" s="5"/>
      <c r="K17" s="138"/>
      <c r="L17" s="119">
        <v>10</v>
      </c>
      <c r="M17" s="120" t="str">
        <f t="shared" si="0"/>
        <v>East Windsor Township</v>
      </c>
      <c r="N17" s="120" t="str">
        <f t="shared" si="1"/>
        <v>Mercer</v>
      </c>
      <c r="O17" s="121">
        <f t="shared" si="2"/>
        <v>21644122</v>
      </c>
      <c r="P17" s="121">
        <f t="shared" si="3"/>
        <v>1007577</v>
      </c>
      <c r="Q17" s="121">
        <f t="shared" si="4"/>
        <v>20636545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20924022</v>
      </c>
      <c r="D18" s="46">
        <f>SUM(top_20!D17+top_20!E17)</f>
        <v>4250533</v>
      </c>
      <c r="E18" s="46">
        <f>SUM(top_20!F17+top_20!G17)</f>
        <v>16673489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20924022</v>
      </c>
      <c r="P18" s="121">
        <f t="shared" si="3"/>
        <v>4250533</v>
      </c>
      <c r="Q18" s="121">
        <f t="shared" si="4"/>
        <v>16673489</v>
      </c>
      <c r="R18" s="211"/>
    </row>
    <row r="19" spans="1:18" ht="15">
      <c r="A19" s="18" t="str">
        <f>top_20!A18</f>
        <v>Jersey City</v>
      </c>
      <c r="B19" s="18" t="str">
        <f>top_20!B18</f>
        <v>Hudson</v>
      </c>
      <c r="C19" s="49">
        <f t="shared" si="5"/>
        <v>20436951</v>
      </c>
      <c r="D19" s="46">
        <f>SUM(top_20!D18+top_20!E18)</f>
        <v>7837977</v>
      </c>
      <c r="E19" s="46">
        <f>SUM(top_20!F18+top_20!G18)</f>
        <v>12598974</v>
      </c>
      <c r="F19" s="26"/>
      <c r="G19" s="5"/>
      <c r="H19" s="5"/>
      <c r="K19" s="138"/>
      <c r="L19" s="119">
        <v>12</v>
      </c>
      <c r="M19" s="120" t="str">
        <f t="shared" si="0"/>
        <v>Jersey City</v>
      </c>
      <c r="N19" s="120" t="str">
        <f t="shared" si="1"/>
        <v>Hudson</v>
      </c>
      <c r="O19" s="121">
        <f t="shared" si="2"/>
        <v>20436951</v>
      </c>
      <c r="P19" s="121">
        <f t="shared" si="3"/>
        <v>7837977</v>
      </c>
      <c r="Q19" s="121">
        <f t="shared" si="4"/>
        <v>12598974</v>
      </c>
      <c r="R19" s="211"/>
    </row>
    <row r="20" spans="1:18" ht="15">
      <c r="A20" s="18" t="str">
        <f>top_20!A19</f>
        <v>Galloway Township</v>
      </c>
      <c r="B20" s="18" t="str">
        <f>top_20!B19</f>
        <v>Atlantic</v>
      </c>
      <c r="C20" s="49">
        <f t="shared" si="5"/>
        <v>19747821</v>
      </c>
      <c r="D20" s="46">
        <f>SUM(top_20!D19+top_20!E19)</f>
        <v>2007242</v>
      </c>
      <c r="E20" s="46">
        <f>SUM(top_20!F19+top_20!G19)</f>
        <v>17740579</v>
      </c>
      <c r="F20" s="26"/>
      <c r="G20" s="5"/>
      <c r="H20" s="5"/>
      <c r="K20" s="138"/>
      <c r="L20" s="119">
        <v>13</v>
      </c>
      <c r="M20" s="120" t="str">
        <f t="shared" si="0"/>
        <v>Galloway Township</v>
      </c>
      <c r="N20" s="120" t="str">
        <f t="shared" si="1"/>
        <v>Atlantic</v>
      </c>
      <c r="O20" s="121">
        <f t="shared" si="2"/>
        <v>19747821</v>
      </c>
      <c r="P20" s="121">
        <f t="shared" si="3"/>
        <v>2007242</v>
      </c>
      <c r="Q20" s="121">
        <f t="shared" si="4"/>
        <v>17740579</v>
      </c>
      <c r="R20" s="211"/>
    </row>
    <row r="21" spans="1:18" ht="15">
      <c r="A21" s="18" t="str">
        <f>top_20!A20</f>
        <v>North Brunswick Township</v>
      </c>
      <c r="B21" s="18" t="str">
        <f>top_20!B20</f>
        <v>Middlesex</v>
      </c>
      <c r="C21" s="49">
        <f t="shared" si="5"/>
        <v>18408026</v>
      </c>
      <c r="D21" s="46">
        <f>SUM(top_20!D20+top_20!E20)</f>
        <v>17845526</v>
      </c>
      <c r="E21" s="46">
        <f>SUM(top_20!F20+top_20!G20)</f>
        <v>562500</v>
      </c>
      <c r="F21" s="26"/>
      <c r="G21" s="5"/>
      <c r="H21" s="5"/>
      <c r="K21" s="138"/>
      <c r="L21" s="119">
        <v>14</v>
      </c>
      <c r="M21" s="120" t="str">
        <f t="shared" si="0"/>
        <v>North Brunswick Township</v>
      </c>
      <c r="N21" s="120" t="str">
        <f t="shared" si="1"/>
        <v>Middlesex</v>
      </c>
      <c r="O21" s="121">
        <f t="shared" si="2"/>
        <v>18408026</v>
      </c>
      <c r="P21" s="121">
        <f t="shared" si="3"/>
        <v>17845526</v>
      </c>
      <c r="Q21" s="121">
        <f t="shared" si="4"/>
        <v>562500</v>
      </c>
      <c r="R21" s="211"/>
    </row>
    <row r="22" spans="1:18" ht="15">
      <c r="A22" s="18" t="str">
        <f>top_20!A21</f>
        <v>Lakewood Township</v>
      </c>
      <c r="B22" s="18" t="str">
        <f>top_20!B21</f>
        <v>Ocean</v>
      </c>
      <c r="C22" s="49">
        <f t="shared" si="5"/>
        <v>17885092</v>
      </c>
      <c r="D22" s="46">
        <f>SUM(top_20!D21+top_20!E21)</f>
        <v>9882365</v>
      </c>
      <c r="E22" s="46">
        <f>SUM(top_20!F21+top_20!G21)</f>
        <v>8002727</v>
      </c>
      <c r="F22" s="26"/>
      <c r="G22" s="5"/>
      <c r="H22" s="5"/>
      <c r="K22" s="138"/>
      <c r="L22" s="119">
        <v>15</v>
      </c>
      <c r="M22" s="120" t="str">
        <f t="shared" si="0"/>
        <v>Lakewood Township</v>
      </c>
      <c r="N22" s="120" t="str">
        <f t="shared" si="1"/>
        <v>Ocean</v>
      </c>
      <c r="O22" s="121">
        <f t="shared" si="2"/>
        <v>17885092</v>
      </c>
      <c r="P22" s="121">
        <f t="shared" si="3"/>
        <v>9882365</v>
      </c>
      <c r="Q22" s="121">
        <f t="shared" si="4"/>
        <v>8002727</v>
      </c>
      <c r="R22" s="211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17198389</v>
      </c>
      <c r="D23" s="46">
        <f>SUM(top_20!D22+top_20!E22)</f>
        <v>2512792</v>
      </c>
      <c r="E23" s="46">
        <f>SUM(top_20!F22+top_20!G22)</f>
        <v>14685597</v>
      </c>
      <c r="F23" s="26"/>
      <c r="G23" s="5"/>
      <c r="H23" s="5"/>
      <c r="K23" s="138"/>
      <c r="L23" s="119">
        <v>16</v>
      </c>
      <c r="M23" s="120" t="str">
        <f t="shared" si="0"/>
        <v>Parsippany-Troy Hills Twp</v>
      </c>
      <c r="N23" s="120" t="str">
        <f t="shared" si="1"/>
        <v>Morris</v>
      </c>
      <c r="O23" s="121">
        <f t="shared" si="2"/>
        <v>17198389</v>
      </c>
      <c r="P23" s="121">
        <f t="shared" si="3"/>
        <v>2512792</v>
      </c>
      <c r="Q23" s="121">
        <f t="shared" si="4"/>
        <v>14685597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17121380</v>
      </c>
      <c r="D24" s="46">
        <f>SUM(top_20!D23+top_20!E23)</f>
        <v>13579092</v>
      </c>
      <c r="E24" s="46">
        <f>SUM(top_20!F23+top_20!G23)</f>
        <v>3542288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17121380</v>
      </c>
      <c r="P24" s="121">
        <f t="shared" si="3"/>
        <v>13579092</v>
      </c>
      <c r="Q24" s="121">
        <f t="shared" si="4"/>
        <v>3542288</v>
      </c>
      <c r="R24" s="211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15234532</v>
      </c>
      <c r="D25" s="46">
        <f>SUM(top_20!D24+top_20!E24)</f>
        <v>6037643</v>
      </c>
      <c r="E25" s="46">
        <f>SUM(top_20!F24+top_20!G24)</f>
        <v>9196889</v>
      </c>
      <c r="F25" s="26"/>
      <c r="G25" s="5"/>
      <c r="H25" s="5"/>
      <c r="K25" s="138"/>
      <c r="L25" s="119">
        <v>18</v>
      </c>
      <c r="M25" s="120" t="str">
        <f t="shared" si="0"/>
        <v>Franklin Township</v>
      </c>
      <c r="N25" s="120" t="str">
        <f t="shared" si="1"/>
        <v>Somerset</v>
      </c>
      <c r="O25" s="121">
        <f t="shared" si="2"/>
        <v>15234532</v>
      </c>
      <c r="P25" s="121">
        <f t="shared" si="3"/>
        <v>6037643</v>
      </c>
      <c r="Q25" s="121">
        <f t="shared" si="4"/>
        <v>9196889</v>
      </c>
      <c r="R25" s="211"/>
    </row>
    <row r="26" spans="1:18" ht="15">
      <c r="A26" s="18" t="str">
        <f>top_20!A25</f>
        <v>East Hanover Township</v>
      </c>
      <c r="B26" s="18" t="str">
        <f>top_20!B25</f>
        <v>Morris</v>
      </c>
      <c r="C26" s="49">
        <f t="shared" si="5"/>
        <v>13924119</v>
      </c>
      <c r="D26" s="46">
        <f>SUM(top_20!D25+top_20!E25)</f>
        <v>796707</v>
      </c>
      <c r="E26" s="46">
        <f>SUM(top_20!F25+top_20!G25)</f>
        <v>13127412</v>
      </c>
      <c r="F26" s="26"/>
      <c r="G26" s="5"/>
      <c r="H26" s="5"/>
      <c r="K26" s="138"/>
      <c r="L26" s="119">
        <v>19</v>
      </c>
      <c r="M26" s="120" t="str">
        <f t="shared" si="0"/>
        <v>East Hanover Township</v>
      </c>
      <c r="N26" s="120" t="str">
        <f t="shared" si="1"/>
        <v>Morris</v>
      </c>
      <c r="O26" s="121">
        <f t="shared" si="2"/>
        <v>13924119</v>
      </c>
      <c r="P26" s="121">
        <f t="shared" si="3"/>
        <v>796707</v>
      </c>
      <c r="Q26" s="121">
        <f t="shared" si="4"/>
        <v>13127412</v>
      </c>
      <c r="R26" s="211"/>
    </row>
    <row r="27" spans="1:18" ht="15">
      <c r="A27" s="18" t="str">
        <f>top_20!A26</f>
        <v>Waldwick Borough</v>
      </c>
      <c r="B27" s="18" t="str">
        <f>top_20!B26</f>
        <v>Bergen</v>
      </c>
      <c r="C27" s="49">
        <f>D27+E27</f>
        <v>13801914</v>
      </c>
      <c r="D27" s="46">
        <f>SUM(top_20!D26+top_20!E26)</f>
        <v>13586634</v>
      </c>
      <c r="E27" s="46">
        <f>SUM(top_20!F26+top_20!G26)</f>
        <v>215280</v>
      </c>
      <c r="F27" s="26"/>
      <c r="G27" s="5"/>
      <c r="H27" s="5"/>
      <c r="K27" s="138"/>
      <c r="L27" s="119">
        <v>20</v>
      </c>
      <c r="M27" s="120" t="str">
        <f t="shared" si="0"/>
        <v>Waldwick Borough</v>
      </c>
      <c r="N27" s="120" t="str">
        <f t="shared" si="1"/>
        <v>Bergen</v>
      </c>
      <c r="O27" s="121">
        <f t="shared" si="2"/>
        <v>13801914</v>
      </c>
      <c r="P27" s="121">
        <f t="shared" si="3"/>
        <v>13586634</v>
      </c>
      <c r="Q27" s="121">
        <f t="shared" si="4"/>
        <v>215280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524218967</v>
      </c>
      <c r="D29" s="46">
        <f>SUM(top_20!D27+top_20!E27)</f>
        <v>275581297</v>
      </c>
      <c r="E29" s="46">
        <f>SUM(top_20!F27+top_20!G27)</f>
        <v>262439584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524218967</v>
      </c>
      <c r="P29" s="121">
        <f t="shared" si="6"/>
        <v>275581297</v>
      </c>
      <c r="Q29" s="121">
        <f t="shared" si="6"/>
        <v>262439584</v>
      </c>
      <c r="R29" s="211"/>
    </row>
    <row r="30" spans="1:18" ht="15">
      <c r="A30" s="18" t="s">
        <v>6</v>
      </c>
      <c r="C30" s="45">
        <f>(top_20!C28)</f>
        <v>1410686694</v>
      </c>
      <c r="D30" s="27">
        <f>SUM(top_20!D28:E28)</f>
        <v>767568616</v>
      </c>
      <c r="E30" s="27">
        <f>SUM(top_20!F28:G28)</f>
        <v>643118078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1410686694</v>
      </c>
      <c r="P30" s="123">
        <f t="shared" si="6"/>
        <v>767568616</v>
      </c>
      <c r="Q30" s="123">
        <f t="shared" si="6"/>
        <v>643118078</v>
      </c>
      <c r="R30" s="211"/>
    </row>
    <row r="31" spans="1:18" ht="15">
      <c r="A31" s="18" t="s">
        <v>12</v>
      </c>
      <c r="C31" s="42">
        <f>C29/C30</f>
        <v>0.37160552320343926</v>
      </c>
      <c r="D31" s="42">
        <f>D29/D30</f>
        <v>0.35903148103699956</v>
      </c>
      <c r="E31" s="42">
        <f>E29/E30</f>
        <v>0.4080737161302438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0.37160552320343926</v>
      </c>
      <c r="P31" s="124">
        <f>P29/P30</f>
        <v>0.35903148103699956</v>
      </c>
      <c r="Q31" s="124">
        <f>Q29/Q30</f>
        <v>0.4080737161302438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SUM(top_20!D32+top_20!E32)</f>
        <v>0</v>
      </c>
      <c r="E34" s="44">
        <f>SUM(top_20!F32+top_20!G32)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1125066723</v>
      </c>
      <c r="D7" s="106">
        <v>806243901</v>
      </c>
      <c r="E7" s="106">
        <v>154079717</v>
      </c>
      <c r="F7" s="106">
        <v>20833901</v>
      </c>
      <c r="G7" s="106">
        <v>143909204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292653631</v>
      </c>
      <c r="D8" s="108">
        <v>16750376</v>
      </c>
      <c r="E8" s="108">
        <v>25965777</v>
      </c>
      <c r="F8" s="108">
        <v>150009241</v>
      </c>
      <c r="G8" s="108">
        <v>99928237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284626133</v>
      </c>
      <c r="D9" s="108">
        <v>243104152</v>
      </c>
      <c r="E9" s="108">
        <v>17348405</v>
      </c>
      <c r="F9" s="108">
        <v>1087275</v>
      </c>
      <c r="G9" s="108">
        <v>23086301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250343099</v>
      </c>
      <c r="D10" s="108">
        <v>182454731</v>
      </c>
      <c r="E10" s="108">
        <v>6054552</v>
      </c>
      <c r="F10" s="108">
        <v>57000000</v>
      </c>
      <c r="G10" s="108">
        <v>4833816</v>
      </c>
      <c r="H10" s="36"/>
      <c r="I10" s="58"/>
    </row>
    <row r="11" spans="1:9" ht="15">
      <c r="A11" s="17" t="s">
        <v>1023</v>
      </c>
      <c r="B11" s="17" t="s">
        <v>996</v>
      </c>
      <c r="C11" s="107">
        <f t="shared" si="0"/>
        <v>143498789</v>
      </c>
      <c r="D11" s="108">
        <v>50213276</v>
      </c>
      <c r="E11" s="108">
        <v>5610616</v>
      </c>
      <c r="F11" s="108">
        <v>25636006</v>
      </c>
      <c r="G11" s="108">
        <v>62038891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137978414</v>
      </c>
      <c r="D12" s="108">
        <v>54471548</v>
      </c>
      <c r="E12" s="108">
        <v>48750016</v>
      </c>
      <c r="F12" s="108">
        <v>17527013</v>
      </c>
      <c r="G12" s="108">
        <v>17229837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132044672</v>
      </c>
      <c r="D13" s="108">
        <v>68766600</v>
      </c>
      <c r="E13" s="108">
        <v>13272394</v>
      </c>
      <c r="F13" s="108">
        <v>31320971</v>
      </c>
      <c r="G13" s="108">
        <v>18684707</v>
      </c>
      <c r="H13" s="36"/>
      <c r="I13" s="58"/>
    </row>
    <row r="14" spans="1:9" ht="15">
      <c r="A14" s="17" t="s">
        <v>2283</v>
      </c>
      <c r="B14" s="17" t="s">
        <v>1111</v>
      </c>
      <c r="C14" s="107">
        <f t="shared" si="0"/>
        <v>130786327</v>
      </c>
      <c r="D14" s="108">
        <v>10999737</v>
      </c>
      <c r="E14" s="108">
        <v>22920152</v>
      </c>
      <c r="F14" s="108">
        <v>55463267</v>
      </c>
      <c r="G14" s="108">
        <v>41403171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125479083</v>
      </c>
      <c r="D15" s="108">
        <v>3567544</v>
      </c>
      <c r="E15" s="108">
        <v>12137840</v>
      </c>
      <c r="F15" s="108">
        <v>47375361</v>
      </c>
      <c r="G15" s="108">
        <v>62398338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122110168</v>
      </c>
      <c r="D16" s="108">
        <v>3050350</v>
      </c>
      <c r="E16" s="108">
        <v>15381742</v>
      </c>
      <c r="F16" s="108">
        <v>57613300</v>
      </c>
      <c r="G16" s="108">
        <v>46064776</v>
      </c>
      <c r="H16" s="36"/>
      <c r="I16" s="58"/>
    </row>
    <row r="17" spans="1:9" ht="15">
      <c r="A17" s="17" t="s">
        <v>1008</v>
      </c>
      <c r="B17" s="17" t="s">
        <v>996</v>
      </c>
      <c r="C17" s="107">
        <f t="shared" si="0"/>
        <v>115961237</v>
      </c>
      <c r="D17" s="108">
        <v>113297150</v>
      </c>
      <c r="E17" s="108">
        <v>1063709</v>
      </c>
      <c r="F17" s="108">
        <v>0</v>
      </c>
      <c r="G17" s="108">
        <v>1600378</v>
      </c>
      <c r="H17" s="36"/>
      <c r="I17" s="58"/>
    </row>
    <row r="18" spans="1:8" ht="15">
      <c r="A18" s="17" t="s">
        <v>940</v>
      </c>
      <c r="B18" s="17" t="s">
        <v>1700</v>
      </c>
      <c r="C18" s="107">
        <f>D18+E18+F18+G18</f>
        <v>111358112</v>
      </c>
      <c r="D18" s="108">
        <v>35510845</v>
      </c>
      <c r="E18" s="108">
        <v>17354167</v>
      </c>
      <c r="F18" s="108">
        <v>12005250</v>
      </c>
      <c r="G18" s="108">
        <v>46487850</v>
      </c>
      <c r="H18" s="36"/>
    </row>
    <row r="19" spans="1:9" ht="15">
      <c r="A19" s="17" t="s">
        <v>1215</v>
      </c>
      <c r="B19" s="17" t="s">
        <v>1154</v>
      </c>
      <c r="C19" s="107">
        <f>D19+E19+F19+G19</f>
        <v>110717564</v>
      </c>
      <c r="D19" s="108">
        <v>32251555</v>
      </c>
      <c r="E19" s="108">
        <v>10217835</v>
      </c>
      <c r="F19" s="108">
        <v>24698836</v>
      </c>
      <c r="G19" s="108">
        <v>43549338</v>
      </c>
      <c r="H19" s="36"/>
      <c r="I19" s="58"/>
    </row>
    <row r="20" spans="1:9" ht="15">
      <c r="A20" s="17" t="s">
        <v>1169</v>
      </c>
      <c r="B20" s="17" t="s">
        <v>1154</v>
      </c>
      <c r="C20" s="107">
        <f>D20+E20+F20+G20</f>
        <v>110515680</v>
      </c>
      <c r="D20" s="108">
        <v>7332672</v>
      </c>
      <c r="E20" s="108">
        <v>21887596</v>
      </c>
      <c r="F20" s="108">
        <v>47991174</v>
      </c>
      <c r="G20" s="108">
        <v>33304238</v>
      </c>
      <c r="H20" s="36"/>
      <c r="I20" s="58"/>
    </row>
    <row r="21" spans="1:9" ht="15">
      <c r="A21" s="17" t="s">
        <v>889</v>
      </c>
      <c r="B21" s="17" t="s">
        <v>860</v>
      </c>
      <c r="C21" s="107">
        <f>D21+E21+F21+G21</f>
        <v>106793037</v>
      </c>
      <c r="D21" s="108">
        <v>27649006</v>
      </c>
      <c r="E21" s="108">
        <v>20056445</v>
      </c>
      <c r="F21" s="108">
        <v>12471963</v>
      </c>
      <c r="G21" s="108">
        <v>46615623</v>
      </c>
      <c r="H21" s="36"/>
      <c r="I21" s="58"/>
    </row>
    <row r="22" spans="1:9" ht="15">
      <c r="A22" s="17" t="s">
        <v>841</v>
      </c>
      <c r="B22" s="17" t="s">
        <v>1111</v>
      </c>
      <c r="C22" s="107">
        <f>D22+E22+F22+G22</f>
        <v>106475642</v>
      </c>
      <c r="D22" s="108">
        <v>8913700</v>
      </c>
      <c r="E22" s="108">
        <v>9385099</v>
      </c>
      <c r="F22" s="108">
        <v>49618301</v>
      </c>
      <c r="G22" s="108">
        <v>38558542</v>
      </c>
      <c r="H22" s="36"/>
      <c r="I22" s="58"/>
    </row>
    <row r="23" spans="1:9" ht="15">
      <c r="A23" s="17" t="s">
        <v>1643</v>
      </c>
      <c r="B23" s="17" t="s">
        <v>1601</v>
      </c>
      <c r="C23" s="107">
        <f>D23+E23+F23+G23</f>
        <v>105176391</v>
      </c>
      <c r="D23" s="108">
        <v>499284</v>
      </c>
      <c r="E23" s="108">
        <v>15327024</v>
      </c>
      <c r="F23" s="108">
        <f>38426376-9500000</f>
        <v>28926376</v>
      </c>
      <c r="G23" s="108">
        <v>60423707</v>
      </c>
      <c r="H23" s="36"/>
      <c r="I23" s="58"/>
    </row>
    <row r="24" spans="1:9" ht="15">
      <c r="A24" s="17" t="s">
        <v>141</v>
      </c>
      <c r="B24" s="17" t="s">
        <v>130</v>
      </c>
      <c r="C24" s="107">
        <f t="shared" si="0"/>
        <v>100722063</v>
      </c>
      <c r="D24" s="108">
        <v>15663219</v>
      </c>
      <c r="E24" s="108">
        <v>7374268</v>
      </c>
      <c r="F24" s="108">
        <v>32560647</v>
      </c>
      <c r="G24" s="108">
        <v>45123929</v>
      </c>
      <c r="H24" s="61"/>
      <c r="I24" s="58"/>
    </row>
    <row r="25" spans="1:9" ht="15">
      <c r="A25" s="17" t="s">
        <v>1227</v>
      </c>
      <c r="B25" s="17" t="s">
        <v>1154</v>
      </c>
      <c r="C25" s="107">
        <f t="shared" si="0"/>
        <v>98408728</v>
      </c>
      <c r="D25" s="108">
        <v>29785116</v>
      </c>
      <c r="E25" s="108">
        <v>17927961</v>
      </c>
      <c r="F25" s="108">
        <v>1568540</v>
      </c>
      <c r="G25" s="108">
        <v>49127111</v>
      </c>
      <c r="H25" s="36"/>
      <c r="I25" s="58"/>
    </row>
    <row r="26" spans="1:9" ht="15">
      <c r="A26" s="17" t="s">
        <v>683</v>
      </c>
      <c r="B26" s="17" t="s">
        <v>656</v>
      </c>
      <c r="C26" s="107">
        <f t="shared" si="0"/>
        <v>95396924</v>
      </c>
      <c r="D26" s="108">
        <v>5537601</v>
      </c>
      <c r="E26" s="108">
        <v>15539157</v>
      </c>
      <c r="F26" s="108">
        <v>29009502</v>
      </c>
      <c r="G26" s="108">
        <v>45310664</v>
      </c>
      <c r="H26" s="36"/>
      <c r="I26" s="58"/>
    </row>
    <row r="27" spans="1:7" ht="15">
      <c r="A27" s="18" t="s">
        <v>11</v>
      </c>
      <c r="B27" s="17"/>
      <c r="C27" s="49">
        <f>SUM(C7:C26)</f>
        <v>3806112417</v>
      </c>
      <c r="D27" s="36">
        <f>SUM(D7:D26)</f>
        <v>1716062363</v>
      </c>
      <c r="E27" s="36">
        <f>SUM(E7:E26)</f>
        <v>457654472</v>
      </c>
      <c r="F27" s="36">
        <f>SUM(F7:F26)</f>
        <v>702716924</v>
      </c>
      <c r="G27" s="36">
        <f>SUM(G7:G26)</f>
        <v>929678658</v>
      </c>
    </row>
    <row r="28" spans="1:7" ht="15">
      <c r="A28" s="18" t="s">
        <v>6</v>
      </c>
      <c r="C28" s="39">
        <f>work_ytd!F29</f>
        <v>11654968457</v>
      </c>
      <c r="D28" s="39">
        <f>work_ytd!G29</f>
        <v>3611364072</v>
      </c>
      <c r="E28" s="39">
        <f>work_ytd!H29</f>
        <v>2730658386</v>
      </c>
      <c r="F28" s="39">
        <f>work_ytd!I29</f>
        <v>1862738494</v>
      </c>
      <c r="G28" s="39">
        <f>work_ytd!J29</f>
        <v>3450207505</v>
      </c>
    </row>
    <row r="29" spans="1:7" ht="15">
      <c r="A29" s="18" t="s">
        <v>12</v>
      </c>
      <c r="C29" s="42">
        <f>C27/C28</f>
        <v>0.3265656557580849</v>
      </c>
      <c r="D29" s="42">
        <f>D27/D28</f>
        <v>0.4751839827795684</v>
      </c>
      <c r="E29" s="42">
        <f>E27/E28</f>
        <v>0.16759858147997572</v>
      </c>
      <c r="F29" s="42">
        <f>F27/F28</f>
        <v>0.3772493703563309</v>
      </c>
      <c r="G29" s="42">
        <f>G27/G28</f>
        <v>0.26945586798843857</v>
      </c>
    </row>
    <row r="31" ht="15">
      <c r="D31" s="53"/>
    </row>
    <row r="32" spans="1:7" ht="15">
      <c r="A32" s="18" t="s">
        <v>119</v>
      </c>
      <c r="C32" s="107">
        <f>D32+E32+F32+G32</f>
        <v>292895425</v>
      </c>
      <c r="D32" s="108">
        <v>0</v>
      </c>
      <c r="E32" s="108">
        <v>1132239</v>
      </c>
      <c r="F32" s="108">
        <v>142670486</v>
      </c>
      <c r="G32" s="108">
        <v>149092700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73371596</v>
      </c>
      <c r="D7" s="106">
        <v>72914000</v>
      </c>
      <c r="E7" s="106">
        <v>416996</v>
      </c>
      <c r="F7" s="106">
        <v>0</v>
      </c>
      <c r="G7" s="106">
        <v>40600</v>
      </c>
      <c r="H7" s="36"/>
      <c r="I7" s="72"/>
    </row>
    <row r="8" spans="1:12" ht="15">
      <c r="A8" s="17" t="s">
        <v>1023</v>
      </c>
      <c r="B8" s="17" t="s">
        <v>996</v>
      </c>
      <c r="C8" s="107">
        <f t="shared" si="0"/>
        <v>53670465</v>
      </c>
      <c r="D8" s="108">
        <v>48592100</v>
      </c>
      <c r="E8" s="108">
        <v>363510</v>
      </c>
      <c r="F8" s="108">
        <v>251004</v>
      </c>
      <c r="G8" s="108">
        <v>4463851</v>
      </c>
      <c r="H8" s="36"/>
      <c r="I8" s="72"/>
      <c r="K8" s="110"/>
      <c r="L8" s="69"/>
    </row>
    <row r="9" spans="1:12" ht="15">
      <c r="A9" s="17" t="s">
        <v>786</v>
      </c>
      <c r="B9" s="17" t="s">
        <v>768</v>
      </c>
      <c r="C9" s="107">
        <f t="shared" si="0"/>
        <v>47326562</v>
      </c>
      <c r="D9" s="108">
        <v>1900450</v>
      </c>
      <c r="E9" s="108">
        <v>894741</v>
      </c>
      <c r="F9" s="108">
        <v>43687200</v>
      </c>
      <c r="G9" s="108">
        <v>844171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32392373</v>
      </c>
      <c r="D10" s="108">
        <v>1</v>
      </c>
      <c r="E10" s="108">
        <v>2530305</v>
      </c>
      <c r="F10" s="108">
        <v>26471374</v>
      </c>
      <c r="G10" s="108">
        <v>3390693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30893969</v>
      </c>
      <c r="D11" s="108">
        <v>28548156</v>
      </c>
      <c r="E11" s="108">
        <v>76217</v>
      </c>
      <c r="F11" s="108">
        <v>1625000</v>
      </c>
      <c r="G11" s="108">
        <v>644596</v>
      </c>
      <c r="H11" s="36"/>
      <c r="I11" s="72"/>
    </row>
    <row r="12" spans="1:9" ht="15">
      <c r="A12" s="17" t="s">
        <v>421</v>
      </c>
      <c r="B12" s="17" t="s">
        <v>325</v>
      </c>
      <c r="C12" s="107">
        <f t="shared" si="0"/>
        <v>28896292</v>
      </c>
      <c r="D12" s="108">
        <v>27954500</v>
      </c>
      <c r="E12" s="108">
        <v>493763</v>
      </c>
      <c r="F12" s="108">
        <v>0</v>
      </c>
      <c r="G12" s="108">
        <v>448029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26564143</v>
      </c>
      <c r="D13" s="108">
        <v>140200</v>
      </c>
      <c r="E13" s="108">
        <v>785707</v>
      </c>
      <c r="F13" s="108">
        <v>0</v>
      </c>
      <c r="G13" s="108">
        <v>25638236</v>
      </c>
      <c r="H13" s="36"/>
      <c r="I13" s="72"/>
    </row>
    <row r="14" spans="1:9" ht="15">
      <c r="A14" s="17" t="s">
        <v>1160</v>
      </c>
      <c r="B14" s="17" t="s">
        <v>1154</v>
      </c>
      <c r="C14" s="107">
        <f t="shared" si="0"/>
        <v>24312614</v>
      </c>
      <c r="D14" s="108">
        <v>0</v>
      </c>
      <c r="E14" s="108">
        <v>212438</v>
      </c>
      <c r="F14" s="108">
        <v>22510000</v>
      </c>
      <c r="G14" s="108">
        <v>1590176</v>
      </c>
      <c r="H14" s="36"/>
      <c r="I14" s="72"/>
    </row>
    <row r="15" spans="1:9" ht="15">
      <c r="A15" s="17" t="s">
        <v>1227</v>
      </c>
      <c r="B15" s="17" t="s">
        <v>1154</v>
      </c>
      <c r="C15" s="107">
        <f t="shared" si="0"/>
        <v>24266499</v>
      </c>
      <c r="D15" s="108">
        <v>8246504</v>
      </c>
      <c r="E15" s="108">
        <v>2167621</v>
      </c>
      <c r="F15" s="108">
        <v>3202</v>
      </c>
      <c r="G15" s="108">
        <v>13849172</v>
      </c>
      <c r="H15" s="36"/>
      <c r="I15" s="72"/>
    </row>
    <row r="16" spans="1:9" ht="15">
      <c r="A16" s="17" t="s">
        <v>1114</v>
      </c>
      <c r="B16" s="17" t="s">
        <v>1111</v>
      </c>
      <c r="C16" s="107">
        <f t="shared" si="0"/>
        <v>21644122</v>
      </c>
      <c r="D16" s="108">
        <v>509996</v>
      </c>
      <c r="E16" s="108">
        <v>497581</v>
      </c>
      <c r="F16" s="108">
        <v>20553044</v>
      </c>
      <c r="G16" s="108">
        <v>83501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20924022</v>
      </c>
      <c r="D17" s="108">
        <v>1145003</v>
      </c>
      <c r="E17" s="108">
        <v>3105530</v>
      </c>
      <c r="F17" s="108">
        <v>752002</v>
      </c>
      <c r="G17" s="108">
        <v>15921487</v>
      </c>
      <c r="H17" s="36"/>
      <c r="I17" s="72"/>
    </row>
    <row r="18" spans="1:9" ht="15">
      <c r="A18" s="17" t="s">
        <v>1014</v>
      </c>
      <c r="B18" s="17" t="s">
        <v>996</v>
      </c>
      <c r="C18" s="107">
        <f t="shared" si="0"/>
        <v>20436951</v>
      </c>
      <c r="D18" s="108">
        <v>4242301</v>
      </c>
      <c r="E18" s="108">
        <v>3595676</v>
      </c>
      <c r="F18" s="108">
        <v>1785700</v>
      </c>
      <c r="G18" s="108">
        <v>10813274</v>
      </c>
      <c r="H18" s="36"/>
      <c r="I18" s="72"/>
    </row>
    <row r="19" spans="1:9" ht="15">
      <c r="A19" s="17" t="s">
        <v>288</v>
      </c>
      <c r="B19" s="17" t="s">
        <v>255</v>
      </c>
      <c r="C19" s="107">
        <f t="shared" si="0"/>
        <v>19747821</v>
      </c>
      <c r="D19" s="108">
        <v>420150</v>
      </c>
      <c r="E19" s="108">
        <v>1587092</v>
      </c>
      <c r="F19" s="108">
        <v>15907554</v>
      </c>
      <c r="G19" s="108">
        <v>1833025</v>
      </c>
      <c r="H19" s="36"/>
      <c r="I19" s="72"/>
    </row>
    <row r="20" spans="1:9" ht="15">
      <c r="A20" s="17" t="s">
        <v>1197</v>
      </c>
      <c r="B20" s="17" t="s">
        <v>1154</v>
      </c>
      <c r="C20" s="107">
        <f t="shared" si="0"/>
        <v>18408026</v>
      </c>
      <c r="D20" s="108">
        <v>5085531</v>
      </c>
      <c r="E20" s="108">
        <v>12759995</v>
      </c>
      <c r="F20" s="108">
        <v>520000</v>
      </c>
      <c r="G20" s="108">
        <v>42500</v>
      </c>
      <c r="H20" s="36"/>
      <c r="I20" s="72"/>
    </row>
    <row r="21" spans="1:9" ht="15">
      <c r="A21" s="17" t="s">
        <v>1544</v>
      </c>
      <c r="B21" s="17" t="s">
        <v>1503</v>
      </c>
      <c r="C21" s="107">
        <f t="shared" si="0"/>
        <v>17885092</v>
      </c>
      <c r="D21" s="108">
        <v>8816825</v>
      </c>
      <c r="E21" s="108">
        <v>1065540</v>
      </c>
      <c r="F21" s="108">
        <v>7366212</v>
      </c>
      <c r="G21" s="108">
        <v>636515</v>
      </c>
      <c r="H21" s="36"/>
      <c r="I21" s="72"/>
    </row>
    <row r="22" spans="1:9" ht="15">
      <c r="A22" s="17" t="s">
        <v>1473</v>
      </c>
      <c r="B22" s="17" t="s">
        <v>1386</v>
      </c>
      <c r="C22" s="107">
        <f t="shared" si="0"/>
        <v>17198389</v>
      </c>
      <c r="D22" s="108">
        <v>1048230</v>
      </c>
      <c r="E22" s="108">
        <v>1464562</v>
      </c>
      <c r="F22" s="108">
        <v>1000</v>
      </c>
      <c r="G22" s="108">
        <v>14684597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17121380</v>
      </c>
      <c r="D23" s="108">
        <v>7898668</v>
      </c>
      <c r="E23" s="108">
        <v>5680424</v>
      </c>
      <c r="F23" s="108">
        <v>0</v>
      </c>
      <c r="G23" s="108">
        <v>3542288</v>
      </c>
      <c r="H23" s="36"/>
      <c r="I23" s="72"/>
    </row>
    <row r="24" spans="1:9" ht="15">
      <c r="A24" s="17" t="s">
        <v>940</v>
      </c>
      <c r="B24" s="17" t="s">
        <v>1700</v>
      </c>
      <c r="C24" s="107">
        <f t="shared" si="0"/>
        <v>15234532</v>
      </c>
      <c r="D24" s="108">
        <v>806595</v>
      </c>
      <c r="E24" s="108">
        <v>5231048</v>
      </c>
      <c r="F24" s="108">
        <v>19000</v>
      </c>
      <c r="G24" s="108">
        <v>9177889</v>
      </c>
      <c r="H24" s="36"/>
      <c r="I24" s="72"/>
    </row>
    <row r="25" spans="1:9" ht="15">
      <c r="A25" s="17" t="s">
        <v>1416</v>
      </c>
      <c r="B25" s="17" t="s">
        <v>1386</v>
      </c>
      <c r="C25" s="107">
        <f t="shared" si="0"/>
        <v>13924119</v>
      </c>
      <c r="D25" s="108">
        <v>99000</v>
      </c>
      <c r="E25" s="108">
        <v>697707</v>
      </c>
      <c r="F25" s="108">
        <v>0</v>
      </c>
      <c r="G25" s="108">
        <v>13127412</v>
      </c>
      <c r="H25" s="36"/>
      <c r="I25" s="72"/>
    </row>
    <row r="26" spans="1:9" ht="15">
      <c r="A26" s="17" t="s">
        <v>517</v>
      </c>
      <c r="B26" s="17" t="s">
        <v>325</v>
      </c>
      <c r="C26" s="107">
        <f t="shared" si="0"/>
        <v>13801914</v>
      </c>
      <c r="D26" s="108">
        <v>13000000</v>
      </c>
      <c r="E26" s="108">
        <v>586634</v>
      </c>
      <c r="F26" s="108">
        <v>0</v>
      </c>
      <c r="G26" s="108">
        <v>215280</v>
      </c>
      <c r="H26" s="36"/>
      <c r="I26" s="72"/>
    </row>
    <row r="27" spans="1:9" ht="15">
      <c r="A27" s="18" t="s">
        <v>11</v>
      </c>
      <c r="B27" s="17"/>
      <c r="C27" s="49">
        <f>SUM(C7:C26)</f>
        <v>538020881</v>
      </c>
      <c r="D27" s="36">
        <f>SUM(D7:D26)</f>
        <v>231368210</v>
      </c>
      <c r="E27" s="36">
        <f>SUM(E7:E26)</f>
        <v>44213087</v>
      </c>
      <c r="F27" s="36">
        <f>SUM(F7:F26)</f>
        <v>141452292</v>
      </c>
      <c r="G27" s="36">
        <f>SUM(G7:G26)</f>
        <v>120987292</v>
      </c>
      <c r="I27" s="3"/>
    </row>
    <row r="28" spans="1:7" ht="15">
      <c r="A28" s="18" t="s">
        <v>6</v>
      </c>
      <c r="C28" s="39">
        <f>work!F29</f>
        <v>1410686694</v>
      </c>
      <c r="D28" s="39">
        <f>work!G29</f>
        <v>408143763</v>
      </c>
      <c r="E28" s="39">
        <f>work!H29</f>
        <v>359424853</v>
      </c>
      <c r="F28" s="39">
        <f>work!I29</f>
        <v>251290831</v>
      </c>
      <c r="G28" s="39">
        <f>work!J29</f>
        <v>391827247</v>
      </c>
    </row>
    <row r="29" spans="1:7" ht="15">
      <c r="A29" s="18" t="s">
        <v>12</v>
      </c>
      <c r="C29" s="42">
        <f>C27/C28</f>
        <v>0.3813893498027139</v>
      </c>
      <c r="D29" s="42">
        <f>D27/D28</f>
        <v>0.5668792003566645</v>
      </c>
      <c r="E29" s="42">
        <f>E27/E28</f>
        <v>0.1230106561384613</v>
      </c>
      <c r="F29" s="42">
        <f>F27/F28</f>
        <v>0.5629027188819317</v>
      </c>
      <c r="G29" s="42">
        <f>G27/G28</f>
        <v>0.3087771279979414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August 2016</v>
      </c>
      <c r="L2" s="191"/>
      <c r="M2" s="192" t="str">
        <f>A2</f>
        <v>Estimated cost of construction authorized by building permits, August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10/7/16</v>
      </c>
      <c r="L3" s="193"/>
      <c r="M3" s="114" t="str">
        <f>A3</f>
        <v>Source:  New Jersey Department of Community Affairs, 10/7/16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August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40308610</v>
      </c>
      <c r="C8" s="40">
        <f>SUM(work!G7:H7)</f>
        <v>15190772</v>
      </c>
      <c r="D8" s="44">
        <f>SUM(work!I7:J7)</f>
        <v>25117838</v>
      </c>
      <c r="E8" s="44"/>
      <c r="F8" s="39">
        <f>G8+H8</f>
        <v>346015413</v>
      </c>
      <c r="G8" s="44">
        <f>SUM(work_ytd!G7:H7)</f>
        <v>202772778</v>
      </c>
      <c r="H8" s="44">
        <f>SUM(work_ytd!I7:J7)</f>
        <v>143242635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40308610</v>
      </c>
      <c r="O8" s="183">
        <f t="shared" si="2"/>
        <v>15190772</v>
      </c>
      <c r="P8" s="183">
        <f t="shared" si="2"/>
        <v>25117838</v>
      </c>
      <c r="Q8" s="188"/>
      <c r="R8" s="182">
        <f t="shared" si="0"/>
        <v>346015413</v>
      </c>
      <c r="S8" s="183">
        <f t="shared" si="0"/>
        <v>202772778</v>
      </c>
      <c r="T8" s="184">
        <f t="shared" si="0"/>
        <v>143242635</v>
      </c>
      <c r="U8" s="133"/>
    </row>
    <row r="9" spans="1:21" ht="15">
      <c r="A9" s="37" t="s">
        <v>325</v>
      </c>
      <c r="B9" s="37">
        <f aca="true" t="shared" si="3" ref="B9:B31">C9+D9</f>
        <v>217120970</v>
      </c>
      <c r="C9" s="38">
        <f>SUM(work!G8:H8)</f>
        <v>145817009</v>
      </c>
      <c r="D9" s="46">
        <f>SUM(work!I8:J8)</f>
        <v>71303961</v>
      </c>
      <c r="E9" s="46"/>
      <c r="F9" s="37">
        <f aca="true" t="shared" si="4" ref="F9:F29">G9+H9</f>
        <v>1417866689</v>
      </c>
      <c r="G9" s="46">
        <f>SUM(work_ytd!G8:H8)</f>
        <v>905733898</v>
      </c>
      <c r="H9" s="46">
        <f>SUM(work_ytd!I8:J8)</f>
        <v>512132791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217120970</v>
      </c>
      <c r="O9" s="121">
        <f t="shared" si="2"/>
        <v>145817009</v>
      </c>
      <c r="P9" s="121">
        <f t="shared" si="2"/>
        <v>71303961</v>
      </c>
      <c r="Q9" s="189"/>
      <c r="R9" s="187">
        <f t="shared" si="0"/>
        <v>1417866689</v>
      </c>
      <c r="S9" s="121">
        <f t="shared" si="0"/>
        <v>905733898</v>
      </c>
      <c r="T9" s="186">
        <f t="shared" si="0"/>
        <v>512132791</v>
      </c>
      <c r="U9" s="133"/>
    </row>
    <row r="10" spans="1:21" ht="15">
      <c r="A10" s="37" t="s">
        <v>536</v>
      </c>
      <c r="B10" s="37">
        <f t="shared" si="3"/>
        <v>39215066</v>
      </c>
      <c r="C10" s="38">
        <f>SUM(work!G9:H9)</f>
        <v>23539459</v>
      </c>
      <c r="D10" s="46">
        <f>SUM(work!I9:J9)</f>
        <v>15675607</v>
      </c>
      <c r="E10" s="46"/>
      <c r="F10" s="37">
        <f t="shared" si="4"/>
        <v>412912635</v>
      </c>
      <c r="G10" s="46">
        <f>SUM(work_ytd!G9:H9)</f>
        <v>175544620</v>
      </c>
      <c r="H10" s="46">
        <f>SUM(work_ytd!I9:J9)</f>
        <v>237368015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39215066</v>
      </c>
      <c r="O10" s="121">
        <f t="shared" si="2"/>
        <v>23539459</v>
      </c>
      <c r="P10" s="121">
        <f t="shared" si="2"/>
        <v>15675607</v>
      </c>
      <c r="Q10" s="189"/>
      <c r="R10" s="187">
        <f aca="true" t="shared" si="5" ref="R10:R31">F10</f>
        <v>412912635</v>
      </c>
      <c r="S10" s="121">
        <f aca="true" t="shared" si="6" ref="S10:S31">G10</f>
        <v>175544620</v>
      </c>
      <c r="T10" s="186">
        <f aca="true" t="shared" si="7" ref="T10:T31">H10</f>
        <v>237368015</v>
      </c>
      <c r="U10" s="133"/>
    </row>
    <row r="11" spans="1:21" ht="15">
      <c r="A11" s="37" t="s">
        <v>656</v>
      </c>
      <c r="B11" s="37">
        <f t="shared" si="3"/>
        <v>35895394</v>
      </c>
      <c r="C11" s="38">
        <f>SUM(work!G10:H10)</f>
        <v>20341189</v>
      </c>
      <c r="D11" s="46">
        <f>SUM(work!I10:J10)</f>
        <v>15554205</v>
      </c>
      <c r="E11" s="46"/>
      <c r="F11" s="37">
        <f t="shared" si="4"/>
        <v>395783873</v>
      </c>
      <c r="G11" s="46">
        <f>SUM(work_ytd!G10:H10)</f>
        <v>140788539</v>
      </c>
      <c r="H11" s="46">
        <f>SUM(work_ytd!I10:J10)</f>
        <v>254995334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35895394</v>
      </c>
      <c r="O11" s="121">
        <f t="shared" si="2"/>
        <v>20341189</v>
      </c>
      <c r="P11" s="121">
        <f t="shared" si="2"/>
        <v>15554205</v>
      </c>
      <c r="Q11" s="189"/>
      <c r="R11" s="187">
        <f t="shared" si="5"/>
        <v>395783873</v>
      </c>
      <c r="S11" s="121">
        <f t="shared" si="6"/>
        <v>140788539</v>
      </c>
      <c r="T11" s="186">
        <f t="shared" si="7"/>
        <v>254995334</v>
      </c>
      <c r="U11" s="133"/>
    </row>
    <row r="12" spans="1:21" ht="15">
      <c r="A12" s="37" t="s">
        <v>768</v>
      </c>
      <c r="B12" s="37">
        <f t="shared" si="3"/>
        <v>70644640</v>
      </c>
      <c r="C12" s="38">
        <f>SUM(work!G11:H11)</f>
        <v>21566130</v>
      </c>
      <c r="D12" s="46">
        <f>SUM(work!I11:J11)</f>
        <v>49078510</v>
      </c>
      <c r="E12" s="46"/>
      <c r="F12" s="37">
        <f t="shared" si="4"/>
        <v>266511297</v>
      </c>
      <c r="G12" s="46">
        <f>SUM(work_ytd!G11:H11)</f>
        <v>167330952</v>
      </c>
      <c r="H12" s="46">
        <f>SUM(work_ytd!I11:J11)</f>
        <v>99180345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70644640</v>
      </c>
      <c r="O12" s="121">
        <f t="shared" si="2"/>
        <v>21566130</v>
      </c>
      <c r="P12" s="121">
        <f t="shared" si="2"/>
        <v>49078510</v>
      </c>
      <c r="Q12" s="189"/>
      <c r="R12" s="187">
        <f t="shared" si="5"/>
        <v>266511297</v>
      </c>
      <c r="S12" s="121">
        <f t="shared" si="6"/>
        <v>167330952</v>
      </c>
      <c r="T12" s="186">
        <f t="shared" si="7"/>
        <v>99180345</v>
      </c>
      <c r="U12" s="133"/>
    </row>
    <row r="13" spans="1:21" ht="15">
      <c r="A13" s="37" t="s">
        <v>817</v>
      </c>
      <c r="B13" s="37">
        <f t="shared" si="3"/>
        <v>4913885</v>
      </c>
      <c r="C13" s="38">
        <f>SUM(work!G12:H12)</f>
        <v>2218815</v>
      </c>
      <c r="D13" s="46">
        <f>SUM(work!I12:J12)</f>
        <v>2695070</v>
      </c>
      <c r="E13" s="46"/>
      <c r="F13" s="37">
        <f t="shared" si="4"/>
        <v>68375897</v>
      </c>
      <c r="G13" s="46">
        <f>SUM(work_ytd!G12:H12)</f>
        <v>22914896</v>
      </c>
      <c r="H13" s="46">
        <f>SUM(work_ytd!I12:J12)</f>
        <v>45461001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4913885</v>
      </c>
      <c r="O13" s="121">
        <f t="shared" si="2"/>
        <v>2218815</v>
      </c>
      <c r="P13" s="121">
        <f t="shared" si="2"/>
        <v>2695070</v>
      </c>
      <c r="Q13" s="189"/>
      <c r="R13" s="187">
        <f t="shared" si="5"/>
        <v>68375897</v>
      </c>
      <c r="S13" s="121">
        <f t="shared" si="6"/>
        <v>22914896</v>
      </c>
      <c r="T13" s="186">
        <f t="shared" si="7"/>
        <v>45461001</v>
      </c>
      <c r="U13" s="133"/>
    </row>
    <row r="14" spans="1:21" ht="15">
      <c r="A14" s="37" t="s">
        <v>860</v>
      </c>
      <c r="B14" s="37">
        <f t="shared" si="3"/>
        <v>78674603</v>
      </c>
      <c r="C14" s="38">
        <f>SUM(work!G13:H13)</f>
        <v>42178968</v>
      </c>
      <c r="D14" s="46">
        <f>SUM(work!I13:J13)</f>
        <v>36495635</v>
      </c>
      <c r="E14" s="46"/>
      <c r="F14" s="37">
        <f t="shared" si="4"/>
        <v>826091056</v>
      </c>
      <c r="G14" s="46">
        <f>SUM(work_ytd!G13:H13)</f>
        <v>367499793</v>
      </c>
      <c r="H14" s="46">
        <f>SUM(work_ytd!I13:J13)</f>
        <v>458591263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78674603</v>
      </c>
      <c r="O14" s="121">
        <f t="shared" si="2"/>
        <v>42178968</v>
      </c>
      <c r="P14" s="121">
        <f t="shared" si="2"/>
        <v>36495635</v>
      </c>
      <c r="Q14" s="189"/>
      <c r="R14" s="187">
        <f t="shared" si="5"/>
        <v>826091056</v>
      </c>
      <c r="S14" s="121">
        <f t="shared" si="6"/>
        <v>367499793</v>
      </c>
      <c r="T14" s="186">
        <f t="shared" si="7"/>
        <v>458591263</v>
      </c>
      <c r="U14" s="133"/>
    </row>
    <row r="15" spans="1:21" ht="15">
      <c r="A15" s="37" t="s">
        <v>925</v>
      </c>
      <c r="B15" s="37">
        <f t="shared" si="3"/>
        <v>32127360</v>
      </c>
      <c r="C15" s="38">
        <f>SUM(work!G14:H14)</f>
        <v>20061065</v>
      </c>
      <c r="D15" s="46">
        <f>SUM(work!I14:J14)</f>
        <v>12066295</v>
      </c>
      <c r="E15" s="46"/>
      <c r="F15" s="37">
        <f t="shared" si="4"/>
        <v>334322580</v>
      </c>
      <c r="G15" s="46">
        <f>SUM(work_ytd!G14:H14)</f>
        <v>127078142</v>
      </c>
      <c r="H15" s="46">
        <f>SUM(work_ytd!I14:J14)</f>
        <v>207244438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32127360</v>
      </c>
      <c r="O15" s="121">
        <f t="shared" si="2"/>
        <v>20061065</v>
      </c>
      <c r="P15" s="121">
        <f t="shared" si="2"/>
        <v>12066295</v>
      </c>
      <c r="Q15" s="189"/>
      <c r="R15" s="187">
        <f t="shared" si="5"/>
        <v>334322580</v>
      </c>
      <c r="S15" s="121">
        <f t="shared" si="6"/>
        <v>127078142</v>
      </c>
      <c r="T15" s="186">
        <f t="shared" si="7"/>
        <v>207244438</v>
      </c>
      <c r="U15" s="133"/>
    </row>
    <row r="16" spans="1:21" ht="15">
      <c r="A16" s="37" t="s">
        <v>996</v>
      </c>
      <c r="B16" s="37">
        <f t="shared" si="3"/>
        <v>169258391</v>
      </c>
      <c r="C16" s="38">
        <f>SUM(work!G15:H15)</f>
        <v>143203603</v>
      </c>
      <c r="D16" s="46">
        <f>SUM(work!I15:J15)</f>
        <v>26054788</v>
      </c>
      <c r="E16" s="46"/>
      <c r="F16" s="37">
        <f t="shared" si="4"/>
        <v>1909702582</v>
      </c>
      <c r="G16" s="46">
        <f>SUM(work_ytd!G15:H15)</f>
        <v>1472513855</v>
      </c>
      <c r="H16" s="46">
        <f>SUM(work_ytd!I15:J15)</f>
        <v>437188727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169258391</v>
      </c>
      <c r="O16" s="121">
        <f t="shared" si="2"/>
        <v>143203603</v>
      </c>
      <c r="P16" s="121">
        <f t="shared" si="2"/>
        <v>26054788</v>
      </c>
      <c r="Q16" s="189"/>
      <c r="R16" s="187">
        <f t="shared" si="5"/>
        <v>1909702582</v>
      </c>
      <c r="S16" s="121">
        <f t="shared" si="6"/>
        <v>1472513855</v>
      </c>
      <c r="T16" s="186">
        <f t="shared" si="7"/>
        <v>437188727</v>
      </c>
      <c r="U16" s="133"/>
    </row>
    <row r="17" spans="1:21" ht="15">
      <c r="A17" s="37" t="s">
        <v>1033</v>
      </c>
      <c r="B17" s="37">
        <f t="shared" si="3"/>
        <v>21968557</v>
      </c>
      <c r="C17" s="38">
        <f>SUM(work!G16:H16)</f>
        <v>9029946</v>
      </c>
      <c r="D17" s="46">
        <f>SUM(work!I16:J16)</f>
        <v>12938611</v>
      </c>
      <c r="E17" s="46"/>
      <c r="F17" s="37">
        <f t="shared" si="4"/>
        <v>132276236</v>
      </c>
      <c r="G17" s="46">
        <f>SUM(work_ytd!G16:H16)</f>
        <v>67155591</v>
      </c>
      <c r="H17" s="46">
        <f>SUM(work_ytd!I16:J16)</f>
        <v>65120645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21968557</v>
      </c>
      <c r="O17" s="121">
        <f t="shared" si="2"/>
        <v>9029946</v>
      </c>
      <c r="P17" s="121">
        <f t="shared" si="2"/>
        <v>12938611</v>
      </c>
      <c r="Q17" s="189"/>
      <c r="R17" s="187">
        <f t="shared" si="5"/>
        <v>132276236</v>
      </c>
      <c r="S17" s="121">
        <f t="shared" si="6"/>
        <v>67155591</v>
      </c>
      <c r="T17" s="186">
        <f t="shared" si="7"/>
        <v>65120645</v>
      </c>
      <c r="U17" s="133"/>
    </row>
    <row r="18" spans="1:21" ht="15">
      <c r="A18" s="37" t="s">
        <v>1111</v>
      </c>
      <c r="B18" s="37">
        <f t="shared" si="3"/>
        <v>75044357</v>
      </c>
      <c r="C18" s="38">
        <f>SUM(work!G17:H17)</f>
        <v>22973371</v>
      </c>
      <c r="D18" s="46">
        <f>SUM(work!I17:J17)</f>
        <v>52070986</v>
      </c>
      <c r="E18" s="46"/>
      <c r="F18" s="37">
        <f t="shared" si="4"/>
        <v>568135151</v>
      </c>
      <c r="G18" s="46">
        <f>SUM(work_ytd!G17:H17)</f>
        <v>218541594</v>
      </c>
      <c r="H18" s="46">
        <f>SUM(work_ytd!I17:J17)</f>
        <v>349593557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75044357</v>
      </c>
      <c r="O18" s="121">
        <f t="shared" si="2"/>
        <v>22973371</v>
      </c>
      <c r="P18" s="121">
        <f t="shared" si="2"/>
        <v>52070986</v>
      </c>
      <c r="Q18" s="189"/>
      <c r="R18" s="187">
        <f t="shared" si="5"/>
        <v>568135151</v>
      </c>
      <c r="S18" s="121">
        <f t="shared" si="6"/>
        <v>218541594</v>
      </c>
      <c r="T18" s="186">
        <f t="shared" si="7"/>
        <v>349593557</v>
      </c>
      <c r="U18" s="133"/>
    </row>
    <row r="19" spans="1:21" ht="15">
      <c r="A19" s="37" t="s">
        <v>1154</v>
      </c>
      <c r="B19" s="37">
        <f t="shared" si="3"/>
        <v>126166824</v>
      </c>
      <c r="C19" s="38">
        <f>SUM(work!G18:H18)</f>
        <v>55800367</v>
      </c>
      <c r="D19" s="46">
        <f>SUM(work!I18:J18)</f>
        <v>70366457</v>
      </c>
      <c r="E19" s="46"/>
      <c r="F19" s="37">
        <f t="shared" si="4"/>
        <v>888576922</v>
      </c>
      <c r="G19" s="46">
        <f>SUM(work_ytd!G18:H18)</f>
        <v>372193132</v>
      </c>
      <c r="H19" s="46">
        <f>SUM(work_ytd!I18:J18)</f>
        <v>516383790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126166824</v>
      </c>
      <c r="O19" s="121">
        <f t="shared" si="2"/>
        <v>55800367</v>
      </c>
      <c r="P19" s="121">
        <f t="shared" si="2"/>
        <v>70366457</v>
      </c>
      <c r="Q19" s="189"/>
      <c r="R19" s="187">
        <f t="shared" si="5"/>
        <v>888576922</v>
      </c>
      <c r="S19" s="121">
        <f t="shared" si="6"/>
        <v>372193132</v>
      </c>
      <c r="T19" s="186">
        <f t="shared" si="7"/>
        <v>516383790</v>
      </c>
      <c r="U19" s="133"/>
    </row>
    <row r="20" spans="1:21" ht="15">
      <c r="A20" s="37" t="s">
        <v>1228</v>
      </c>
      <c r="B20" s="37">
        <f t="shared" si="3"/>
        <v>119840506</v>
      </c>
      <c r="C20" s="38">
        <f>SUM(work!G19:H19)</f>
        <v>59931795</v>
      </c>
      <c r="D20" s="46">
        <f>SUM(work!I19:J19)</f>
        <v>59908711</v>
      </c>
      <c r="E20" s="46"/>
      <c r="F20" s="37">
        <f t="shared" si="4"/>
        <v>813776622</v>
      </c>
      <c r="G20" s="46">
        <f>SUM(work_ytd!G19:H19)</f>
        <v>447054682</v>
      </c>
      <c r="H20" s="46">
        <f>SUM(work_ytd!I19:J19)</f>
        <v>366721940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119840506</v>
      </c>
      <c r="O20" s="121">
        <f t="shared" si="2"/>
        <v>59931795</v>
      </c>
      <c r="P20" s="121">
        <f t="shared" si="2"/>
        <v>59908711</v>
      </c>
      <c r="Q20" s="189"/>
      <c r="R20" s="187">
        <f t="shared" si="5"/>
        <v>813776622</v>
      </c>
      <c r="S20" s="121">
        <f t="shared" si="6"/>
        <v>447054682</v>
      </c>
      <c r="T20" s="186">
        <f t="shared" si="7"/>
        <v>366721940</v>
      </c>
      <c r="U20" s="133"/>
    </row>
    <row r="21" spans="1:21" ht="15">
      <c r="A21" s="37" t="s">
        <v>1386</v>
      </c>
      <c r="B21" s="37">
        <f t="shared" si="3"/>
        <v>86317903</v>
      </c>
      <c r="C21" s="38">
        <f>SUM(work!G20:H20)</f>
        <v>40242648</v>
      </c>
      <c r="D21" s="46">
        <f>SUM(work!I20:J20)</f>
        <v>46075255</v>
      </c>
      <c r="E21" s="46"/>
      <c r="F21" s="37">
        <f t="shared" si="4"/>
        <v>810888834</v>
      </c>
      <c r="G21" s="46">
        <f>SUM(work_ytd!G20:H20)</f>
        <v>397278994</v>
      </c>
      <c r="H21" s="46">
        <f>SUM(work_ytd!I20:J20)</f>
        <v>413609840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86317903</v>
      </c>
      <c r="O21" s="121">
        <f t="shared" si="2"/>
        <v>40242648</v>
      </c>
      <c r="P21" s="121">
        <f t="shared" si="2"/>
        <v>46075255</v>
      </c>
      <c r="Q21" s="189"/>
      <c r="R21" s="187">
        <f t="shared" si="5"/>
        <v>810888834</v>
      </c>
      <c r="S21" s="121">
        <f t="shared" si="6"/>
        <v>397278994</v>
      </c>
      <c r="T21" s="186">
        <f t="shared" si="7"/>
        <v>413609840</v>
      </c>
      <c r="U21" s="133"/>
    </row>
    <row r="22" spans="1:21" ht="15">
      <c r="A22" s="37" t="s">
        <v>1503</v>
      </c>
      <c r="B22" s="37">
        <f t="shared" si="3"/>
        <v>92342161</v>
      </c>
      <c r="C22" s="38">
        <f>SUM(work!G21:H21)</f>
        <v>64774892</v>
      </c>
      <c r="D22" s="46">
        <f>SUM(work!I21:J21)</f>
        <v>27567269</v>
      </c>
      <c r="E22" s="46"/>
      <c r="F22" s="37">
        <f t="shared" si="4"/>
        <v>742921199</v>
      </c>
      <c r="G22" s="46">
        <f>SUM(work_ytd!G21:H21)</f>
        <v>576880807</v>
      </c>
      <c r="H22" s="46">
        <f>SUM(work_ytd!I21:J21)</f>
        <v>166040392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92342161</v>
      </c>
      <c r="O22" s="121">
        <f t="shared" si="2"/>
        <v>64774892</v>
      </c>
      <c r="P22" s="121">
        <f t="shared" si="2"/>
        <v>27567269</v>
      </c>
      <c r="Q22" s="189"/>
      <c r="R22" s="187">
        <f t="shared" si="5"/>
        <v>742921199</v>
      </c>
      <c r="S22" s="121">
        <f t="shared" si="6"/>
        <v>576880807</v>
      </c>
      <c r="T22" s="186">
        <f t="shared" si="7"/>
        <v>166040392</v>
      </c>
      <c r="U22" s="133"/>
    </row>
    <row r="23" spans="1:21" ht="15">
      <c r="A23" s="37" t="s">
        <v>1601</v>
      </c>
      <c r="B23" s="37">
        <f t="shared" si="3"/>
        <v>59571039</v>
      </c>
      <c r="C23" s="38">
        <f>SUM(work!G22:H22)</f>
        <v>12179034</v>
      </c>
      <c r="D23" s="46">
        <f>SUM(work!I22:J22)</f>
        <v>47392005</v>
      </c>
      <c r="E23" s="46"/>
      <c r="F23" s="37">
        <f t="shared" si="4"/>
        <v>301309173</v>
      </c>
      <c r="G23" s="46">
        <f>SUM(work_ytd!G22:H22)</f>
        <v>122404455</v>
      </c>
      <c r="H23" s="46">
        <f>SUM(work_ytd!I22:J22)</f>
        <v>178904718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59571039</v>
      </c>
      <c r="O23" s="121">
        <f t="shared" si="2"/>
        <v>12179034</v>
      </c>
      <c r="P23" s="121">
        <f t="shared" si="2"/>
        <v>47392005</v>
      </c>
      <c r="Q23" s="189"/>
      <c r="R23" s="187">
        <f t="shared" si="5"/>
        <v>301309173</v>
      </c>
      <c r="S23" s="121">
        <f t="shared" si="6"/>
        <v>122404455</v>
      </c>
      <c r="T23" s="186">
        <f t="shared" si="7"/>
        <v>178904718</v>
      </c>
      <c r="U23" s="133"/>
    </row>
    <row r="24" spans="1:21" ht="15">
      <c r="A24" s="37" t="s">
        <v>1649</v>
      </c>
      <c r="B24" s="37">
        <f t="shared" si="3"/>
        <v>6906805</v>
      </c>
      <c r="C24" s="38">
        <f>SUM(work!G23:H23)</f>
        <v>1809767</v>
      </c>
      <c r="D24" s="46">
        <f>SUM(work!I23:J23)</f>
        <v>5097038</v>
      </c>
      <c r="E24" s="46"/>
      <c r="F24" s="37">
        <f t="shared" si="4"/>
        <v>62842611</v>
      </c>
      <c r="G24" s="46">
        <f>SUM(work_ytd!G23:H23)</f>
        <v>12420199</v>
      </c>
      <c r="H24" s="46">
        <f>SUM(work_ytd!I23:J23)</f>
        <v>50422412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6906805</v>
      </c>
      <c r="O24" s="121">
        <f t="shared" si="8"/>
        <v>1809767</v>
      </c>
      <c r="P24" s="121">
        <f t="shared" si="8"/>
        <v>5097038</v>
      </c>
      <c r="Q24" s="189"/>
      <c r="R24" s="187">
        <f t="shared" si="5"/>
        <v>62842611</v>
      </c>
      <c r="S24" s="121">
        <f t="shared" si="6"/>
        <v>12420199</v>
      </c>
      <c r="T24" s="186">
        <f t="shared" si="7"/>
        <v>50422412</v>
      </c>
      <c r="U24" s="133"/>
    </row>
    <row r="25" spans="1:21" ht="15">
      <c r="A25" s="37" t="s">
        <v>1700</v>
      </c>
      <c r="B25" s="37">
        <f t="shared" si="3"/>
        <v>47005328</v>
      </c>
      <c r="C25" s="38">
        <f>SUM(work!G24:H24)</f>
        <v>26406444</v>
      </c>
      <c r="D25" s="46">
        <f>SUM(work!I24:J24)</f>
        <v>20598884</v>
      </c>
      <c r="E25" s="46"/>
      <c r="F25" s="37">
        <f t="shared" si="4"/>
        <v>444031754</v>
      </c>
      <c r="G25" s="46">
        <f>SUM(work_ytd!G24:H24)</f>
        <v>210972156</v>
      </c>
      <c r="H25" s="46">
        <f>SUM(work_ytd!I24:J24)</f>
        <v>233059598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47005328</v>
      </c>
      <c r="O25" s="121">
        <f t="shared" si="8"/>
        <v>26406444</v>
      </c>
      <c r="P25" s="121">
        <f t="shared" si="8"/>
        <v>20598884</v>
      </c>
      <c r="Q25" s="189"/>
      <c r="R25" s="187">
        <f t="shared" si="5"/>
        <v>444031754</v>
      </c>
      <c r="S25" s="121">
        <f t="shared" si="6"/>
        <v>210972156</v>
      </c>
      <c r="T25" s="186">
        <f t="shared" si="7"/>
        <v>233059598</v>
      </c>
      <c r="U25" s="133"/>
    </row>
    <row r="26" spans="1:21" ht="15">
      <c r="A26" s="37" t="s">
        <v>48</v>
      </c>
      <c r="B26" s="37">
        <f t="shared" si="3"/>
        <v>10876497</v>
      </c>
      <c r="C26" s="38">
        <f>SUM(work!G25:H25)</f>
        <v>6966561</v>
      </c>
      <c r="D26" s="46">
        <f>SUM(work!I25:J25)</f>
        <v>3909936</v>
      </c>
      <c r="E26" s="46"/>
      <c r="F26" s="37">
        <f t="shared" si="4"/>
        <v>66762353</v>
      </c>
      <c r="G26" s="46">
        <f>SUM(work_ytd!G25:H25)</f>
        <v>42541948</v>
      </c>
      <c r="H26" s="46">
        <f>SUM(work_ytd!I25:J25)</f>
        <v>24220405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10876497</v>
      </c>
      <c r="O26" s="121">
        <f t="shared" si="8"/>
        <v>6966561</v>
      </c>
      <c r="P26" s="121">
        <f t="shared" si="8"/>
        <v>3909936</v>
      </c>
      <c r="Q26" s="189"/>
      <c r="R26" s="187">
        <f t="shared" si="5"/>
        <v>66762353</v>
      </c>
      <c r="S26" s="121">
        <f t="shared" si="6"/>
        <v>42541948</v>
      </c>
      <c r="T26" s="186">
        <f t="shared" si="7"/>
        <v>24220405</v>
      </c>
      <c r="U26" s="133"/>
    </row>
    <row r="27" spans="1:21" ht="15">
      <c r="A27" s="37" t="s">
        <v>130</v>
      </c>
      <c r="B27" s="37">
        <f t="shared" si="3"/>
        <v>68614874</v>
      </c>
      <c r="C27" s="38">
        <f>SUM(work!G26:H26)</f>
        <v>30857685</v>
      </c>
      <c r="D27" s="46">
        <f>SUM(work!I26:J26)</f>
        <v>37757189</v>
      </c>
      <c r="E27" s="46"/>
      <c r="F27" s="37">
        <f t="shared" si="4"/>
        <v>490075844</v>
      </c>
      <c r="G27" s="46">
        <f>SUM(work_ytd!G26:H26)</f>
        <v>264698247</v>
      </c>
      <c r="H27" s="46">
        <f>SUM(work_ytd!I26:J26)</f>
        <v>225377597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68614874</v>
      </c>
      <c r="O27" s="121">
        <f t="shared" si="8"/>
        <v>30857685</v>
      </c>
      <c r="P27" s="121">
        <f t="shared" si="8"/>
        <v>37757189</v>
      </c>
      <c r="Q27" s="189"/>
      <c r="R27" s="187">
        <f t="shared" si="5"/>
        <v>490075844</v>
      </c>
      <c r="S27" s="121">
        <f t="shared" si="6"/>
        <v>264698247</v>
      </c>
      <c r="T27" s="186">
        <f t="shared" si="7"/>
        <v>225377597</v>
      </c>
      <c r="U27" s="133"/>
    </row>
    <row r="28" spans="1:21" ht="15">
      <c r="A28" s="37" t="s">
        <v>195</v>
      </c>
      <c r="B28" s="37">
        <f t="shared" si="3"/>
        <v>7410473</v>
      </c>
      <c r="C28" s="38">
        <f>SUM(work!G27:H27)</f>
        <v>2479096</v>
      </c>
      <c r="D28" s="46">
        <f>SUM(work!I27:J27)</f>
        <v>4931377</v>
      </c>
      <c r="E28" s="46"/>
      <c r="F28" s="37">
        <f t="shared" si="4"/>
        <v>62894311</v>
      </c>
      <c r="G28" s="46">
        <f>SUM(work_ytd!G27:H27)</f>
        <v>26570941</v>
      </c>
      <c r="H28" s="46">
        <f>SUM(work_ytd!I27:J27)</f>
        <v>36323370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7410473</v>
      </c>
      <c r="O28" s="121">
        <f t="shared" si="8"/>
        <v>2479096</v>
      </c>
      <c r="P28" s="121">
        <f t="shared" si="8"/>
        <v>4931377</v>
      </c>
      <c r="Q28" s="189"/>
      <c r="R28" s="187">
        <f t="shared" si="5"/>
        <v>62894311</v>
      </c>
      <c r="S28" s="121">
        <f t="shared" si="6"/>
        <v>26570941</v>
      </c>
      <c r="T28" s="186">
        <f t="shared" si="7"/>
        <v>36323370</v>
      </c>
      <c r="U28" s="133"/>
    </row>
    <row r="29" spans="1:21" ht="15">
      <c r="A29" s="37" t="s">
        <v>5</v>
      </c>
      <c r="B29" s="37">
        <f t="shared" si="3"/>
        <v>462451</v>
      </c>
      <c r="C29" s="38">
        <f>SUM(work!G28:H28)</f>
        <v>0</v>
      </c>
      <c r="D29" s="46">
        <f>SUM(work!I28:J28)</f>
        <v>462451</v>
      </c>
      <c r="E29" s="46"/>
      <c r="F29" s="37">
        <f t="shared" si="4"/>
        <v>292895425</v>
      </c>
      <c r="G29" s="46">
        <f>SUM(work_ytd!G28:H28)</f>
        <v>1132239</v>
      </c>
      <c r="H29" s="46">
        <f>SUM(work_ytd!I28:J28)</f>
        <v>291763186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462451</v>
      </c>
      <c r="O29" s="121">
        <f t="shared" si="8"/>
        <v>0</v>
      </c>
      <c r="P29" s="121">
        <f t="shared" si="8"/>
        <v>462451</v>
      </c>
      <c r="Q29" s="189"/>
      <c r="R29" s="187">
        <f t="shared" si="5"/>
        <v>292895425</v>
      </c>
      <c r="S29" s="121">
        <f t="shared" si="6"/>
        <v>1132239</v>
      </c>
      <c r="T29" s="186">
        <f t="shared" si="7"/>
        <v>291763186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1410686694</v>
      </c>
      <c r="C31" s="39">
        <f>SUM(C8:C29)</f>
        <v>767568616</v>
      </c>
      <c r="D31" s="39">
        <f>SUM(D8:D29)</f>
        <v>643118078</v>
      </c>
      <c r="E31" s="39"/>
      <c r="F31" s="39">
        <f>SUM(F8:F29)</f>
        <v>11654968457</v>
      </c>
      <c r="G31" s="39">
        <f>SUM(G8:G29)</f>
        <v>6342022458</v>
      </c>
      <c r="H31" s="39">
        <f>SUM(H8:H29)</f>
        <v>5312945999</v>
      </c>
      <c r="I31" s="38"/>
      <c r="J31" s="75"/>
      <c r="K31" s="75"/>
      <c r="L31" s="200"/>
      <c r="M31" s="201" t="str">
        <f>A31</f>
        <v>New Jersey</v>
      </c>
      <c r="N31" s="202">
        <f>B31</f>
        <v>1410686694</v>
      </c>
      <c r="O31" s="202">
        <f>C31</f>
        <v>767568616</v>
      </c>
      <c r="P31" s="202">
        <f>D31</f>
        <v>643118078</v>
      </c>
      <c r="Q31" s="203"/>
      <c r="R31" s="201">
        <f t="shared" si="5"/>
        <v>11654968457</v>
      </c>
      <c r="S31" s="202">
        <f t="shared" si="6"/>
        <v>6342022458</v>
      </c>
      <c r="T31" s="204">
        <f t="shared" si="7"/>
        <v>5312945999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1144902005</v>
      </c>
      <c r="O33" s="160">
        <v>571901485</v>
      </c>
      <c r="P33" s="160">
        <v>573000520</v>
      </c>
      <c r="Q33" s="161"/>
      <c r="R33" s="160">
        <v>9534172687</v>
      </c>
      <c r="S33" s="160">
        <v>4733579935</v>
      </c>
      <c r="T33" s="160">
        <v>4800592752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346015413</v>
      </c>
      <c r="G7" s="39">
        <f>SUM(G31:G53)</f>
        <v>111403881</v>
      </c>
      <c r="H7" s="39">
        <f>SUM(H31:H53)</f>
        <v>91368897</v>
      </c>
      <c r="I7" s="39">
        <f>SUM(I31:I53)</f>
        <v>52573711</v>
      </c>
      <c r="J7" s="39">
        <f>SUM(J31:J53)</f>
        <v>90668924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1417866689</v>
      </c>
      <c r="G8" s="37">
        <f>SUM(G54:G123)</f>
        <v>591306394</v>
      </c>
      <c r="H8" s="37">
        <f>SUM(H54:H123)</f>
        <v>314427504</v>
      </c>
      <c r="I8" s="37">
        <f>SUM(I54:I123)</f>
        <v>129703529</v>
      </c>
      <c r="J8" s="37">
        <f>SUM(J54:J123)</f>
        <v>382429262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412912635</v>
      </c>
      <c r="G9" s="37">
        <f>SUM(G124:G163)</f>
        <v>61879868</v>
      </c>
      <c r="H9" s="37">
        <f>SUM(H124:H163)</f>
        <v>113664752</v>
      </c>
      <c r="I9" s="37">
        <f>SUM(I124:I163)</f>
        <v>63261707</v>
      </c>
      <c r="J9" s="37">
        <f>SUM(J124:J163)</f>
        <v>174106308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395783873</v>
      </c>
      <c r="G10" s="37">
        <f>SUM(G164:G200)</f>
        <v>35255029</v>
      </c>
      <c r="H10" s="37">
        <f>SUM(H164:H200)</f>
        <v>105533510</v>
      </c>
      <c r="I10" s="37">
        <f>SUM(I164:I200)</f>
        <v>104242380</v>
      </c>
      <c r="J10" s="37">
        <f>SUM(J164:J200)</f>
        <v>150752954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266511297</v>
      </c>
      <c r="G11" s="37">
        <f>SUM(G201:G216)</f>
        <v>106584496</v>
      </c>
      <c r="H11" s="37">
        <f>SUM(H201:H216)</f>
        <v>60746456</v>
      </c>
      <c r="I11" s="37">
        <f>SUM(I201:I216)</f>
        <v>63694077</v>
      </c>
      <c r="J11" s="37">
        <f>SUM(J201:J216)</f>
        <v>35486268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68375897</v>
      </c>
      <c r="G12" s="37">
        <f>SUM(G217:G230)</f>
        <v>2566651</v>
      </c>
      <c r="H12" s="37">
        <f>SUM(H217:H230)</f>
        <v>20348245</v>
      </c>
      <c r="I12" s="37">
        <f>SUM(I217:I230)</f>
        <v>7343048</v>
      </c>
      <c r="J12" s="37">
        <f>SUM(J217:J230)</f>
        <v>38117953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826091056</v>
      </c>
      <c r="G13" s="37">
        <f>SUM(G231:G252)</f>
        <v>143669035</v>
      </c>
      <c r="H13" s="37">
        <f>SUM(H231:H252)</f>
        <v>223830758</v>
      </c>
      <c r="I13" s="37">
        <f>SUM(I231:I252)</f>
        <v>187714393</v>
      </c>
      <c r="J13" s="37">
        <f>SUM(J231:J252)</f>
        <v>270876870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334322580</v>
      </c>
      <c r="G14" s="37">
        <f>SUM(G253:G276)</f>
        <v>48189561</v>
      </c>
      <c r="H14" s="37">
        <f>SUM(H253:H276)</f>
        <v>78888581</v>
      </c>
      <c r="I14" s="37">
        <f>SUM(I253:I276)</f>
        <v>100528623</v>
      </c>
      <c r="J14" s="37">
        <f>SUM(J253:J276)</f>
        <v>106715815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1909702582</v>
      </c>
      <c r="G15" s="37">
        <f>SUM(G277:G288)</f>
        <v>1234476166</v>
      </c>
      <c r="H15" s="37">
        <f>SUM(H277:H288)</f>
        <v>238037689</v>
      </c>
      <c r="I15" s="37">
        <f>SUM(I277:I288)</f>
        <v>170033302</v>
      </c>
      <c r="J15" s="37">
        <f>SUM(J277:J288)</f>
        <v>267155425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132276236</v>
      </c>
      <c r="G16" s="37">
        <f>SUM(G289:G314)</f>
        <v>26563271</v>
      </c>
      <c r="H16" s="37">
        <f>SUM(H289:H314)</f>
        <v>40592320</v>
      </c>
      <c r="I16" s="37">
        <f>SUM(I289:I314)</f>
        <v>26380575</v>
      </c>
      <c r="J16" s="37">
        <f>SUM(J289:J314)</f>
        <v>38740070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568135151</v>
      </c>
      <c r="G17" s="37">
        <f>SUM(G315:G327)</f>
        <v>94950428</v>
      </c>
      <c r="H17" s="37">
        <f>SUM(H315:H327)</f>
        <v>123591166</v>
      </c>
      <c r="I17" s="37">
        <f>SUM(I315:I327)</f>
        <v>138059547</v>
      </c>
      <c r="J17" s="37">
        <f>SUM(J315:J327)</f>
        <v>211534010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888576922</v>
      </c>
      <c r="G18" s="37">
        <f>SUM(G328:G352)</f>
        <v>169321238</v>
      </c>
      <c r="H18" s="37">
        <f>SUM(H328:H352)</f>
        <v>202871894</v>
      </c>
      <c r="I18" s="37">
        <f>SUM(I328:I352)</f>
        <v>172504845</v>
      </c>
      <c r="J18" s="37">
        <f>SUM(J328:J352)</f>
        <v>343878945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813776622</v>
      </c>
      <c r="G19" s="37">
        <f>SUM(G353:G405)</f>
        <v>183904822</v>
      </c>
      <c r="H19" s="37">
        <f>SUM(H353:H405)</f>
        <v>263149860</v>
      </c>
      <c r="I19" s="37">
        <f>SUM(I353:I405)</f>
        <v>120627213</v>
      </c>
      <c r="J19" s="37">
        <f>SUM(J353:J405)</f>
        <v>246094727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810888834</v>
      </c>
      <c r="G20" s="37">
        <f>SUM(G406:G444)</f>
        <v>207761714</v>
      </c>
      <c r="H20" s="37">
        <f>SUM(H406:H444)</f>
        <v>189517280</v>
      </c>
      <c r="I20" s="37">
        <f>SUM(I406:I444)</f>
        <v>136939680</v>
      </c>
      <c r="J20" s="37">
        <f>SUM(J406:J444)</f>
        <v>276670160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742921199</v>
      </c>
      <c r="G21" s="37">
        <f>SUM(G445:G477)</f>
        <v>336850784</v>
      </c>
      <c r="H21" s="37">
        <f>SUM(H445:H477)</f>
        <v>240030023</v>
      </c>
      <c r="I21" s="37">
        <f>SUM(I445:I477)</f>
        <v>78753703</v>
      </c>
      <c r="J21" s="37">
        <f>SUM(J445:J477)</f>
        <v>87286689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301309173</v>
      </c>
      <c r="G22" s="37">
        <f>SUM(G478:G493)</f>
        <v>36072269</v>
      </c>
      <c r="H22" s="37">
        <f>SUM(H478:H493)</f>
        <v>86332186</v>
      </c>
      <c r="I22" s="37">
        <f>SUM(I478:I493)</f>
        <v>41192093</v>
      </c>
      <c r="J22" s="37">
        <f>SUM(J478:J493)</f>
        <v>137712625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62842611</v>
      </c>
      <c r="G23" s="37">
        <f>SUM(G494:G508)</f>
        <v>3786056</v>
      </c>
      <c r="H23" s="37">
        <f>SUM(H494:H508)</f>
        <v>8634143</v>
      </c>
      <c r="I23" s="37">
        <f>SUM(I494:I508)</f>
        <v>6103132</v>
      </c>
      <c r="J23" s="37">
        <f>SUM(J494:J508)</f>
        <v>44319280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444031754</v>
      </c>
      <c r="G24" s="37">
        <f>SUM(G509:G529)</f>
        <v>90881079</v>
      </c>
      <c r="H24" s="37">
        <f>SUM(H509:H529)</f>
        <v>120091077</v>
      </c>
      <c r="I24" s="37">
        <f>SUM(I509:I529)</f>
        <v>46345518</v>
      </c>
      <c r="J24" s="37">
        <f>SUM(J509:J529)</f>
        <v>186714080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66762353</v>
      </c>
      <c r="G25" s="37">
        <f>SUM(G530:G553)</f>
        <v>7539079</v>
      </c>
      <c r="H25" s="37">
        <f>SUM(H530:H553)</f>
        <v>35002869</v>
      </c>
      <c r="I25" s="37">
        <f>SUM(I530:I553)</f>
        <v>5975581</v>
      </c>
      <c r="J25" s="37">
        <f>SUM(J530:J553)</f>
        <v>18244824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490075844</v>
      </c>
      <c r="G26" s="37">
        <f>SUM(G554:G574)</f>
        <v>108961080</v>
      </c>
      <c r="H26" s="37">
        <f>SUM(H554:H574)</f>
        <v>155737167</v>
      </c>
      <c r="I26" s="37">
        <f>SUM(I554:I574)</f>
        <v>58633334</v>
      </c>
      <c r="J26" s="37">
        <f>SUM(J554:J574)</f>
        <v>166744263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62894311</v>
      </c>
      <c r="G27" s="37">
        <f>SUM(G575:G597)</f>
        <v>9441171</v>
      </c>
      <c r="H27" s="37">
        <f>SUM(H575:H597)</f>
        <v>17129770</v>
      </c>
      <c r="I27" s="37">
        <f>SUM(I575:I597)</f>
        <v>9458017</v>
      </c>
      <c r="J27" s="37">
        <f>SUM(J575:J597)</f>
        <v>26865353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292895425</v>
      </c>
      <c r="G28" s="37">
        <f>G598</f>
        <v>0</v>
      </c>
      <c r="H28" s="37">
        <f>H598</f>
        <v>1132239</v>
      </c>
      <c r="I28" s="37">
        <f>I598</f>
        <v>142670486</v>
      </c>
      <c r="J28" s="37">
        <f>J598</f>
        <v>149092700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11654968457</v>
      </c>
      <c r="G29" s="39">
        <f>SUM(G7:G28)</f>
        <v>3611364072</v>
      </c>
      <c r="H29" s="39">
        <f>SUM(H7:H28)</f>
        <v>2730658386</v>
      </c>
      <c r="I29" s="39">
        <f>SUM(I7:I28)</f>
        <v>1862738494</v>
      </c>
      <c r="J29" s="39">
        <f>SUM(J7:J28)</f>
        <v>3450207505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14656109</v>
      </c>
      <c r="G31" s="106">
        <v>11769422</v>
      </c>
      <c r="H31" s="106">
        <v>2299612</v>
      </c>
      <c r="I31" s="106">
        <v>376941</v>
      </c>
      <c r="J31" s="106">
        <v>210134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78628019</v>
      </c>
      <c r="G32" s="108">
        <v>12905854</v>
      </c>
      <c r="H32" s="108">
        <v>14473089</v>
      </c>
      <c r="I32" s="108">
        <v>20112205</v>
      </c>
      <c r="J32" s="108">
        <v>31136871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21705285</v>
      </c>
      <c r="G33" s="108">
        <v>11305606</v>
      </c>
      <c r="H33" s="108">
        <v>7957033</v>
      </c>
      <c r="I33" s="108">
        <v>0</v>
      </c>
      <c r="J33" s="108">
        <v>2442646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1242560</v>
      </c>
      <c r="G34" s="108">
        <v>413000</v>
      </c>
      <c r="H34" s="108">
        <v>745599</v>
      </c>
      <c r="I34" s="108">
        <v>24900</v>
      </c>
      <c r="J34" s="108">
        <v>59061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9637861</v>
      </c>
      <c r="G35" s="108">
        <v>10000</v>
      </c>
      <c r="H35" s="108">
        <v>1330229</v>
      </c>
      <c r="I35" s="108">
        <v>2361077</v>
      </c>
      <c r="J35" s="108">
        <v>5936555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152154</v>
      </c>
      <c r="G36" s="108">
        <v>33000</v>
      </c>
      <c r="H36" s="108">
        <v>111454</v>
      </c>
      <c r="I36" s="108">
        <v>0</v>
      </c>
      <c r="J36" s="108">
        <v>7700</v>
      </c>
      <c r="K36" s="36"/>
      <c r="L36" s="217" t="s">
        <v>2344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1637802</v>
      </c>
      <c r="G37" s="108">
        <v>80000</v>
      </c>
      <c r="H37" s="108">
        <v>1021725</v>
      </c>
      <c r="I37" s="108">
        <v>0</v>
      </c>
      <c r="J37" s="108">
        <v>536077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51884386</v>
      </c>
      <c r="G38" s="108">
        <v>18372327</v>
      </c>
      <c r="H38" s="108">
        <v>14429076</v>
      </c>
      <c r="I38" s="108">
        <v>8290103</v>
      </c>
      <c r="J38" s="108">
        <v>10792880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810695</v>
      </c>
      <c r="G39" s="108">
        <v>249420</v>
      </c>
      <c r="H39" s="108">
        <v>399571</v>
      </c>
      <c r="I39" s="108">
        <v>52000</v>
      </c>
      <c r="J39" s="108">
        <v>109704</v>
      </c>
      <c r="K39" s="36"/>
      <c r="L39" s="217" t="s">
        <v>2344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803308</v>
      </c>
      <c r="G40" s="108">
        <v>192000</v>
      </c>
      <c r="H40" s="108">
        <v>224268</v>
      </c>
      <c r="I40" s="108">
        <v>34085</v>
      </c>
      <c r="J40" s="108">
        <v>352955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35668788</v>
      </c>
      <c r="G41" s="108">
        <v>2367010</v>
      </c>
      <c r="H41" s="108">
        <v>10314562</v>
      </c>
      <c r="I41" s="108">
        <v>16230397</v>
      </c>
      <c r="J41" s="108">
        <v>6756819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28067455</v>
      </c>
      <c r="G42" s="108">
        <v>3558224</v>
      </c>
      <c r="H42" s="108">
        <v>4750346</v>
      </c>
      <c r="I42" s="108">
        <v>729555</v>
      </c>
      <c r="J42" s="108">
        <v>19029330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7690778</v>
      </c>
      <c r="G43" s="108">
        <v>851200</v>
      </c>
      <c r="H43" s="108">
        <v>3674931</v>
      </c>
      <c r="I43" s="108">
        <v>99132</v>
      </c>
      <c r="J43" s="108">
        <v>3065515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4899569</v>
      </c>
      <c r="G44" s="108">
        <v>697650</v>
      </c>
      <c r="H44" s="108">
        <v>2323958</v>
      </c>
      <c r="I44" s="108">
        <v>500000</v>
      </c>
      <c r="J44" s="108">
        <v>1377961</v>
      </c>
      <c r="K44" s="36"/>
      <c r="L44" s="217" t="s">
        <v>2343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13532462</v>
      </c>
      <c r="G45" s="108">
        <v>10496935</v>
      </c>
      <c r="H45" s="108">
        <v>2466075</v>
      </c>
      <c r="I45" s="108">
        <v>0</v>
      </c>
      <c r="J45" s="108">
        <v>569452</v>
      </c>
      <c r="K45" s="36"/>
      <c r="L45" s="217" t="s">
        <v>2343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24444284</v>
      </c>
      <c r="G46" s="108">
        <v>17604253</v>
      </c>
      <c r="H46" s="108">
        <v>6125604</v>
      </c>
      <c r="I46" s="108">
        <v>186840</v>
      </c>
      <c r="J46" s="108">
        <v>527587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1971945</v>
      </c>
      <c r="G47" s="108">
        <v>439450</v>
      </c>
      <c r="H47" s="108">
        <v>1006424</v>
      </c>
      <c r="I47" s="108">
        <v>81600</v>
      </c>
      <c r="J47" s="108">
        <v>444471</v>
      </c>
      <c r="K47" s="36"/>
      <c r="L47" s="217" t="s">
        <v>2347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4798984</v>
      </c>
      <c r="G48" s="108">
        <v>392100</v>
      </c>
      <c r="H48" s="108">
        <v>3163683</v>
      </c>
      <c r="I48" s="108">
        <v>24000</v>
      </c>
      <c r="J48" s="108">
        <v>1219201</v>
      </c>
      <c r="K48" s="36"/>
      <c r="L48" s="217" t="s">
        <v>2343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22227738</v>
      </c>
      <c r="G49" s="108">
        <v>14837924</v>
      </c>
      <c r="H49" s="108">
        <v>3719389</v>
      </c>
      <c r="I49" s="108">
        <v>617000</v>
      </c>
      <c r="J49" s="108">
        <v>3053425</v>
      </c>
      <c r="K49" s="36"/>
      <c r="L49" s="217" t="s">
        <v>2347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424097</v>
      </c>
      <c r="G50" s="108">
        <v>18700</v>
      </c>
      <c r="H50" s="108">
        <v>404397</v>
      </c>
      <c r="I50" s="108">
        <v>0</v>
      </c>
      <c r="J50" s="108">
        <v>1000</v>
      </c>
      <c r="K50" s="36"/>
      <c r="L50" s="217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8426224</v>
      </c>
      <c r="G51" s="108">
        <v>3562300</v>
      </c>
      <c r="H51" s="108">
        <v>3016471</v>
      </c>
      <c r="I51" s="108">
        <v>266626</v>
      </c>
      <c r="J51" s="108">
        <v>1580827</v>
      </c>
      <c r="K51" s="36"/>
      <c r="L51" s="217" t="s">
        <v>2343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12093325</v>
      </c>
      <c r="G52" s="108">
        <v>1129600</v>
      </c>
      <c r="H52" s="108">
        <v>7005922</v>
      </c>
      <c r="I52" s="108">
        <v>2533650</v>
      </c>
      <c r="J52" s="108">
        <v>1424153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611585</v>
      </c>
      <c r="G53" s="108">
        <v>117906</v>
      </c>
      <c r="H53" s="108">
        <v>405479</v>
      </c>
      <c r="I53" s="108">
        <v>53600</v>
      </c>
      <c r="J53" s="108">
        <v>34600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8710815</v>
      </c>
      <c r="G54" s="108">
        <v>827453</v>
      </c>
      <c r="H54" s="108">
        <v>5099913</v>
      </c>
      <c r="I54" s="108">
        <v>0</v>
      </c>
      <c r="J54" s="108">
        <v>2783449</v>
      </c>
      <c r="K54" s="36"/>
      <c r="L54" s="217" t="s">
        <v>2343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10872291</v>
      </c>
      <c r="G55" s="108">
        <v>6732835</v>
      </c>
      <c r="H55" s="108">
        <v>2407166</v>
      </c>
      <c r="I55" s="108">
        <v>0</v>
      </c>
      <c r="J55" s="108">
        <v>1732290</v>
      </c>
      <c r="K55" s="36"/>
      <c r="L55" s="217" t="s">
        <v>2343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14863936</v>
      </c>
      <c r="G56" s="108">
        <v>5036402</v>
      </c>
      <c r="H56" s="108">
        <v>8410108</v>
      </c>
      <c r="I56" s="108">
        <v>607830</v>
      </c>
      <c r="J56" s="108">
        <v>809596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2706702</v>
      </c>
      <c r="G57" s="108">
        <v>304100</v>
      </c>
      <c r="H57" s="108">
        <v>1554222</v>
      </c>
      <c r="I57" s="108">
        <v>0</v>
      </c>
      <c r="J57" s="108">
        <v>848380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10967408</v>
      </c>
      <c r="G58" s="108">
        <v>984100</v>
      </c>
      <c r="H58" s="108">
        <v>1548648</v>
      </c>
      <c r="I58" s="108">
        <v>0</v>
      </c>
      <c r="J58" s="108">
        <v>8434660</v>
      </c>
      <c r="K58" s="36"/>
      <c r="L58" s="217" t="s">
        <v>2344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40152620</v>
      </c>
      <c r="G59" s="108">
        <v>32644000</v>
      </c>
      <c r="H59" s="108">
        <v>6228156</v>
      </c>
      <c r="I59" s="108">
        <v>0</v>
      </c>
      <c r="J59" s="108">
        <v>1280464</v>
      </c>
      <c r="K59" s="36"/>
      <c r="L59" s="217" t="s">
        <v>2344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18656839</v>
      </c>
      <c r="G60" s="108">
        <v>742099</v>
      </c>
      <c r="H60" s="108">
        <v>3028233</v>
      </c>
      <c r="I60" s="108">
        <v>16000</v>
      </c>
      <c r="J60" s="108">
        <v>14870507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14770824</v>
      </c>
      <c r="G61" s="108">
        <v>9289726</v>
      </c>
      <c r="H61" s="108">
        <v>4803183</v>
      </c>
      <c r="I61" s="108">
        <v>0</v>
      </c>
      <c r="J61" s="108">
        <v>677915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8474079</v>
      </c>
      <c r="G62" s="108">
        <v>3026325</v>
      </c>
      <c r="H62" s="108">
        <v>4301054</v>
      </c>
      <c r="I62" s="108">
        <v>0</v>
      </c>
      <c r="J62" s="108">
        <v>1146700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217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5720705</v>
      </c>
      <c r="G64" s="108">
        <v>649400</v>
      </c>
      <c r="H64" s="108">
        <v>3265081</v>
      </c>
      <c r="I64" s="108">
        <v>0</v>
      </c>
      <c r="J64" s="108">
        <v>1806224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11880511</v>
      </c>
      <c r="G65" s="108">
        <v>624000</v>
      </c>
      <c r="H65" s="108">
        <v>1279493</v>
      </c>
      <c r="I65" s="108">
        <v>729000</v>
      </c>
      <c r="J65" s="108">
        <v>9248018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58856337</v>
      </c>
      <c r="G66" s="108">
        <v>49788396</v>
      </c>
      <c r="H66" s="108">
        <v>4285455</v>
      </c>
      <c r="I66" s="108">
        <v>148000</v>
      </c>
      <c r="J66" s="108">
        <v>4634486</v>
      </c>
      <c r="K66" s="36"/>
      <c r="L66" s="217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22339781</v>
      </c>
      <c r="G67" s="108">
        <v>633500</v>
      </c>
      <c r="H67" s="108">
        <v>2638242</v>
      </c>
      <c r="I67" s="108">
        <v>17467151</v>
      </c>
      <c r="J67" s="108">
        <v>1600888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79791615</v>
      </c>
      <c r="G68" s="108">
        <v>31663156</v>
      </c>
      <c r="H68" s="108">
        <v>3782196</v>
      </c>
      <c r="I68" s="108">
        <v>29818702</v>
      </c>
      <c r="J68" s="108">
        <v>14527561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23748123</v>
      </c>
      <c r="G69" s="108">
        <v>7972200</v>
      </c>
      <c r="H69" s="108">
        <v>2525658</v>
      </c>
      <c r="I69" s="108">
        <v>10208160</v>
      </c>
      <c r="J69" s="108">
        <v>3042105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17828483</v>
      </c>
      <c r="G70" s="108">
        <v>33030</v>
      </c>
      <c r="H70" s="108">
        <v>10121565</v>
      </c>
      <c r="I70" s="108">
        <v>23200</v>
      </c>
      <c r="J70" s="108">
        <v>7650688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3796323</v>
      </c>
      <c r="G71" s="108">
        <v>796500</v>
      </c>
      <c r="H71" s="108">
        <v>1659016</v>
      </c>
      <c r="I71" s="108">
        <v>163600</v>
      </c>
      <c r="J71" s="108">
        <v>1177207</v>
      </c>
      <c r="K71" s="36"/>
      <c r="L71" s="217" t="s">
        <v>2343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284626133</v>
      </c>
      <c r="G72" s="108">
        <v>243104152</v>
      </c>
      <c r="H72" s="108">
        <v>17348405</v>
      </c>
      <c r="I72" s="108">
        <v>1087275</v>
      </c>
      <c r="J72" s="108">
        <v>23086301</v>
      </c>
      <c r="K72" s="36"/>
      <c r="L72" s="217" t="s">
        <v>2343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21819541</v>
      </c>
      <c r="G73" s="108">
        <v>8947337</v>
      </c>
      <c r="H73" s="108">
        <v>5868945</v>
      </c>
      <c r="I73" s="108">
        <v>55579</v>
      </c>
      <c r="J73" s="108">
        <v>6947680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9143249</v>
      </c>
      <c r="G74" s="108">
        <v>880410</v>
      </c>
      <c r="H74" s="108">
        <v>2785314</v>
      </c>
      <c r="I74" s="108">
        <v>2191750</v>
      </c>
      <c r="J74" s="108">
        <v>3285775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17418603</v>
      </c>
      <c r="G75" s="108">
        <v>1806200</v>
      </c>
      <c r="H75" s="108">
        <v>8910703</v>
      </c>
      <c r="I75" s="108">
        <v>1988200</v>
      </c>
      <c r="J75" s="108">
        <v>4713500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34810430</v>
      </c>
      <c r="G76" s="108">
        <v>978550</v>
      </c>
      <c r="H76" s="108">
        <v>6279548</v>
      </c>
      <c r="I76" s="108">
        <v>2886850</v>
      </c>
      <c r="J76" s="108">
        <v>24665482</v>
      </c>
      <c r="K76" s="36"/>
      <c r="L76" s="217" t="s">
        <v>2344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2355179</v>
      </c>
      <c r="G77" s="108">
        <v>1</v>
      </c>
      <c r="H77" s="108">
        <v>1412634</v>
      </c>
      <c r="I77" s="108">
        <v>760000</v>
      </c>
      <c r="J77" s="108">
        <v>182544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6242188</v>
      </c>
      <c r="G78" s="108">
        <v>624900</v>
      </c>
      <c r="H78" s="108">
        <v>3306989</v>
      </c>
      <c r="I78" s="108">
        <v>0</v>
      </c>
      <c r="J78" s="108">
        <v>2310299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4195321</v>
      </c>
      <c r="G79" s="108">
        <v>2162000</v>
      </c>
      <c r="H79" s="108">
        <v>1913721</v>
      </c>
      <c r="I79" s="108">
        <v>100000</v>
      </c>
      <c r="J79" s="108">
        <v>19600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7109168</v>
      </c>
      <c r="G80" s="108">
        <v>0</v>
      </c>
      <c r="H80" s="108">
        <v>3766115</v>
      </c>
      <c r="I80" s="108">
        <v>29800</v>
      </c>
      <c r="J80" s="108">
        <v>3313253</v>
      </c>
      <c r="K80" s="36"/>
      <c r="L80" s="217" t="s">
        <v>2343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6503582</v>
      </c>
      <c r="G81" s="108">
        <v>1430301</v>
      </c>
      <c r="H81" s="108">
        <v>5010281</v>
      </c>
      <c r="I81" s="108">
        <v>0</v>
      </c>
      <c r="J81" s="108">
        <v>63000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4753072</v>
      </c>
      <c r="G82" s="108">
        <v>496300</v>
      </c>
      <c r="H82" s="108">
        <v>3677778</v>
      </c>
      <c r="I82" s="108">
        <v>82000</v>
      </c>
      <c r="J82" s="108">
        <v>496994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4448004</v>
      </c>
      <c r="G83" s="108">
        <v>406700</v>
      </c>
      <c r="H83" s="108">
        <v>2897840</v>
      </c>
      <c r="I83" s="108">
        <v>0</v>
      </c>
      <c r="J83" s="108">
        <v>1143464</v>
      </c>
      <c r="K83" s="36"/>
      <c r="L83" s="217" t="s">
        <v>2343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4424634</v>
      </c>
      <c r="G84" s="108">
        <v>200200</v>
      </c>
      <c r="H84" s="108">
        <v>2947810</v>
      </c>
      <c r="I84" s="108">
        <v>8800</v>
      </c>
      <c r="J84" s="108">
        <v>1267824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40313472</v>
      </c>
      <c r="G85" s="108">
        <v>29983050</v>
      </c>
      <c r="H85" s="108">
        <v>4529797</v>
      </c>
      <c r="I85" s="108">
        <v>383300</v>
      </c>
      <c r="J85" s="108">
        <v>5417325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24394865</v>
      </c>
      <c r="G86" s="108">
        <v>5527872</v>
      </c>
      <c r="H86" s="108">
        <v>14277095</v>
      </c>
      <c r="I86" s="108">
        <v>1492716</v>
      </c>
      <c r="J86" s="108">
        <v>3097182</v>
      </c>
      <c r="K86" s="36"/>
      <c r="L86" s="217" t="s">
        <v>2343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3515286</v>
      </c>
      <c r="G87" s="108">
        <v>0</v>
      </c>
      <c r="H87" s="108">
        <v>2410137</v>
      </c>
      <c r="I87" s="108">
        <v>0</v>
      </c>
      <c r="J87" s="108">
        <v>1105149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8355845</v>
      </c>
      <c r="G88" s="108">
        <v>536217</v>
      </c>
      <c r="H88" s="108">
        <v>2297879</v>
      </c>
      <c r="I88" s="108">
        <v>0</v>
      </c>
      <c r="J88" s="108">
        <v>5521749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84223476</v>
      </c>
      <c r="G89" s="108">
        <v>8492500</v>
      </c>
      <c r="H89" s="108">
        <v>3332138</v>
      </c>
      <c r="I89" s="108">
        <v>5310200</v>
      </c>
      <c r="J89" s="108">
        <v>67088638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5321501</v>
      </c>
      <c r="G90" s="108">
        <v>0</v>
      </c>
      <c r="H90" s="108">
        <v>1326460</v>
      </c>
      <c r="I90" s="108">
        <v>0</v>
      </c>
      <c r="J90" s="108">
        <v>3995041</v>
      </c>
      <c r="K90" s="36"/>
      <c r="L90" s="217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10202531</v>
      </c>
      <c r="G91" s="108">
        <v>1490400</v>
      </c>
      <c r="H91" s="108">
        <v>4229409</v>
      </c>
      <c r="I91" s="108">
        <v>3380000</v>
      </c>
      <c r="J91" s="108">
        <v>1102722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6959226</v>
      </c>
      <c r="G92" s="108">
        <v>278950</v>
      </c>
      <c r="H92" s="108">
        <v>2581164</v>
      </c>
      <c r="I92" s="108">
        <v>3014000</v>
      </c>
      <c r="J92" s="108">
        <v>1085112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6425916</v>
      </c>
      <c r="G93" s="108">
        <v>229000</v>
      </c>
      <c r="H93" s="108">
        <v>1708981</v>
      </c>
      <c r="I93" s="108">
        <v>0</v>
      </c>
      <c r="J93" s="108">
        <v>4487935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5081809</v>
      </c>
      <c r="G94" s="108">
        <v>1639300</v>
      </c>
      <c r="H94" s="108">
        <v>3438059</v>
      </c>
      <c r="I94" s="108">
        <v>1500</v>
      </c>
      <c r="J94" s="108">
        <v>2950</v>
      </c>
      <c r="K94" s="36"/>
      <c r="L94" s="217" t="s">
        <v>2347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9478581</v>
      </c>
      <c r="G95" s="108">
        <v>907000</v>
      </c>
      <c r="H95" s="108">
        <v>3925542</v>
      </c>
      <c r="I95" s="108">
        <v>4500</v>
      </c>
      <c r="J95" s="108">
        <v>4641539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8513299</v>
      </c>
      <c r="G96" s="108">
        <v>3811600</v>
      </c>
      <c r="H96" s="108">
        <v>2147113</v>
      </c>
      <c r="I96" s="108">
        <v>26100</v>
      </c>
      <c r="J96" s="108">
        <v>2528486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5326831</v>
      </c>
      <c r="G97" s="108">
        <v>685750</v>
      </c>
      <c r="H97" s="108">
        <v>4153637</v>
      </c>
      <c r="I97" s="108">
        <v>0</v>
      </c>
      <c r="J97" s="108">
        <v>487444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15575529</v>
      </c>
      <c r="G98" s="108">
        <v>12621450</v>
      </c>
      <c r="H98" s="108">
        <v>1304376</v>
      </c>
      <c r="I98" s="108">
        <v>600</v>
      </c>
      <c r="J98" s="108">
        <v>1649103</v>
      </c>
      <c r="K98" s="36"/>
      <c r="L98" s="217" t="s">
        <v>2343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68986177</v>
      </c>
      <c r="G99" s="108">
        <v>5759634</v>
      </c>
      <c r="H99" s="108">
        <v>7235877</v>
      </c>
      <c r="I99" s="108">
        <v>889375</v>
      </c>
      <c r="J99" s="108">
        <v>55101291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8186073</v>
      </c>
      <c r="G100" s="108">
        <v>1725500</v>
      </c>
      <c r="H100" s="108">
        <v>3525808</v>
      </c>
      <c r="I100" s="108">
        <v>0</v>
      </c>
      <c r="J100" s="108">
        <v>2934765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19510402</v>
      </c>
      <c r="G101" s="108">
        <v>328225</v>
      </c>
      <c r="H101" s="108">
        <v>7658028</v>
      </c>
      <c r="I101" s="108">
        <v>70550</v>
      </c>
      <c r="J101" s="108">
        <v>11453599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20076229</v>
      </c>
      <c r="G102" s="108">
        <v>1054400</v>
      </c>
      <c r="H102" s="108">
        <v>1815466</v>
      </c>
      <c r="I102" s="108">
        <v>12725226</v>
      </c>
      <c r="J102" s="108">
        <v>4481137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7668785</v>
      </c>
      <c r="G103" s="108">
        <v>2322300</v>
      </c>
      <c r="H103" s="108">
        <v>3193930</v>
      </c>
      <c r="I103" s="108">
        <v>26200</v>
      </c>
      <c r="J103" s="108">
        <v>2126355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25641595</v>
      </c>
      <c r="G104" s="108">
        <v>1252100</v>
      </c>
      <c r="H104" s="108">
        <v>16918721</v>
      </c>
      <c r="I104" s="108">
        <v>2548625</v>
      </c>
      <c r="J104" s="108">
        <v>4922149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5443895</v>
      </c>
      <c r="G105" s="108">
        <v>0</v>
      </c>
      <c r="H105" s="108">
        <v>4073443</v>
      </c>
      <c r="I105" s="108">
        <v>0</v>
      </c>
      <c r="J105" s="108">
        <v>1370452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7656936</v>
      </c>
      <c r="G106" s="108">
        <v>1201800</v>
      </c>
      <c r="H106" s="108">
        <v>4485138</v>
      </c>
      <c r="I106" s="108">
        <v>18100</v>
      </c>
      <c r="J106" s="108">
        <v>1951898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2911465</v>
      </c>
      <c r="G107" s="108">
        <v>0</v>
      </c>
      <c r="H107" s="108">
        <v>1284421</v>
      </c>
      <c r="I107" s="108">
        <v>10000</v>
      </c>
      <c r="J107" s="108">
        <v>1617044</v>
      </c>
      <c r="K107" s="36"/>
      <c r="L107" s="217" t="s">
        <v>2343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2185503</v>
      </c>
      <c r="G108" s="108">
        <v>1799500</v>
      </c>
      <c r="H108" s="108">
        <v>19702</v>
      </c>
      <c r="I108" s="108">
        <v>0</v>
      </c>
      <c r="J108" s="108">
        <v>366301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13066318</v>
      </c>
      <c r="G109" s="108">
        <v>1929500</v>
      </c>
      <c r="H109" s="108">
        <v>7127011</v>
      </c>
      <c r="I109" s="108">
        <v>69751</v>
      </c>
      <c r="J109" s="108">
        <v>3940056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11304228</v>
      </c>
      <c r="G110" s="108">
        <v>149400</v>
      </c>
      <c r="H110" s="108">
        <v>4108072</v>
      </c>
      <c r="I110" s="108">
        <v>3473558</v>
      </c>
      <c r="J110" s="108">
        <v>3573198</v>
      </c>
      <c r="K110" s="36"/>
      <c r="L110" s="217" t="s">
        <v>2344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12553873</v>
      </c>
      <c r="G111" s="108">
        <v>6566551</v>
      </c>
      <c r="H111" s="108">
        <v>4658509</v>
      </c>
      <c r="I111" s="108">
        <v>247860</v>
      </c>
      <c r="J111" s="108">
        <v>1080953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5121106</v>
      </c>
      <c r="G112" s="108">
        <v>789000</v>
      </c>
      <c r="H112" s="108">
        <v>210173</v>
      </c>
      <c r="I112" s="108">
        <v>0</v>
      </c>
      <c r="J112" s="108">
        <v>4121933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58476337</v>
      </c>
      <c r="G113" s="108">
        <v>32364302</v>
      </c>
      <c r="H113" s="108">
        <v>18426436</v>
      </c>
      <c r="I113" s="108">
        <v>3243880</v>
      </c>
      <c r="J113" s="108">
        <v>4441719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26484531</v>
      </c>
      <c r="G114" s="108">
        <v>12402059</v>
      </c>
      <c r="H114" s="108">
        <v>7302170</v>
      </c>
      <c r="I114" s="108">
        <v>1302502</v>
      </c>
      <c r="J114" s="108">
        <v>5477800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15340559</v>
      </c>
      <c r="G115" s="108">
        <v>0</v>
      </c>
      <c r="H115" s="108">
        <v>0</v>
      </c>
      <c r="I115" s="108">
        <v>12286323</v>
      </c>
      <c r="J115" s="108">
        <v>3054236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14993579</v>
      </c>
      <c r="G116" s="108">
        <v>8579495</v>
      </c>
      <c r="H116" s="108">
        <v>5432948</v>
      </c>
      <c r="I116" s="108">
        <v>0</v>
      </c>
      <c r="J116" s="108">
        <v>981136</v>
      </c>
      <c r="K116" s="36"/>
      <c r="L116" s="217" t="s">
        <v>2343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19110273</v>
      </c>
      <c r="G117" s="108">
        <v>13000000</v>
      </c>
      <c r="H117" s="108">
        <v>4289546</v>
      </c>
      <c r="I117" s="108">
        <v>0</v>
      </c>
      <c r="J117" s="108">
        <v>1820727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3848856</v>
      </c>
      <c r="G118" s="108">
        <v>950000</v>
      </c>
      <c r="H118" s="108">
        <v>1163681</v>
      </c>
      <c r="I118" s="108">
        <v>200000</v>
      </c>
      <c r="J118" s="108">
        <v>1535175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5375838</v>
      </c>
      <c r="G119" s="108">
        <v>1057625</v>
      </c>
      <c r="H119" s="108">
        <v>3547246</v>
      </c>
      <c r="I119" s="108">
        <v>0</v>
      </c>
      <c r="J119" s="108">
        <v>770967</v>
      </c>
      <c r="K119" s="36"/>
      <c r="L119" s="217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15836215</v>
      </c>
      <c r="G120" s="108">
        <v>1956502</v>
      </c>
      <c r="H120" s="108">
        <v>2885531</v>
      </c>
      <c r="I120" s="108">
        <v>7152761</v>
      </c>
      <c r="J120" s="108">
        <v>3841421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9565696</v>
      </c>
      <c r="G121" s="108">
        <v>1546850</v>
      </c>
      <c r="H121" s="108">
        <v>4073716</v>
      </c>
      <c r="I121" s="108">
        <v>0</v>
      </c>
      <c r="J121" s="108">
        <v>3945130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14473814</v>
      </c>
      <c r="G122" s="108">
        <v>10251859</v>
      </c>
      <c r="H122" s="108">
        <v>472947</v>
      </c>
      <c r="I122" s="108">
        <v>638805</v>
      </c>
      <c r="J122" s="108">
        <v>3110203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23574296</v>
      </c>
      <c r="G123" s="108">
        <v>5044430</v>
      </c>
      <c r="H123" s="108">
        <v>12545996</v>
      </c>
      <c r="I123" s="108">
        <v>2032700</v>
      </c>
      <c r="J123" s="108">
        <v>3951170</v>
      </c>
      <c r="K123" s="36"/>
      <c r="L123" s="217" t="s">
        <v>2343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901623</v>
      </c>
      <c r="G124" s="108">
        <v>28000</v>
      </c>
      <c r="H124" s="108">
        <v>768330</v>
      </c>
      <c r="I124" s="108">
        <v>0</v>
      </c>
      <c r="J124" s="108">
        <v>105293</v>
      </c>
      <c r="K124" s="36"/>
      <c r="L124" s="217" t="s">
        <v>2347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454721</v>
      </c>
      <c r="G125" s="108">
        <v>96200</v>
      </c>
      <c r="H125" s="108">
        <v>327981</v>
      </c>
      <c r="I125" s="108">
        <v>6400</v>
      </c>
      <c r="J125" s="108">
        <v>24140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1304965</v>
      </c>
      <c r="G126" s="108">
        <v>0</v>
      </c>
      <c r="H126" s="108">
        <v>792009</v>
      </c>
      <c r="I126" s="108">
        <v>244161</v>
      </c>
      <c r="J126" s="108">
        <v>268795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19595916</v>
      </c>
      <c r="G127" s="108">
        <v>817250</v>
      </c>
      <c r="H127" s="108">
        <v>2846385</v>
      </c>
      <c r="I127" s="108">
        <v>9642205</v>
      </c>
      <c r="J127" s="108">
        <v>6290076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2750804</v>
      </c>
      <c r="G128" s="108">
        <v>800</v>
      </c>
      <c r="H128" s="108">
        <v>1252603</v>
      </c>
      <c r="I128" s="108">
        <v>33199</v>
      </c>
      <c r="J128" s="108">
        <v>1464202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21548716</v>
      </c>
      <c r="G129" s="108">
        <v>2504000</v>
      </c>
      <c r="H129" s="108">
        <v>4723485</v>
      </c>
      <c r="I129" s="108">
        <v>120175</v>
      </c>
      <c r="J129" s="108">
        <v>14201056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15269815</v>
      </c>
      <c r="G130" s="108">
        <v>8418600</v>
      </c>
      <c r="H130" s="108">
        <v>1686648</v>
      </c>
      <c r="I130" s="108">
        <v>4871235</v>
      </c>
      <c r="J130" s="108">
        <v>293332</v>
      </c>
      <c r="K130" s="36"/>
      <c r="L130" s="217" t="s">
        <v>2343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8650242</v>
      </c>
      <c r="G131" s="108">
        <v>143000</v>
      </c>
      <c r="H131" s="108">
        <v>4318186</v>
      </c>
      <c r="I131" s="108">
        <v>33520</v>
      </c>
      <c r="J131" s="108">
        <v>4155536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1318019</v>
      </c>
      <c r="G132" s="108">
        <v>350400</v>
      </c>
      <c r="H132" s="108">
        <v>687459</v>
      </c>
      <c r="I132" s="108">
        <v>32450</v>
      </c>
      <c r="J132" s="108">
        <v>247710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13214773</v>
      </c>
      <c r="G133" s="108">
        <v>963487</v>
      </c>
      <c r="H133" s="108">
        <v>3043978</v>
      </c>
      <c r="I133" s="108">
        <v>83125</v>
      </c>
      <c r="J133" s="108">
        <v>9124183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1456698</v>
      </c>
      <c r="G134" s="108">
        <v>0</v>
      </c>
      <c r="H134" s="108">
        <v>1197906</v>
      </c>
      <c r="I134" s="108">
        <v>63466</v>
      </c>
      <c r="J134" s="108">
        <v>195326</v>
      </c>
      <c r="K134" s="36"/>
      <c r="L134" s="217" t="s">
        <v>2343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5868945</v>
      </c>
      <c r="G135" s="108">
        <v>1793296</v>
      </c>
      <c r="H135" s="108">
        <v>1672489</v>
      </c>
      <c r="I135" s="108">
        <v>107000</v>
      </c>
      <c r="J135" s="108">
        <v>2296160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37228082</v>
      </c>
      <c r="G136" s="108">
        <v>10805328</v>
      </c>
      <c r="H136" s="108">
        <v>872979</v>
      </c>
      <c r="I136" s="108">
        <v>6178073</v>
      </c>
      <c r="J136" s="108">
        <v>19371702</v>
      </c>
      <c r="K136" s="36"/>
      <c r="L136" s="217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142693</v>
      </c>
      <c r="G137" s="108">
        <v>0</v>
      </c>
      <c r="H137" s="108">
        <v>137093</v>
      </c>
      <c r="I137" s="108">
        <v>0</v>
      </c>
      <c r="J137" s="108">
        <v>5600</v>
      </c>
      <c r="K137" s="36"/>
      <c r="L137" s="217" t="s">
        <v>2343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43966822</v>
      </c>
      <c r="G138" s="108">
        <v>34000</v>
      </c>
      <c r="H138" s="108">
        <v>3677802</v>
      </c>
      <c r="I138" s="108">
        <v>25966340</v>
      </c>
      <c r="J138" s="108">
        <v>14288680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3908473</v>
      </c>
      <c r="G139" s="108">
        <v>727217</v>
      </c>
      <c r="H139" s="108">
        <v>1550293</v>
      </c>
      <c r="I139" s="108">
        <v>769600</v>
      </c>
      <c r="J139" s="108">
        <v>861363</v>
      </c>
      <c r="K139" s="36"/>
      <c r="L139" s="217" t="s">
        <v>2343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6090677</v>
      </c>
      <c r="G140" s="108">
        <v>307530</v>
      </c>
      <c r="H140" s="108">
        <v>3964261</v>
      </c>
      <c r="I140" s="108">
        <v>324078</v>
      </c>
      <c r="J140" s="108">
        <v>1494808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11768461</v>
      </c>
      <c r="G141" s="108">
        <v>1929389</v>
      </c>
      <c r="H141" s="108">
        <v>3131291</v>
      </c>
      <c r="I141" s="108">
        <v>5321618</v>
      </c>
      <c r="J141" s="108">
        <v>1386163</v>
      </c>
      <c r="K141" s="36"/>
      <c r="L141" s="217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10900717</v>
      </c>
      <c r="G142" s="108">
        <v>908427</v>
      </c>
      <c r="H142" s="108">
        <v>2713066</v>
      </c>
      <c r="I142" s="108">
        <v>493001</v>
      </c>
      <c r="J142" s="108">
        <v>6786223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22871912</v>
      </c>
      <c r="G143" s="108">
        <v>10473376</v>
      </c>
      <c r="H143" s="108">
        <v>7487547</v>
      </c>
      <c r="I143" s="108">
        <v>1105812</v>
      </c>
      <c r="J143" s="108">
        <v>3805177</v>
      </c>
      <c r="K143" s="36"/>
      <c r="L143" s="217" t="s">
        <v>2343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2107186</v>
      </c>
      <c r="G144" s="108">
        <v>882600</v>
      </c>
      <c r="H144" s="108">
        <v>1224586</v>
      </c>
      <c r="I144" s="108">
        <v>0</v>
      </c>
      <c r="J144" s="108">
        <v>0</v>
      </c>
      <c r="K144" s="36"/>
      <c r="L144" s="217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74315854</v>
      </c>
      <c r="G145" s="108">
        <v>15315810</v>
      </c>
      <c r="H145" s="108">
        <v>16514491</v>
      </c>
      <c r="I145" s="108">
        <v>1694000</v>
      </c>
      <c r="J145" s="108">
        <v>40791553</v>
      </c>
      <c r="K145" s="36"/>
      <c r="L145" s="217" t="s">
        <v>2344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179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37665316</v>
      </c>
      <c r="G147" s="108">
        <v>956450</v>
      </c>
      <c r="H147" s="108">
        <v>11192803</v>
      </c>
      <c r="I147" s="108">
        <v>2293048</v>
      </c>
      <c r="J147" s="108">
        <v>23223015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1007022</v>
      </c>
      <c r="G148" s="108">
        <v>635000</v>
      </c>
      <c r="H148" s="108">
        <v>262040</v>
      </c>
      <c r="I148" s="108">
        <v>58000</v>
      </c>
      <c r="J148" s="108">
        <v>51982</v>
      </c>
      <c r="K148" s="36"/>
      <c r="L148" s="217" t="s">
        <v>2347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8157636</v>
      </c>
      <c r="G149" s="108">
        <v>475843</v>
      </c>
      <c r="H149" s="108">
        <v>893566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1709884</v>
      </c>
      <c r="G150" s="108">
        <v>128563</v>
      </c>
      <c r="H150" s="108">
        <v>1321346</v>
      </c>
      <c r="I150" s="108">
        <v>39350</v>
      </c>
      <c r="J150" s="108">
        <v>220625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326614</v>
      </c>
      <c r="G151" s="108">
        <v>90000</v>
      </c>
      <c r="H151" s="108">
        <v>214309</v>
      </c>
      <c r="I151" s="108">
        <v>0</v>
      </c>
      <c r="J151" s="108">
        <v>22305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6166331</v>
      </c>
      <c r="G152" s="108">
        <v>89425</v>
      </c>
      <c r="H152" s="108">
        <v>4063384</v>
      </c>
      <c r="I152" s="108">
        <v>343750</v>
      </c>
      <c r="J152" s="108">
        <v>1669772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1165345</v>
      </c>
      <c r="G153" s="108">
        <v>0</v>
      </c>
      <c r="H153" s="108">
        <v>999047</v>
      </c>
      <c r="I153" s="108">
        <v>6968</v>
      </c>
      <c r="J153" s="108">
        <v>159330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911814</v>
      </c>
      <c r="G154" s="108">
        <v>0</v>
      </c>
      <c r="H154" s="108">
        <v>777265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2854427</v>
      </c>
      <c r="G155" s="108">
        <v>591650</v>
      </c>
      <c r="H155" s="108">
        <v>1653522</v>
      </c>
      <c r="I155" s="108">
        <v>308326</v>
      </c>
      <c r="J155" s="108">
        <v>300929</v>
      </c>
      <c r="K155" s="36"/>
      <c r="L155" s="217" t="s">
        <v>2347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6484291</v>
      </c>
      <c r="G156" s="108">
        <v>314290</v>
      </c>
      <c r="H156" s="108">
        <v>3851315</v>
      </c>
      <c r="I156" s="108">
        <v>289072</v>
      </c>
      <c r="J156" s="108">
        <v>2029614</v>
      </c>
      <c r="K156" s="36"/>
      <c r="L156" s="217" t="s">
        <v>2343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2999471</v>
      </c>
      <c r="G157" s="108">
        <v>273500</v>
      </c>
      <c r="H157" s="108">
        <v>667287</v>
      </c>
      <c r="I157" s="108">
        <v>11000</v>
      </c>
      <c r="J157" s="108">
        <v>2047684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3325057</v>
      </c>
      <c r="G158" s="108">
        <v>556200</v>
      </c>
      <c r="H158" s="108">
        <v>1748186</v>
      </c>
      <c r="I158" s="108">
        <v>88600</v>
      </c>
      <c r="J158" s="108">
        <v>932071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606461</v>
      </c>
      <c r="G159" s="108">
        <v>395435</v>
      </c>
      <c r="H159" s="108">
        <v>128484</v>
      </c>
      <c r="I159" s="108">
        <v>30001</v>
      </c>
      <c r="J159" s="108">
        <v>52541</v>
      </c>
      <c r="K159" s="36"/>
      <c r="L159" s="217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7975655</v>
      </c>
      <c r="G160" s="108">
        <v>117902</v>
      </c>
      <c r="H160" s="108">
        <v>1805900</v>
      </c>
      <c r="I160" s="108">
        <v>2014974</v>
      </c>
      <c r="J160" s="108">
        <v>4036879</v>
      </c>
      <c r="K160" s="36"/>
      <c r="L160" s="217" t="s">
        <v>2343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10592233</v>
      </c>
      <c r="G161" s="108">
        <v>120000</v>
      </c>
      <c r="H161" s="108">
        <v>9506067</v>
      </c>
      <c r="I161" s="108">
        <v>5300</v>
      </c>
      <c r="J161" s="108">
        <v>960866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747002</v>
      </c>
      <c r="G162" s="108">
        <v>24000</v>
      </c>
      <c r="H162" s="108">
        <v>263651</v>
      </c>
      <c r="I162" s="108">
        <v>114810</v>
      </c>
      <c r="J162" s="108">
        <v>344541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217" t="s">
        <v>2344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2208126</v>
      </c>
      <c r="G164" s="108">
        <v>88500</v>
      </c>
      <c r="H164" s="108">
        <v>1609280</v>
      </c>
      <c r="I164" s="108">
        <v>1200</v>
      </c>
      <c r="J164" s="108">
        <v>509146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198663</v>
      </c>
      <c r="G165" s="108">
        <v>0</v>
      </c>
      <c r="H165" s="108">
        <v>113663</v>
      </c>
      <c r="I165" s="108">
        <v>0</v>
      </c>
      <c r="J165" s="108">
        <v>85000</v>
      </c>
      <c r="K165" s="36"/>
      <c r="L165" s="217" t="s">
        <v>2343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2363015</v>
      </c>
      <c r="G166" s="108">
        <v>343500</v>
      </c>
      <c r="H166" s="108">
        <v>1733902</v>
      </c>
      <c r="I166" s="108">
        <v>0</v>
      </c>
      <c r="J166" s="108">
        <v>285613</v>
      </c>
      <c r="K166" s="36"/>
      <c r="L166" s="217" t="s">
        <v>2343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4296699</v>
      </c>
      <c r="G167" s="108">
        <v>18600</v>
      </c>
      <c r="H167" s="108">
        <v>2192095</v>
      </c>
      <c r="I167" s="108">
        <v>340020</v>
      </c>
      <c r="J167" s="108">
        <v>1745984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3957254</v>
      </c>
      <c r="G168" s="108">
        <v>394300</v>
      </c>
      <c r="H168" s="108">
        <v>1081693</v>
      </c>
      <c r="I168" s="108">
        <v>654620</v>
      </c>
      <c r="J168" s="108">
        <v>1826641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6018034</v>
      </c>
      <c r="G169" s="108">
        <v>2130325</v>
      </c>
      <c r="H169" s="108">
        <v>1217011</v>
      </c>
      <c r="I169" s="108">
        <v>770325</v>
      </c>
      <c r="J169" s="108">
        <v>1900373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711190</v>
      </c>
      <c r="G170" s="108">
        <v>0</v>
      </c>
      <c r="H170" s="108">
        <v>273103</v>
      </c>
      <c r="I170" s="108">
        <v>0</v>
      </c>
      <c r="J170" s="108">
        <v>438087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85733348</v>
      </c>
      <c r="G171" s="108">
        <v>840080</v>
      </c>
      <c r="H171" s="108">
        <v>3745930</v>
      </c>
      <c r="I171" s="108">
        <v>60801242</v>
      </c>
      <c r="J171" s="108">
        <v>20346096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95396924</v>
      </c>
      <c r="G172" s="108">
        <v>5537601</v>
      </c>
      <c r="H172" s="108">
        <v>15539157</v>
      </c>
      <c r="I172" s="108">
        <v>29009502</v>
      </c>
      <c r="J172" s="108">
        <v>45310664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883834</v>
      </c>
      <c r="G173" s="108">
        <v>0</v>
      </c>
      <c r="H173" s="108">
        <v>712014</v>
      </c>
      <c r="I173" s="108">
        <v>4400</v>
      </c>
      <c r="J173" s="108">
        <v>167420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1627734</v>
      </c>
      <c r="G174" s="108">
        <v>646361</v>
      </c>
      <c r="H174" s="108">
        <v>871790</v>
      </c>
      <c r="I174" s="108">
        <v>0</v>
      </c>
      <c r="J174" s="108">
        <v>109583</v>
      </c>
      <c r="K174" s="36"/>
      <c r="L174" s="217" t="s">
        <v>2344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6862095</v>
      </c>
      <c r="G175" s="108">
        <v>410582</v>
      </c>
      <c r="H175" s="108">
        <v>2824675</v>
      </c>
      <c r="I175" s="108">
        <v>2099350</v>
      </c>
      <c r="J175" s="108">
        <v>1527488</v>
      </c>
      <c r="K175" s="36"/>
      <c r="L175" s="217" t="s">
        <v>2343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1546691</v>
      </c>
      <c r="G176" s="108">
        <v>0</v>
      </c>
      <c r="H176" s="108">
        <v>855558</v>
      </c>
      <c r="I176" s="108">
        <v>339100</v>
      </c>
      <c r="J176" s="108">
        <v>352033</v>
      </c>
      <c r="K176" s="36"/>
      <c r="L176" s="217" t="s">
        <v>2343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3040362</v>
      </c>
      <c r="G177" s="108">
        <v>109500</v>
      </c>
      <c r="H177" s="108">
        <v>1760654</v>
      </c>
      <c r="I177" s="108">
        <v>0</v>
      </c>
      <c r="J177" s="108">
        <v>1170208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34110607</v>
      </c>
      <c r="G178" s="108">
        <v>5188975</v>
      </c>
      <c r="H178" s="108">
        <v>16428889</v>
      </c>
      <c r="I178" s="108">
        <v>559220</v>
      </c>
      <c r="J178" s="108">
        <v>11933523</v>
      </c>
      <c r="K178" s="36"/>
      <c r="L178" s="217" t="s">
        <v>2343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29591179</v>
      </c>
      <c r="G179" s="108">
        <v>3319805</v>
      </c>
      <c r="H179" s="108">
        <v>3964894</v>
      </c>
      <c r="I179" s="108">
        <v>5305614</v>
      </c>
      <c r="J179" s="108">
        <v>17000866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14388069</v>
      </c>
      <c r="G180" s="108">
        <v>3759076</v>
      </c>
      <c r="H180" s="108">
        <v>9120771</v>
      </c>
      <c r="I180" s="108">
        <v>109410</v>
      </c>
      <c r="J180" s="108">
        <v>1398812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3884791</v>
      </c>
      <c r="G181" s="108">
        <v>637032</v>
      </c>
      <c r="H181" s="108">
        <v>2884096</v>
      </c>
      <c r="I181" s="108">
        <v>0</v>
      </c>
      <c r="J181" s="108">
        <v>363663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274235</v>
      </c>
      <c r="G182" s="108">
        <v>0</v>
      </c>
      <c r="H182" s="108">
        <v>252587</v>
      </c>
      <c r="I182" s="108">
        <v>16148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179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1096955</v>
      </c>
      <c r="G184" s="108">
        <v>0</v>
      </c>
      <c r="H184" s="108">
        <v>618413</v>
      </c>
      <c r="I184" s="108">
        <v>0</v>
      </c>
      <c r="J184" s="108">
        <v>478542</v>
      </c>
      <c r="K184" s="36"/>
      <c r="L184" s="217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4080938</v>
      </c>
      <c r="G185" s="108">
        <v>0</v>
      </c>
      <c r="H185" s="108">
        <v>2431576</v>
      </c>
      <c r="I185" s="108">
        <v>17850</v>
      </c>
      <c r="J185" s="108">
        <v>1631512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6831575</v>
      </c>
      <c r="G186" s="108">
        <v>85200</v>
      </c>
      <c r="H186" s="108">
        <v>894037</v>
      </c>
      <c r="I186" s="108">
        <v>69537</v>
      </c>
      <c r="J186" s="108">
        <v>5782801</v>
      </c>
      <c r="K186" s="36"/>
      <c r="L186" s="217" t="s">
        <v>2343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959980</v>
      </c>
      <c r="G187" s="108">
        <v>0</v>
      </c>
      <c r="H187" s="108">
        <v>789440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1181857</v>
      </c>
      <c r="G188" s="108">
        <v>98000</v>
      </c>
      <c r="H188" s="108">
        <v>883907</v>
      </c>
      <c r="I188" s="108">
        <v>0</v>
      </c>
      <c r="J188" s="108">
        <v>199950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1239968</v>
      </c>
      <c r="G189" s="108">
        <v>0</v>
      </c>
      <c r="H189" s="108">
        <v>942883</v>
      </c>
      <c r="I189" s="108">
        <v>0</v>
      </c>
      <c r="J189" s="108">
        <v>297085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16067792</v>
      </c>
      <c r="G190" s="108">
        <v>291401</v>
      </c>
      <c r="H190" s="108">
        <v>6480833</v>
      </c>
      <c r="I190" s="108">
        <v>218150</v>
      </c>
      <c r="J190" s="108">
        <v>9077408</v>
      </c>
      <c r="K190" s="36"/>
      <c r="L190" s="217" t="s">
        <v>2347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2476729</v>
      </c>
      <c r="G191" s="108">
        <v>0</v>
      </c>
      <c r="H191" s="108">
        <v>1687046</v>
      </c>
      <c r="I191" s="108">
        <v>284000</v>
      </c>
      <c r="J191" s="108">
        <v>505683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3880293</v>
      </c>
      <c r="G193" s="108">
        <v>88500</v>
      </c>
      <c r="H193" s="108">
        <v>2443907</v>
      </c>
      <c r="I193" s="108">
        <v>0</v>
      </c>
      <c r="J193" s="108">
        <v>1347886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5967614</v>
      </c>
      <c r="G194" s="108">
        <v>517800</v>
      </c>
      <c r="H194" s="108">
        <v>1222638</v>
      </c>
      <c r="I194" s="108">
        <v>1230890</v>
      </c>
      <c r="J194" s="108">
        <v>2996286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1762442</v>
      </c>
      <c r="G195" s="108">
        <v>0</v>
      </c>
      <c r="H195" s="108">
        <v>1396742</v>
      </c>
      <c r="I195" s="108">
        <v>0</v>
      </c>
      <c r="J195" s="108">
        <v>365700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24908163</v>
      </c>
      <c r="G197" s="108">
        <v>2141260</v>
      </c>
      <c r="H197" s="108">
        <v>6212454</v>
      </c>
      <c r="I197" s="108">
        <v>1952000</v>
      </c>
      <c r="J197" s="108">
        <v>14602449</v>
      </c>
      <c r="K197" s="36"/>
      <c r="L197" s="217" t="s">
        <v>2344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1694077</v>
      </c>
      <c r="G198" s="108">
        <v>122800</v>
      </c>
      <c r="H198" s="108">
        <v>1412777</v>
      </c>
      <c r="I198" s="108">
        <v>24500</v>
      </c>
      <c r="J198" s="108">
        <v>134000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25842049</v>
      </c>
      <c r="G199" s="108">
        <v>8485831</v>
      </c>
      <c r="H199" s="108">
        <v>10234505</v>
      </c>
      <c r="I199" s="108">
        <v>435302</v>
      </c>
      <c r="J199" s="108">
        <v>6686411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157346</v>
      </c>
      <c r="G200" s="108">
        <v>0</v>
      </c>
      <c r="H200" s="108">
        <v>157346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32313659</v>
      </c>
      <c r="G201" s="108">
        <v>22806005</v>
      </c>
      <c r="H201" s="108">
        <v>4446526</v>
      </c>
      <c r="I201" s="108">
        <v>235660</v>
      </c>
      <c r="J201" s="108">
        <v>4825468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7693863</v>
      </c>
      <c r="G202" s="108">
        <v>1913950</v>
      </c>
      <c r="H202" s="108">
        <v>4244884</v>
      </c>
      <c r="I202" s="108">
        <v>0</v>
      </c>
      <c r="J202" s="108">
        <v>1535029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1290896</v>
      </c>
      <c r="G203" s="108">
        <v>23100</v>
      </c>
      <c r="H203" s="108">
        <v>1075846</v>
      </c>
      <c r="I203" s="108">
        <v>0</v>
      </c>
      <c r="J203" s="108">
        <v>191950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4119402</v>
      </c>
      <c r="G204" s="108">
        <v>1097900</v>
      </c>
      <c r="H204" s="108">
        <v>2488087</v>
      </c>
      <c r="I204" s="108">
        <v>137250</v>
      </c>
      <c r="J204" s="108">
        <v>396165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21656925</v>
      </c>
      <c r="G205" s="108">
        <v>2785703</v>
      </c>
      <c r="H205" s="108">
        <v>8794956</v>
      </c>
      <c r="I205" s="108">
        <v>2015414</v>
      </c>
      <c r="J205" s="108">
        <v>8060852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72618340</v>
      </c>
      <c r="G206" s="108">
        <v>7901260</v>
      </c>
      <c r="H206" s="108">
        <v>7859281</v>
      </c>
      <c r="I206" s="108">
        <v>53114000</v>
      </c>
      <c r="J206" s="108">
        <v>3743799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8468515</v>
      </c>
      <c r="G207" s="108">
        <v>3487882</v>
      </c>
      <c r="H207" s="108">
        <v>4104402</v>
      </c>
      <c r="I207" s="108">
        <v>43000</v>
      </c>
      <c r="J207" s="108">
        <v>833231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55427165</v>
      </c>
      <c r="G208" s="108">
        <v>38418479</v>
      </c>
      <c r="H208" s="108">
        <v>9409115</v>
      </c>
      <c r="I208" s="108">
        <v>1967949</v>
      </c>
      <c r="J208" s="108">
        <v>5631622</v>
      </c>
      <c r="K208" s="36"/>
      <c r="L208" s="217" t="s">
        <v>2343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18921496</v>
      </c>
      <c r="G209" s="108">
        <v>10648351</v>
      </c>
      <c r="H209" s="108">
        <v>3700516</v>
      </c>
      <c r="I209" s="108">
        <v>3367500</v>
      </c>
      <c r="J209" s="108">
        <v>1205129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14021180</v>
      </c>
      <c r="G210" s="108">
        <v>10036440</v>
      </c>
      <c r="H210" s="108">
        <v>3185505</v>
      </c>
      <c r="I210" s="108">
        <v>0</v>
      </c>
      <c r="J210" s="108">
        <v>799235</v>
      </c>
      <c r="K210" s="36"/>
      <c r="L210" s="217" t="s">
        <v>2343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11995919</v>
      </c>
      <c r="G211" s="108">
        <v>1801573</v>
      </c>
      <c r="H211" s="108">
        <v>5188914</v>
      </c>
      <c r="I211" s="108">
        <v>936665</v>
      </c>
      <c r="J211" s="108">
        <v>4068767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1741601</v>
      </c>
      <c r="G212" s="108">
        <v>749878</v>
      </c>
      <c r="H212" s="108">
        <v>832636</v>
      </c>
      <c r="I212" s="108">
        <v>31300</v>
      </c>
      <c r="J212" s="108">
        <v>127787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1429026</v>
      </c>
      <c r="G213" s="108">
        <v>819425</v>
      </c>
      <c r="H213" s="108">
        <v>608749</v>
      </c>
      <c r="I213" s="108">
        <v>0</v>
      </c>
      <c r="J213" s="108">
        <v>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4572330</v>
      </c>
      <c r="G214" s="108">
        <v>702800</v>
      </c>
      <c r="H214" s="108">
        <v>1784969</v>
      </c>
      <c r="I214" s="108">
        <v>72501</v>
      </c>
      <c r="J214" s="108">
        <v>2012060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7261845</v>
      </c>
      <c r="G215" s="108">
        <v>3244750</v>
      </c>
      <c r="H215" s="108">
        <v>2670581</v>
      </c>
      <c r="I215" s="108">
        <v>667017</v>
      </c>
      <c r="J215" s="108">
        <v>679497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2979135</v>
      </c>
      <c r="G216" s="108">
        <v>147000</v>
      </c>
      <c r="H216" s="108">
        <v>351489</v>
      </c>
      <c r="I216" s="108">
        <v>1105821</v>
      </c>
      <c r="J216" s="108">
        <v>1374825</v>
      </c>
      <c r="K216" s="36"/>
      <c r="L216" s="217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3986862</v>
      </c>
      <c r="G217" s="108">
        <v>0</v>
      </c>
      <c r="H217" s="108">
        <v>2320533</v>
      </c>
      <c r="I217" s="108">
        <v>0</v>
      </c>
      <c r="J217" s="108">
        <v>1666329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870162</v>
      </c>
      <c r="G218" s="108">
        <v>46600</v>
      </c>
      <c r="H218" s="108">
        <v>779237</v>
      </c>
      <c r="I218" s="108">
        <v>0</v>
      </c>
      <c r="J218" s="108">
        <v>44325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1062789</v>
      </c>
      <c r="G219" s="108">
        <v>34800</v>
      </c>
      <c r="H219" s="108">
        <v>823482</v>
      </c>
      <c r="I219" s="108">
        <v>82900</v>
      </c>
      <c r="J219" s="108">
        <v>121607</v>
      </c>
      <c r="K219" s="36"/>
      <c r="L219" s="217" t="s">
        <v>2347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561440</v>
      </c>
      <c r="G220" s="108">
        <v>23566</v>
      </c>
      <c r="H220" s="108">
        <v>481074</v>
      </c>
      <c r="I220" s="108">
        <v>33800</v>
      </c>
      <c r="J220" s="108">
        <v>23000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1365020</v>
      </c>
      <c r="G221" s="108">
        <v>2500</v>
      </c>
      <c r="H221" s="108">
        <v>988403</v>
      </c>
      <c r="I221" s="108">
        <v>62950</v>
      </c>
      <c r="J221" s="108">
        <v>311167</v>
      </c>
      <c r="K221" s="36"/>
      <c r="L221" s="217" t="s">
        <v>2347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436447</v>
      </c>
      <c r="G222" s="108">
        <v>0</v>
      </c>
      <c r="H222" s="108">
        <v>283248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3036843</v>
      </c>
      <c r="G223" s="108">
        <v>0</v>
      </c>
      <c r="H223" s="108">
        <v>1561750</v>
      </c>
      <c r="I223" s="108">
        <v>1101126</v>
      </c>
      <c r="J223" s="108">
        <v>373967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614209</v>
      </c>
      <c r="G224" s="108">
        <v>180000</v>
      </c>
      <c r="H224" s="108">
        <v>434209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2031575</v>
      </c>
      <c r="G225" s="108">
        <v>0</v>
      </c>
      <c r="H225" s="108">
        <v>716844</v>
      </c>
      <c r="I225" s="108">
        <v>70312</v>
      </c>
      <c r="J225" s="108">
        <v>1244419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13156616</v>
      </c>
      <c r="G226" s="108">
        <v>1200735</v>
      </c>
      <c r="H226" s="108">
        <v>5489643</v>
      </c>
      <c r="I226" s="108">
        <v>1489750</v>
      </c>
      <c r="J226" s="108">
        <v>4976488</v>
      </c>
      <c r="K226" s="36"/>
      <c r="L226" s="217" t="s">
        <v>2347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174272</v>
      </c>
      <c r="G227" s="108">
        <v>0</v>
      </c>
      <c r="H227" s="108">
        <v>173272</v>
      </c>
      <c r="I227" s="108">
        <v>0</v>
      </c>
      <c r="J227" s="108">
        <v>1000</v>
      </c>
      <c r="K227" s="36"/>
      <c r="L227" s="217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574260</v>
      </c>
      <c r="G228" s="108">
        <v>0</v>
      </c>
      <c r="H228" s="108">
        <v>312621</v>
      </c>
      <c r="I228" s="108">
        <v>128259</v>
      </c>
      <c r="J228" s="108">
        <v>133380</v>
      </c>
      <c r="K228" s="36"/>
      <c r="L228" s="217" t="s">
        <v>2347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3655108</v>
      </c>
      <c r="G229" s="108">
        <v>328450</v>
      </c>
      <c r="H229" s="108">
        <v>1700524</v>
      </c>
      <c r="I229" s="108">
        <v>1124360</v>
      </c>
      <c r="J229" s="108">
        <v>501774</v>
      </c>
      <c r="K229" s="36"/>
      <c r="L229" s="217" t="s">
        <v>2347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36850294</v>
      </c>
      <c r="G230" s="108">
        <v>750000</v>
      </c>
      <c r="H230" s="108">
        <v>4283405</v>
      </c>
      <c r="I230" s="108">
        <v>3227391</v>
      </c>
      <c r="J230" s="108">
        <v>28589498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25356741</v>
      </c>
      <c r="G231" s="108">
        <v>298000</v>
      </c>
      <c r="H231" s="108">
        <v>6269993</v>
      </c>
      <c r="I231" s="108">
        <v>0</v>
      </c>
      <c r="J231" s="108">
        <v>18788748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36642195</v>
      </c>
      <c r="G232" s="108">
        <v>15800000</v>
      </c>
      <c r="H232" s="108">
        <v>13600542</v>
      </c>
      <c r="I232" s="108">
        <v>0</v>
      </c>
      <c r="J232" s="108">
        <v>7241653</v>
      </c>
      <c r="K232" s="36"/>
      <c r="L232" s="217" t="s">
        <v>2343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4609148</v>
      </c>
      <c r="G233" s="108">
        <v>815400</v>
      </c>
      <c r="H233" s="108">
        <v>2730954</v>
      </c>
      <c r="I233" s="108">
        <v>0</v>
      </c>
      <c r="J233" s="108">
        <v>1062794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32787944</v>
      </c>
      <c r="G234" s="108">
        <v>6169947</v>
      </c>
      <c r="H234" s="108">
        <v>4630927</v>
      </c>
      <c r="I234" s="108">
        <v>11000000</v>
      </c>
      <c r="J234" s="108">
        <v>10987070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38977009</v>
      </c>
      <c r="G235" s="108">
        <v>15688000</v>
      </c>
      <c r="H235" s="108">
        <v>20811087</v>
      </c>
      <c r="I235" s="108">
        <v>365350</v>
      </c>
      <c r="J235" s="108">
        <v>2112572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4110786</v>
      </c>
      <c r="G236" s="108">
        <v>263800</v>
      </c>
      <c r="H236" s="108">
        <v>3846986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12374632</v>
      </c>
      <c r="G237" s="108">
        <v>1229800</v>
      </c>
      <c r="H237" s="108">
        <v>2385525</v>
      </c>
      <c r="I237" s="108">
        <v>0</v>
      </c>
      <c r="J237" s="108">
        <v>8759307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6518742</v>
      </c>
      <c r="G238" s="108">
        <v>115500</v>
      </c>
      <c r="H238" s="108">
        <v>6403242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27723292</v>
      </c>
      <c r="G239" s="108">
        <v>15142345</v>
      </c>
      <c r="H239" s="108">
        <v>6214367</v>
      </c>
      <c r="I239" s="108">
        <v>0</v>
      </c>
      <c r="J239" s="108">
        <v>6366580</v>
      </c>
      <c r="K239" s="36"/>
      <c r="L239" s="217" t="s">
        <v>2343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106793037</v>
      </c>
      <c r="G240" s="108">
        <v>27649006</v>
      </c>
      <c r="H240" s="108">
        <v>20056445</v>
      </c>
      <c r="I240" s="108">
        <v>12471963</v>
      </c>
      <c r="J240" s="108">
        <v>46615623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29563541</v>
      </c>
      <c r="G241" s="108">
        <v>10371083</v>
      </c>
      <c r="H241" s="108">
        <v>14281988</v>
      </c>
      <c r="I241" s="108">
        <v>1295850</v>
      </c>
      <c r="J241" s="108">
        <v>3614620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55123197</v>
      </c>
      <c r="G242" s="108">
        <v>15203905</v>
      </c>
      <c r="H242" s="108">
        <v>21380813</v>
      </c>
      <c r="I242" s="108">
        <v>2709230</v>
      </c>
      <c r="J242" s="108">
        <v>15829249</v>
      </c>
      <c r="K242" s="36"/>
      <c r="L242" s="217" t="s">
        <v>2343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46711750</v>
      </c>
      <c r="G243" s="108">
        <v>9629200</v>
      </c>
      <c r="H243" s="108">
        <v>25322602</v>
      </c>
      <c r="I243" s="108">
        <v>3764950</v>
      </c>
      <c r="J243" s="108">
        <v>7994998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292653631</v>
      </c>
      <c r="G244" s="108">
        <v>16750376</v>
      </c>
      <c r="H244" s="108">
        <v>25965777</v>
      </c>
      <c r="I244" s="108">
        <v>150009241</v>
      </c>
      <c r="J244" s="108">
        <v>99928237</v>
      </c>
      <c r="K244" s="36"/>
      <c r="L244" s="217" t="s">
        <v>2347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6878791</v>
      </c>
      <c r="G245" s="108">
        <v>2432946</v>
      </c>
      <c r="H245" s="108">
        <v>4422843</v>
      </c>
      <c r="I245" s="108">
        <v>0</v>
      </c>
      <c r="J245" s="108">
        <v>23002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9779863</v>
      </c>
      <c r="G246" s="108">
        <v>2340640</v>
      </c>
      <c r="H246" s="108">
        <v>6224020</v>
      </c>
      <c r="I246" s="108">
        <v>445685</v>
      </c>
      <c r="J246" s="108">
        <v>769518</v>
      </c>
      <c r="K246" s="36"/>
      <c r="L246" s="217" t="s">
        <v>2343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7534826</v>
      </c>
      <c r="G247" s="108">
        <v>114500</v>
      </c>
      <c r="H247" s="108">
        <v>4253581</v>
      </c>
      <c r="I247" s="108">
        <v>396400</v>
      </c>
      <c r="J247" s="108">
        <v>2770345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9192059</v>
      </c>
      <c r="G248" s="108">
        <v>902500</v>
      </c>
      <c r="H248" s="108">
        <v>2112120</v>
      </c>
      <c r="I248" s="108">
        <v>50000</v>
      </c>
      <c r="J248" s="108">
        <v>6127439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17829248</v>
      </c>
      <c r="G249" s="108">
        <v>890750</v>
      </c>
      <c r="H249" s="108">
        <v>11179020</v>
      </c>
      <c r="I249" s="108">
        <v>567593</v>
      </c>
      <c r="J249" s="108">
        <v>5191885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15843172</v>
      </c>
      <c r="G250" s="108">
        <v>1331250</v>
      </c>
      <c r="H250" s="108">
        <v>5113515</v>
      </c>
      <c r="I250" s="108">
        <v>14300</v>
      </c>
      <c r="J250" s="108">
        <v>9384107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11084739</v>
      </c>
      <c r="G251" s="108">
        <v>0</v>
      </c>
      <c r="H251" s="108">
        <v>3557804</v>
      </c>
      <c r="I251" s="108">
        <v>88500</v>
      </c>
      <c r="J251" s="108">
        <v>7438435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28002713</v>
      </c>
      <c r="G252" s="108">
        <v>530087</v>
      </c>
      <c r="H252" s="108">
        <v>13066607</v>
      </c>
      <c r="I252" s="108">
        <v>4535331</v>
      </c>
      <c r="J252" s="108">
        <v>9870688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10285487</v>
      </c>
      <c r="G253" s="108">
        <v>239900</v>
      </c>
      <c r="H253" s="108">
        <v>2941676</v>
      </c>
      <c r="I253" s="108">
        <v>100000</v>
      </c>
      <c r="J253" s="108">
        <v>7003911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19621334</v>
      </c>
      <c r="G254" s="108">
        <v>3971082</v>
      </c>
      <c r="H254" s="108">
        <v>6949830</v>
      </c>
      <c r="I254" s="108">
        <v>1332142</v>
      </c>
      <c r="J254" s="108">
        <v>7368280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10022995</v>
      </c>
      <c r="G255" s="108">
        <v>4908723</v>
      </c>
      <c r="H255" s="108">
        <v>4302555</v>
      </c>
      <c r="I255" s="108">
        <v>22700</v>
      </c>
      <c r="J255" s="108">
        <v>789017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6185225</v>
      </c>
      <c r="G256" s="108">
        <v>4540150</v>
      </c>
      <c r="H256" s="108">
        <v>103814</v>
      </c>
      <c r="I256" s="108">
        <v>178200</v>
      </c>
      <c r="J256" s="108">
        <v>1363061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16205885</v>
      </c>
      <c r="G257" s="108">
        <v>1365333</v>
      </c>
      <c r="H257" s="108">
        <v>3949645</v>
      </c>
      <c r="I257" s="108">
        <v>220600</v>
      </c>
      <c r="J257" s="108">
        <v>10670307</v>
      </c>
      <c r="K257" s="36"/>
      <c r="L257" s="217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67635037</v>
      </c>
      <c r="G258" s="108">
        <v>6602335</v>
      </c>
      <c r="H258" s="108">
        <v>4166884</v>
      </c>
      <c r="I258" s="108">
        <v>46033022</v>
      </c>
      <c r="J258" s="108">
        <v>10832796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4728927</v>
      </c>
      <c r="G259" s="108">
        <v>0</v>
      </c>
      <c r="H259" s="108">
        <v>1576862</v>
      </c>
      <c r="I259" s="108">
        <v>7000</v>
      </c>
      <c r="J259" s="108">
        <v>3145065</v>
      </c>
      <c r="K259" s="36"/>
      <c r="L259" s="217" t="s">
        <v>2347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38971966</v>
      </c>
      <c r="G260" s="108">
        <v>3743444</v>
      </c>
      <c r="H260" s="108">
        <v>4028471</v>
      </c>
      <c r="I260" s="108">
        <v>27335875</v>
      </c>
      <c r="J260" s="108">
        <v>3864176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179" t="s">
        <v>2323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8714667</v>
      </c>
      <c r="G262" s="108">
        <v>1133568</v>
      </c>
      <c r="H262" s="108">
        <v>5585075</v>
      </c>
      <c r="I262" s="108">
        <v>742796</v>
      </c>
      <c r="J262" s="108">
        <v>1253228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23285704</v>
      </c>
      <c r="G263" s="108">
        <v>7767983</v>
      </c>
      <c r="H263" s="108">
        <v>11830325</v>
      </c>
      <c r="I263" s="108">
        <v>166156</v>
      </c>
      <c r="J263" s="108">
        <v>3521240</v>
      </c>
      <c r="K263" s="36"/>
      <c r="L263" s="217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714869</v>
      </c>
      <c r="G264" s="108">
        <v>0</v>
      </c>
      <c r="H264" s="108">
        <v>631865</v>
      </c>
      <c r="I264" s="108">
        <v>17257</v>
      </c>
      <c r="J264" s="108">
        <v>65747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1105904</v>
      </c>
      <c r="G265" s="108">
        <v>690000</v>
      </c>
      <c r="H265" s="108">
        <v>395204</v>
      </c>
      <c r="I265" s="108">
        <v>0</v>
      </c>
      <c r="J265" s="108">
        <v>20700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4526500</v>
      </c>
      <c r="G266" s="108">
        <v>0</v>
      </c>
      <c r="H266" s="108">
        <v>1028211</v>
      </c>
      <c r="I266" s="108">
        <v>120519</v>
      </c>
      <c r="J266" s="108">
        <v>3377770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3061497</v>
      </c>
      <c r="G267" s="108">
        <v>280207</v>
      </c>
      <c r="H267" s="108">
        <v>1943378</v>
      </c>
      <c r="I267" s="108">
        <v>0</v>
      </c>
      <c r="J267" s="108">
        <v>837912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2666532</v>
      </c>
      <c r="G268" s="108">
        <v>884150</v>
      </c>
      <c r="H268" s="108">
        <v>1677797</v>
      </c>
      <c r="I268" s="108">
        <v>54435</v>
      </c>
      <c r="J268" s="108">
        <v>50150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709561</v>
      </c>
      <c r="G269" s="108">
        <v>112000</v>
      </c>
      <c r="H269" s="108">
        <v>4400</v>
      </c>
      <c r="I269" s="108">
        <v>55900</v>
      </c>
      <c r="J269" s="108">
        <v>537261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30368720</v>
      </c>
      <c r="G270" s="108">
        <v>2855500</v>
      </c>
      <c r="H270" s="108">
        <v>17510867</v>
      </c>
      <c r="I270" s="108">
        <v>65340</v>
      </c>
      <c r="J270" s="108">
        <v>9937013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878748</v>
      </c>
      <c r="G271" s="108">
        <v>20982</v>
      </c>
      <c r="H271" s="108">
        <v>591566</v>
      </c>
      <c r="I271" s="108">
        <v>0</v>
      </c>
      <c r="J271" s="108">
        <v>266200</v>
      </c>
      <c r="K271" s="36"/>
      <c r="L271" s="217" t="s">
        <v>2343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37308139</v>
      </c>
      <c r="G272" s="108">
        <v>322600</v>
      </c>
      <c r="H272" s="108">
        <v>4482101</v>
      </c>
      <c r="I272" s="108">
        <v>11219005</v>
      </c>
      <c r="J272" s="108">
        <v>21284433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924878</v>
      </c>
      <c r="G273" s="108">
        <v>2000</v>
      </c>
      <c r="H273" s="108">
        <v>737578</v>
      </c>
      <c r="I273" s="108">
        <v>0</v>
      </c>
      <c r="J273" s="108">
        <v>185300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3784276</v>
      </c>
      <c r="G274" s="108">
        <v>338100</v>
      </c>
      <c r="H274" s="108">
        <v>1538781</v>
      </c>
      <c r="I274" s="108">
        <v>189250</v>
      </c>
      <c r="J274" s="108">
        <v>1718145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1491980</v>
      </c>
      <c r="G275" s="108">
        <v>0</v>
      </c>
      <c r="H275" s="108">
        <v>756480</v>
      </c>
      <c r="I275" s="108">
        <v>0</v>
      </c>
      <c r="J275" s="108">
        <v>735500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14481382</v>
      </c>
      <c r="G276" s="108">
        <v>8382618</v>
      </c>
      <c r="H276" s="108">
        <v>334735</v>
      </c>
      <c r="I276" s="108">
        <v>562426</v>
      </c>
      <c r="J276" s="108">
        <v>5201603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47884485</v>
      </c>
      <c r="G277" s="108">
        <v>1612200</v>
      </c>
      <c r="H277" s="108">
        <v>8829088</v>
      </c>
      <c r="I277" s="108">
        <v>27482250</v>
      </c>
      <c r="J277" s="108">
        <v>9960947</v>
      </c>
      <c r="K277" s="36"/>
      <c r="L277" s="217" t="s">
        <v>2347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422970</v>
      </c>
      <c r="G278" s="108">
        <v>323400</v>
      </c>
      <c r="H278" s="108">
        <v>73420</v>
      </c>
      <c r="I278" s="108">
        <v>0</v>
      </c>
      <c r="J278" s="108">
        <v>26150</v>
      </c>
      <c r="K278" s="36"/>
      <c r="L278" s="217" t="s">
        <v>2343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1486385</v>
      </c>
      <c r="G279" s="108">
        <v>140600</v>
      </c>
      <c r="H279" s="108">
        <v>664696</v>
      </c>
      <c r="I279" s="108">
        <v>0</v>
      </c>
      <c r="J279" s="108">
        <v>681089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115961237</v>
      </c>
      <c r="G280" s="108">
        <v>113297150</v>
      </c>
      <c r="H280" s="108">
        <v>1063709</v>
      </c>
      <c r="I280" s="108">
        <v>0</v>
      </c>
      <c r="J280" s="108">
        <v>1600378</v>
      </c>
      <c r="K280" s="36"/>
      <c r="L280" s="217" t="s">
        <v>2343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48663853</v>
      </c>
      <c r="G281" s="108">
        <v>8989550</v>
      </c>
      <c r="H281" s="108">
        <v>32683046</v>
      </c>
      <c r="I281" s="108">
        <v>0</v>
      </c>
      <c r="J281" s="108">
        <v>6991257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1125066723</v>
      </c>
      <c r="G282" s="108">
        <v>806243901</v>
      </c>
      <c r="H282" s="108">
        <v>154079717</v>
      </c>
      <c r="I282" s="108">
        <v>20833901</v>
      </c>
      <c r="J282" s="108">
        <v>143909204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50737837</v>
      </c>
      <c r="G283" s="108">
        <v>1049850</v>
      </c>
      <c r="H283" s="108">
        <v>5385763</v>
      </c>
      <c r="I283" s="108">
        <v>35007245</v>
      </c>
      <c r="J283" s="108">
        <v>9294979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29680091</v>
      </c>
      <c r="G284" s="108">
        <v>2434070</v>
      </c>
      <c r="H284" s="108">
        <v>7630215</v>
      </c>
      <c r="I284" s="108">
        <v>4073900</v>
      </c>
      <c r="J284" s="108">
        <v>15541906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143498789</v>
      </c>
      <c r="G285" s="108">
        <v>50213276</v>
      </c>
      <c r="H285" s="108">
        <v>5610616</v>
      </c>
      <c r="I285" s="108">
        <v>25636006</v>
      </c>
      <c r="J285" s="108">
        <v>62038891</v>
      </c>
      <c r="K285" s="36"/>
      <c r="L285" s="217" t="s">
        <v>2347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36651627</v>
      </c>
      <c r="G286" s="108">
        <v>23351851</v>
      </c>
      <c r="H286" s="108">
        <v>7767855</v>
      </c>
      <c r="I286" s="108">
        <v>0</v>
      </c>
      <c r="J286" s="108">
        <v>5531921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250343099</v>
      </c>
      <c r="G287" s="108">
        <v>182454731</v>
      </c>
      <c r="H287" s="108">
        <v>6054552</v>
      </c>
      <c r="I287" s="108">
        <v>57000000</v>
      </c>
      <c r="J287" s="108">
        <v>4833816</v>
      </c>
      <c r="K287" s="36"/>
      <c r="L287" s="217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59305486</v>
      </c>
      <c r="G288" s="108">
        <v>44365587</v>
      </c>
      <c r="H288" s="108">
        <v>8195012</v>
      </c>
      <c r="I288" s="108">
        <v>0</v>
      </c>
      <c r="J288" s="108">
        <v>6744887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2764081</v>
      </c>
      <c r="G289" s="108">
        <v>544850</v>
      </c>
      <c r="H289" s="108">
        <v>1192675</v>
      </c>
      <c r="I289" s="108">
        <v>871743</v>
      </c>
      <c r="J289" s="108">
        <v>154813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1981188</v>
      </c>
      <c r="G290" s="108">
        <v>0</v>
      </c>
      <c r="H290" s="108">
        <v>1050504</v>
      </c>
      <c r="I290" s="108">
        <v>413850</v>
      </c>
      <c r="J290" s="108">
        <v>516834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1497412</v>
      </c>
      <c r="G291" s="108">
        <v>0</v>
      </c>
      <c r="H291" s="108">
        <v>182152</v>
      </c>
      <c r="I291" s="108">
        <v>1038700</v>
      </c>
      <c r="J291" s="108">
        <v>276560</v>
      </c>
      <c r="K291" s="36"/>
      <c r="L291" s="217" t="s">
        <v>2343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253745</v>
      </c>
      <c r="G292" s="108">
        <v>0</v>
      </c>
      <c r="H292" s="108">
        <v>202244</v>
      </c>
      <c r="I292" s="108">
        <v>41500</v>
      </c>
      <c r="J292" s="108">
        <v>10001</v>
      </c>
      <c r="K292" s="36"/>
      <c r="L292" s="217" t="s">
        <v>2343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1036026</v>
      </c>
      <c r="G293" s="108">
        <v>0</v>
      </c>
      <c r="H293" s="108">
        <v>707728</v>
      </c>
      <c r="I293" s="108">
        <v>26500</v>
      </c>
      <c r="J293" s="108">
        <v>301798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9622882</v>
      </c>
      <c r="G294" s="108">
        <v>0</v>
      </c>
      <c r="H294" s="108">
        <v>4402651</v>
      </c>
      <c r="I294" s="108">
        <v>165329</v>
      </c>
      <c r="J294" s="108">
        <v>5054902</v>
      </c>
      <c r="K294" s="36"/>
      <c r="L294" s="217" t="s">
        <v>2343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4027275</v>
      </c>
      <c r="G295" s="108">
        <v>1287750</v>
      </c>
      <c r="H295" s="108">
        <v>2137912</v>
      </c>
      <c r="I295" s="108">
        <v>221450</v>
      </c>
      <c r="J295" s="108">
        <v>380163</v>
      </c>
      <c r="K295" s="36"/>
      <c r="L295" s="217" t="s">
        <v>2343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6448763</v>
      </c>
      <c r="G296" s="108">
        <v>1413715</v>
      </c>
      <c r="H296" s="108">
        <v>4013355</v>
      </c>
      <c r="I296" s="108">
        <v>446750</v>
      </c>
      <c r="J296" s="108">
        <v>574943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2472991</v>
      </c>
      <c r="G297" s="108">
        <v>0</v>
      </c>
      <c r="H297" s="108">
        <v>867590</v>
      </c>
      <c r="I297" s="108">
        <v>0</v>
      </c>
      <c r="J297" s="108">
        <v>1605401</v>
      </c>
      <c r="K297" s="36"/>
      <c r="L297" s="217" t="s">
        <v>2343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4546724</v>
      </c>
      <c r="G298" s="108">
        <v>1326200</v>
      </c>
      <c r="H298" s="108">
        <v>1750351</v>
      </c>
      <c r="I298" s="108">
        <v>141563</v>
      </c>
      <c r="J298" s="108">
        <v>1328610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682999</v>
      </c>
      <c r="G299" s="108">
        <v>7481</v>
      </c>
      <c r="H299" s="108">
        <v>417690</v>
      </c>
      <c r="I299" s="108">
        <v>0</v>
      </c>
      <c r="J299" s="108">
        <v>257828</v>
      </c>
      <c r="K299" s="36"/>
      <c r="L299" s="217" t="s">
        <v>2343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470833</v>
      </c>
      <c r="G300" s="108">
        <v>0</v>
      </c>
      <c r="H300" s="108">
        <v>278992</v>
      </c>
      <c r="I300" s="108">
        <v>0</v>
      </c>
      <c r="J300" s="108">
        <v>191841</v>
      </c>
      <c r="K300" s="36"/>
      <c r="L300" s="217" t="s">
        <v>2343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331925</v>
      </c>
      <c r="G301" s="108">
        <v>0</v>
      </c>
      <c r="H301" s="108">
        <v>107367</v>
      </c>
      <c r="I301" s="108">
        <v>20800</v>
      </c>
      <c r="J301" s="108">
        <v>203758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994471</v>
      </c>
      <c r="G302" s="108">
        <v>180000</v>
      </c>
      <c r="H302" s="108">
        <v>732976</v>
      </c>
      <c r="I302" s="108">
        <v>2505</v>
      </c>
      <c r="J302" s="108">
        <v>78990</v>
      </c>
      <c r="K302" s="36"/>
      <c r="L302" s="217" t="s">
        <v>2344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10362872</v>
      </c>
      <c r="G303" s="108">
        <v>775000</v>
      </c>
      <c r="H303" s="108">
        <v>1071974</v>
      </c>
      <c r="I303" s="108">
        <v>288318</v>
      </c>
      <c r="J303" s="108">
        <v>8227580</v>
      </c>
      <c r="K303" s="36"/>
      <c r="L303" s="217" t="s">
        <v>2343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2074400</v>
      </c>
      <c r="G304" s="108">
        <v>355001</v>
      </c>
      <c r="H304" s="108">
        <v>1105076</v>
      </c>
      <c r="I304" s="108">
        <v>212850</v>
      </c>
      <c r="J304" s="108">
        <v>401473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1818236</v>
      </c>
      <c r="G305" s="108">
        <v>17901</v>
      </c>
      <c r="H305" s="108">
        <v>1405103</v>
      </c>
      <c r="I305" s="108">
        <v>0</v>
      </c>
      <c r="J305" s="108">
        <v>395232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272133</v>
      </c>
      <c r="G306" s="108">
        <v>0</v>
      </c>
      <c r="H306" s="108">
        <v>99550</v>
      </c>
      <c r="I306" s="108">
        <v>4000</v>
      </c>
      <c r="J306" s="108">
        <v>168583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2753024</v>
      </c>
      <c r="G307" s="108">
        <v>381401</v>
      </c>
      <c r="H307" s="108">
        <v>1734978</v>
      </c>
      <c r="I307" s="108">
        <v>138200</v>
      </c>
      <c r="J307" s="108">
        <v>498445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679630</v>
      </c>
      <c r="G308" s="108">
        <v>50700</v>
      </c>
      <c r="H308" s="108">
        <v>186840</v>
      </c>
      <c r="I308" s="108">
        <v>325800</v>
      </c>
      <c r="J308" s="108">
        <v>116290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48576992</v>
      </c>
      <c r="G309" s="108">
        <v>10923688</v>
      </c>
      <c r="H309" s="108">
        <v>5927036</v>
      </c>
      <c r="I309" s="108">
        <v>19827648</v>
      </c>
      <c r="J309" s="108">
        <v>11898620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16216436</v>
      </c>
      <c r="G310" s="108">
        <v>6576227</v>
      </c>
      <c r="H310" s="108">
        <v>5801293</v>
      </c>
      <c r="I310" s="108">
        <v>414935</v>
      </c>
      <c r="J310" s="108">
        <v>3423981</v>
      </c>
      <c r="K310" s="36"/>
      <c r="L310" s="217" t="s">
        <v>2343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147680</v>
      </c>
      <c r="G311" s="108">
        <v>0</v>
      </c>
      <c r="H311" s="108">
        <v>43770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5022179</v>
      </c>
      <c r="G312" s="108">
        <v>112200</v>
      </c>
      <c r="H312" s="108">
        <v>3150592</v>
      </c>
      <c r="I312" s="108">
        <v>917051</v>
      </c>
      <c r="J312" s="108">
        <v>842336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1704242</v>
      </c>
      <c r="G313" s="108">
        <v>500</v>
      </c>
      <c r="H313" s="108">
        <v>939642</v>
      </c>
      <c r="I313" s="108">
        <v>38527</v>
      </c>
      <c r="J313" s="108">
        <v>725573</v>
      </c>
      <c r="K313" s="36"/>
      <c r="L313" s="217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5517097</v>
      </c>
      <c r="G314" s="108">
        <v>2610657</v>
      </c>
      <c r="H314" s="108">
        <v>1082279</v>
      </c>
      <c r="I314" s="108">
        <v>822556</v>
      </c>
      <c r="J314" s="108">
        <v>1001605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42371754</v>
      </c>
      <c r="G315" s="108">
        <v>4118653</v>
      </c>
      <c r="H315" s="108">
        <v>4342485</v>
      </c>
      <c r="I315" s="108">
        <v>20638545</v>
      </c>
      <c r="J315" s="108">
        <v>13272071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47593382</v>
      </c>
      <c r="G316" s="108">
        <v>29964460</v>
      </c>
      <c r="H316" s="108">
        <v>10604687</v>
      </c>
      <c r="I316" s="108">
        <v>545108</v>
      </c>
      <c r="J316" s="108">
        <v>6479127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71712329</v>
      </c>
      <c r="G317" s="108">
        <v>26492206</v>
      </c>
      <c r="H317" s="108">
        <v>32409488</v>
      </c>
      <c r="I317" s="108">
        <v>1816618</v>
      </c>
      <c r="J317" s="108">
        <v>10994017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2374796</v>
      </c>
      <c r="G318" s="108">
        <v>458500</v>
      </c>
      <c r="H318" s="108">
        <v>1227506</v>
      </c>
      <c r="I318" s="108">
        <v>5000</v>
      </c>
      <c r="J318" s="108">
        <v>683790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2174086</v>
      </c>
      <c r="G319" s="108">
        <v>678792</v>
      </c>
      <c r="H319" s="108">
        <v>1190724</v>
      </c>
      <c r="I319" s="108">
        <v>193000</v>
      </c>
      <c r="J319" s="108">
        <v>111570</v>
      </c>
      <c r="K319" s="36"/>
      <c r="L319" s="217" t="s">
        <v>2344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46117105</v>
      </c>
      <c r="G320" s="108">
        <v>2846378</v>
      </c>
      <c r="H320" s="108">
        <v>8047470</v>
      </c>
      <c r="I320" s="108">
        <v>1459899</v>
      </c>
      <c r="J320" s="108">
        <v>33763358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106475642</v>
      </c>
      <c r="G321" s="108">
        <v>8913700</v>
      </c>
      <c r="H321" s="108">
        <v>9385099</v>
      </c>
      <c r="I321" s="108">
        <v>49618301</v>
      </c>
      <c r="J321" s="108">
        <v>38558542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4674176</v>
      </c>
      <c r="G322" s="108">
        <v>0</v>
      </c>
      <c r="H322" s="108">
        <v>1665963</v>
      </c>
      <c r="I322" s="108">
        <v>54300</v>
      </c>
      <c r="J322" s="108">
        <v>2953913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130786327</v>
      </c>
      <c r="G324" s="108">
        <v>10999737</v>
      </c>
      <c r="H324" s="108">
        <v>22920152</v>
      </c>
      <c r="I324" s="108">
        <v>55463267</v>
      </c>
      <c r="J324" s="108">
        <v>41403171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38985670</v>
      </c>
      <c r="G325" s="108">
        <v>1152000</v>
      </c>
      <c r="H325" s="108">
        <v>18208181</v>
      </c>
      <c r="I325" s="108">
        <v>170900</v>
      </c>
      <c r="J325" s="108">
        <v>19454589</v>
      </c>
      <c r="K325" s="36"/>
      <c r="L325" s="217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33016868</v>
      </c>
      <c r="G326" s="108">
        <v>9326002</v>
      </c>
      <c r="H326" s="108">
        <v>4241407</v>
      </c>
      <c r="I326" s="108">
        <v>775310</v>
      </c>
      <c r="J326" s="108">
        <v>18674149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41853016</v>
      </c>
      <c r="G327" s="108">
        <v>0</v>
      </c>
      <c r="H327" s="108">
        <v>9348004</v>
      </c>
      <c r="I327" s="108">
        <v>7319299</v>
      </c>
      <c r="J327" s="108">
        <v>25185713</v>
      </c>
      <c r="K327" s="36"/>
      <c r="L327" s="217" t="s">
        <v>2347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48458607</v>
      </c>
      <c r="G328" s="108">
        <v>1335475</v>
      </c>
      <c r="H328" s="108">
        <v>2836768</v>
      </c>
      <c r="I328" s="108">
        <v>5190378</v>
      </c>
      <c r="J328" s="108">
        <v>39095986</v>
      </c>
      <c r="K328" s="36"/>
      <c r="L328" s="217" t="s">
        <v>2343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49352714</v>
      </c>
      <c r="G329" s="108">
        <v>0</v>
      </c>
      <c r="H329" s="108">
        <v>1417772</v>
      </c>
      <c r="I329" s="108">
        <v>40288811</v>
      </c>
      <c r="J329" s="108">
        <v>7646131</v>
      </c>
      <c r="K329" s="36"/>
      <c r="L329" s="217" t="s">
        <v>2343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1082928</v>
      </c>
      <c r="G330" s="108">
        <v>52000</v>
      </c>
      <c r="H330" s="108">
        <v>957907</v>
      </c>
      <c r="I330" s="108">
        <v>0</v>
      </c>
      <c r="J330" s="108">
        <v>73021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26262828</v>
      </c>
      <c r="G331" s="108">
        <v>1839407</v>
      </c>
      <c r="H331" s="108">
        <v>12083328</v>
      </c>
      <c r="I331" s="108">
        <v>813348</v>
      </c>
      <c r="J331" s="108">
        <v>11526745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110515680</v>
      </c>
      <c r="G332" s="108">
        <v>7332672</v>
      </c>
      <c r="H332" s="108">
        <v>21887596</v>
      </c>
      <c r="I332" s="108">
        <v>47991174</v>
      </c>
      <c r="J332" s="108">
        <v>33304238</v>
      </c>
      <c r="K332" s="36"/>
      <c r="L332" s="217" t="s">
        <v>2343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719814</v>
      </c>
      <c r="G333" s="108">
        <v>0</v>
      </c>
      <c r="H333" s="108">
        <v>694963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9840706</v>
      </c>
      <c r="G334" s="108">
        <v>5314680</v>
      </c>
      <c r="H334" s="108">
        <v>4526026</v>
      </c>
      <c r="I334" s="108">
        <v>0</v>
      </c>
      <c r="J334" s="108">
        <v>0</v>
      </c>
      <c r="K334" s="36"/>
      <c r="L334" s="217" t="s">
        <v>2347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888373</v>
      </c>
      <c r="G335" s="108">
        <v>0</v>
      </c>
      <c r="H335" s="108">
        <v>625930</v>
      </c>
      <c r="I335" s="108">
        <v>48545</v>
      </c>
      <c r="J335" s="108">
        <v>213898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22892740</v>
      </c>
      <c r="G336" s="108">
        <v>1113175</v>
      </c>
      <c r="H336" s="108">
        <v>15064837</v>
      </c>
      <c r="I336" s="108">
        <v>151002</v>
      </c>
      <c r="J336" s="108">
        <v>6563726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30510775</v>
      </c>
      <c r="G337" s="108">
        <v>20075225</v>
      </c>
      <c r="H337" s="108">
        <v>5463218</v>
      </c>
      <c r="I337" s="108">
        <v>2573300</v>
      </c>
      <c r="J337" s="108">
        <v>2399032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6900322</v>
      </c>
      <c r="G338" s="108">
        <v>1158604</v>
      </c>
      <c r="H338" s="108">
        <v>3760242</v>
      </c>
      <c r="I338" s="108">
        <v>0</v>
      </c>
      <c r="J338" s="108">
        <v>1981476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10269072</v>
      </c>
      <c r="G339" s="108">
        <v>4901325</v>
      </c>
      <c r="H339" s="108">
        <v>1999983</v>
      </c>
      <c r="I339" s="108">
        <v>2808200</v>
      </c>
      <c r="J339" s="108">
        <v>559564</v>
      </c>
      <c r="K339" s="36"/>
      <c r="L339" s="217" t="s">
        <v>2347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64284189</v>
      </c>
      <c r="G340" s="108">
        <v>36399769</v>
      </c>
      <c r="H340" s="108">
        <v>11042234</v>
      </c>
      <c r="I340" s="108">
        <v>7746676</v>
      </c>
      <c r="J340" s="108">
        <v>9095510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71748877</v>
      </c>
      <c r="G341" s="108">
        <v>1250000</v>
      </c>
      <c r="H341" s="108">
        <v>6502865</v>
      </c>
      <c r="I341" s="108">
        <v>0</v>
      </c>
      <c r="J341" s="108">
        <v>63996012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61891370</v>
      </c>
      <c r="G342" s="108">
        <v>10836015</v>
      </c>
      <c r="H342" s="108">
        <v>37773098</v>
      </c>
      <c r="I342" s="108">
        <v>8872500</v>
      </c>
      <c r="J342" s="108">
        <v>4409757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42931696</v>
      </c>
      <c r="G343" s="108">
        <v>8600001</v>
      </c>
      <c r="H343" s="108">
        <v>12923172</v>
      </c>
      <c r="I343" s="108">
        <v>12067000</v>
      </c>
      <c r="J343" s="108">
        <v>9341523</v>
      </c>
      <c r="K343" s="36"/>
      <c r="L343" s="217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39547907</v>
      </c>
      <c r="G344" s="108">
        <v>2196212</v>
      </c>
      <c r="H344" s="108">
        <v>9112011</v>
      </c>
      <c r="I344" s="108">
        <v>9702438</v>
      </c>
      <c r="J344" s="108">
        <v>18537246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15102855</v>
      </c>
      <c r="G345" s="108">
        <v>10002</v>
      </c>
      <c r="H345" s="108">
        <v>6891102</v>
      </c>
      <c r="I345" s="108">
        <v>1156757</v>
      </c>
      <c r="J345" s="108">
        <v>7044994</v>
      </c>
      <c r="K345" s="36"/>
      <c r="L345" s="217" t="s">
        <v>2343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18446138</v>
      </c>
      <c r="G346" s="108">
        <v>490153</v>
      </c>
      <c r="H346" s="108">
        <v>9523244</v>
      </c>
      <c r="I346" s="108">
        <v>871602</v>
      </c>
      <c r="J346" s="108">
        <v>7561139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2669094</v>
      </c>
      <c r="G347" s="108">
        <v>483155</v>
      </c>
      <c r="H347" s="108">
        <v>1619581</v>
      </c>
      <c r="I347" s="108">
        <v>0</v>
      </c>
      <c r="J347" s="108">
        <v>566358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110717564</v>
      </c>
      <c r="G348" s="108">
        <v>32251555</v>
      </c>
      <c r="H348" s="108">
        <v>10217835</v>
      </c>
      <c r="I348" s="108">
        <v>24698836</v>
      </c>
      <c r="J348" s="108">
        <v>43549338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28587050</v>
      </c>
      <c r="G349" s="108">
        <v>2431270</v>
      </c>
      <c r="H349" s="108">
        <v>1806458</v>
      </c>
      <c r="I349" s="108">
        <v>5862888</v>
      </c>
      <c r="J349" s="108">
        <v>18486434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7895460</v>
      </c>
      <c r="G350" s="108">
        <v>1181475</v>
      </c>
      <c r="H350" s="108">
        <v>3889139</v>
      </c>
      <c r="I350" s="108">
        <v>80000</v>
      </c>
      <c r="J350" s="108">
        <v>2744846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8651435</v>
      </c>
      <c r="G351" s="108">
        <v>283952</v>
      </c>
      <c r="H351" s="108">
        <v>2324624</v>
      </c>
      <c r="I351" s="108">
        <v>0</v>
      </c>
      <c r="J351" s="108">
        <v>6042859</v>
      </c>
      <c r="K351" s="36"/>
      <c r="L351" s="217" t="s">
        <v>2343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98408728</v>
      </c>
      <c r="G352" s="108">
        <v>29785116</v>
      </c>
      <c r="H352" s="108">
        <v>17927961</v>
      </c>
      <c r="I352" s="108">
        <v>1568540</v>
      </c>
      <c r="J352" s="108">
        <v>49127111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2692351</v>
      </c>
      <c r="G353" s="108">
        <v>1901200</v>
      </c>
      <c r="H353" s="108">
        <v>592500</v>
      </c>
      <c r="I353" s="108">
        <v>81851</v>
      </c>
      <c r="J353" s="108">
        <v>116800</v>
      </c>
      <c r="K353" s="36"/>
      <c r="L353" s="217" t="s">
        <v>2343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949512</v>
      </c>
      <c r="G354" s="108">
        <v>24500</v>
      </c>
      <c r="H354" s="108">
        <v>562012</v>
      </c>
      <c r="I354" s="108">
        <v>0</v>
      </c>
      <c r="J354" s="108">
        <v>363000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12241040</v>
      </c>
      <c r="G355" s="108">
        <v>568453</v>
      </c>
      <c r="H355" s="108">
        <v>3860195</v>
      </c>
      <c r="I355" s="108">
        <v>55000</v>
      </c>
      <c r="J355" s="108">
        <v>7757392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3144942</v>
      </c>
      <c r="G356" s="108">
        <v>150500</v>
      </c>
      <c r="H356" s="108">
        <v>2515704</v>
      </c>
      <c r="I356" s="108">
        <v>39000</v>
      </c>
      <c r="J356" s="108">
        <v>439738</v>
      </c>
      <c r="K356" s="36"/>
      <c r="L356" s="217" t="s">
        <v>2343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3851924</v>
      </c>
      <c r="G357" s="108">
        <v>1825100</v>
      </c>
      <c r="H357" s="108">
        <v>1486919</v>
      </c>
      <c r="I357" s="108">
        <v>264700</v>
      </c>
      <c r="J357" s="108">
        <v>275205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13826918</v>
      </c>
      <c r="G358" s="108">
        <v>2473526</v>
      </c>
      <c r="H358" s="108">
        <v>3707918</v>
      </c>
      <c r="I358" s="108">
        <v>5810851</v>
      </c>
      <c r="J358" s="108">
        <v>1834623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5675952</v>
      </c>
      <c r="G359" s="108">
        <v>1409700</v>
      </c>
      <c r="H359" s="108">
        <v>3319419</v>
      </c>
      <c r="I359" s="108">
        <v>500</v>
      </c>
      <c r="J359" s="108">
        <v>946333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7555126</v>
      </c>
      <c r="G360" s="108">
        <v>4129155</v>
      </c>
      <c r="H360" s="108">
        <v>2593794</v>
      </c>
      <c r="I360" s="108">
        <v>525053</v>
      </c>
      <c r="J360" s="108">
        <v>307124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6615090</v>
      </c>
      <c r="G361" s="108">
        <v>900981</v>
      </c>
      <c r="H361" s="108">
        <v>4804494</v>
      </c>
      <c r="I361" s="108">
        <v>174001</v>
      </c>
      <c r="J361" s="108">
        <v>735614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10449558</v>
      </c>
      <c r="G362" s="108">
        <v>6631001</v>
      </c>
      <c r="H362" s="108">
        <v>1859557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13051408</v>
      </c>
      <c r="G363" s="108">
        <v>3386692</v>
      </c>
      <c r="H363" s="108">
        <v>2596243</v>
      </c>
      <c r="I363" s="108">
        <v>1120100</v>
      </c>
      <c r="J363" s="108">
        <v>5948373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704769</v>
      </c>
      <c r="G364" s="108">
        <v>0</v>
      </c>
      <c r="H364" s="108">
        <v>409521</v>
      </c>
      <c r="I364" s="108">
        <v>32100</v>
      </c>
      <c r="J364" s="108">
        <v>263148</v>
      </c>
      <c r="K364" s="63"/>
      <c r="L364" s="217" t="s">
        <v>2344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12222099</v>
      </c>
      <c r="G365" s="108">
        <v>5151413</v>
      </c>
      <c r="H365" s="108">
        <v>6629771</v>
      </c>
      <c r="I365" s="108">
        <v>0</v>
      </c>
      <c r="J365" s="108">
        <v>440915</v>
      </c>
      <c r="K365" s="36"/>
      <c r="L365" s="217" t="s">
        <v>2343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1481518</v>
      </c>
      <c r="G366" s="108">
        <v>938174</v>
      </c>
      <c r="H366" s="108">
        <v>460564</v>
      </c>
      <c r="I366" s="108">
        <v>0</v>
      </c>
      <c r="J366" s="108">
        <v>82780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3400962</v>
      </c>
      <c r="G367" s="108">
        <v>542150</v>
      </c>
      <c r="H367" s="108">
        <v>1308941</v>
      </c>
      <c r="I367" s="108">
        <v>9601</v>
      </c>
      <c r="J367" s="108">
        <v>1540270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48904789</v>
      </c>
      <c r="G368" s="108">
        <v>3230276</v>
      </c>
      <c r="H368" s="108">
        <v>9513898</v>
      </c>
      <c r="I368" s="108">
        <v>4205076</v>
      </c>
      <c r="J368" s="108">
        <v>31955539</v>
      </c>
      <c r="K368" s="36"/>
      <c r="L368" s="217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12728740</v>
      </c>
      <c r="G369" s="108">
        <v>7489176</v>
      </c>
      <c r="H369" s="108">
        <v>3890074</v>
      </c>
      <c r="I369" s="108">
        <v>835000</v>
      </c>
      <c r="J369" s="108">
        <v>514490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21334525</v>
      </c>
      <c r="G370" s="108">
        <v>5113179</v>
      </c>
      <c r="H370" s="108">
        <v>7275349</v>
      </c>
      <c r="I370" s="108">
        <v>80605</v>
      </c>
      <c r="J370" s="108">
        <v>8865392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46140749</v>
      </c>
      <c r="G371" s="108">
        <v>10531943</v>
      </c>
      <c r="H371" s="108">
        <v>13172379</v>
      </c>
      <c r="I371" s="108">
        <v>4429561</v>
      </c>
      <c r="J371" s="108">
        <v>18006866</v>
      </c>
      <c r="K371" s="36"/>
      <c r="L371" s="217" t="s">
        <v>2343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954129</v>
      </c>
      <c r="G372" s="108">
        <v>0</v>
      </c>
      <c r="H372" s="108">
        <v>844929</v>
      </c>
      <c r="I372" s="108">
        <v>0</v>
      </c>
      <c r="J372" s="108">
        <v>109200</v>
      </c>
      <c r="K372" s="36"/>
      <c r="L372" s="217" t="s">
        <v>2343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7553562</v>
      </c>
      <c r="G373" s="108">
        <v>2723855</v>
      </c>
      <c r="H373" s="108">
        <v>4635957</v>
      </c>
      <c r="I373" s="108">
        <v>12000</v>
      </c>
      <c r="J373" s="108">
        <v>181750</v>
      </c>
      <c r="K373" s="36"/>
      <c r="L373" s="217" t="s">
        <v>2344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5628837</v>
      </c>
      <c r="G374" s="108">
        <v>30020</v>
      </c>
      <c r="H374" s="108">
        <v>5083200</v>
      </c>
      <c r="I374" s="108">
        <v>25000</v>
      </c>
      <c r="J374" s="108">
        <v>490617</v>
      </c>
      <c r="K374" s="36"/>
      <c r="L374" s="217" t="s">
        <v>2344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7312899</v>
      </c>
      <c r="G375" s="108">
        <v>570000</v>
      </c>
      <c r="H375" s="108">
        <v>4659011</v>
      </c>
      <c r="I375" s="108">
        <v>0</v>
      </c>
      <c r="J375" s="108">
        <v>2083888</v>
      </c>
      <c r="K375" s="36"/>
      <c r="L375" s="217" t="s">
        <v>2343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1247697</v>
      </c>
      <c r="G376" s="108">
        <v>0</v>
      </c>
      <c r="H376" s="108">
        <v>953822</v>
      </c>
      <c r="I376" s="108">
        <v>0</v>
      </c>
      <c r="J376" s="108">
        <v>293875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18024449</v>
      </c>
      <c r="G377" s="108">
        <v>6574852</v>
      </c>
      <c r="H377" s="108">
        <v>7834141</v>
      </c>
      <c r="I377" s="108">
        <v>850990</v>
      </c>
      <c r="J377" s="108">
        <v>2764466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30832103</v>
      </c>
      <c r="G378" s="108">
        <v>1496425</v>
      </c>
      <c r="H378" s="108">
        <v>14782999</v>
      </c>
      <c r="I378" s="108">
        <v>12117303</v>
      </c>
      <c r="J378" s="108">
        <v>2435376</v>
      </c>
      <c r="K378" s="36"/>
      <c r="L378" s="217" t="s">
        <v>2347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9803541</v>
      </c>
      <c r="G379" s="108">
        <v>3204220</v>
      </c>
      <c r="H379" s="108">
        <v>5143042</v>
      </c>
      <c r="I379" s="108">
        <v>63935</v>
      </c>
      <c r="J379" s="108">
        <v>1392344</v>
      </c>
      <c r="K379" s="36"/>
      <c r="L379" s="217" t="s">
        <v>2347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29646892</v>
      </c>
      <c r="G380" s="108">
        <v>1578802</v>
      </c>
      <c r="H380" s="108">
        <v>16998092</v>
      </c>
      <c r="I380" s="108">
        <v>2059350</v>
      </c>
      <c r="J380" s="108">
        <v>9010648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6483468</v>
      </c>
      <c r="G381" s="108">
        <v>2430850</v>
      </c>
      <c r="H381" s="108">
        <v>2477871</v>
      </c>
      <c r="I381" s="108">
        <v>165448</v>
      </c>
      <c r="J381" s="108">
        <v>1409299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7204277</v>
      </c>
      <c r="G382" s="108">
        <v>2060682</v>
      </c>
      <c r="H382" s="108">
        <v>4442137</v>
      </c>
      <c r="I382" s="108">
        <v>0</v>
      </c>
      <c r="J382" s="108">
        <v>701458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74156421</v>
      </c>
      <c r="G383" s="108">
        <v>26257738</v>
      </c>
      <c r="H383" s="108">
        <v>30714878</v>
      </c>
      <c r="I383" s="108">
        <v>104000</v>
      </c>
      <c r="J383" s="108">
        <v>17079805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15360438</v>
      </c>
      <c r="G384" s="108">
        <v>9083353</v>
      </c>
      <c r="H384" s="108">
        <v>3835073</v>
      </c>
      <c r="I384" s="108">
        <v>373096</v>
      </c>
      <c r="J384" s="108">
        <v>2068916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217" t="s">
        <v>2344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122110168</v>
      </c>
      <c r="G386" s="108">
        <v>3050350</v>
      </c>
      <c r="H386" s="108">
        <v>15381742</v>
      </c>
      <c r="I386" s="108">
        <v>57613300</v>
      </c>
      <c r="J386" s="108">
        <v>46064776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4480970</v>
      </c>
      <c r="G387" s="108">
        <v>30984</v>
      </c>
      <c r="H387" s="108">
        <v>1064155</v>
      </c>
      <c r="I387" s="108">
        <v>70927</v>
      </c>
      <c r="J387" s="108">
        <v>3314904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9098319</v>
      </c>
      <c r="G388" s="108">
        <v>184500</v>
      </c>
      <c r="H388" s="108">
        <v>3628263</v>
      </c>
      <c r="I388" s="108">
        <v>0</v>
      </c>
      <c r="J388" s="108">
        <v>5285556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40818977</v>
      </c>
      <c r="G389" s="108">
        <v>4175700</v>
      </c>
      <c r="H389" s="108">
        <v>7582249</v>
      </c>
      <c r="I389" s="108">
        <v>4831720</v>
      </c>
      <c r="J389" s="108">
        <v>24229308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7384706</v>
      </c>
      <c r="G390" s="108">
        <v>3460193</v>
      </c>
      <c r="H390" s="108">
        <v>3096818</v>
      </c>
      <c r="I390" s="108">
        <v>8000</v>
      </c>
      <c r="J390" s="108">
        <v>819695</v>
      </c>
      <c r="K390" s="36"/>
      <c r="L390" s="217" t="s">
        <v>2347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6569212</v>
      </c>
      <c r="G391" s="108">
        <v>55802</v>
      </c>
      <c r="H391" s="108">
        <v>4868094</v>
      </c>
      <c r="I391" s="108">
        <v>1</v>
      </c>
      <c r="J391" s="108">
        <v>1645315</v>
      </c>
      <c r="K391" s="36"/>
      <c r="L391" s="217" t="s">
        <v>2347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9565619</v>
      </c>
      <c r="G392" s="108">
        <v>3442417</v>
      </c>
      <c r="H392" s="108">
        <v>3134723</v>
      </c>
      <c r="I392" s="108">
        <v>159151</v>
      </c>
      <c r="J392" s="108">
        <v>2829328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216480</v>
      </c>
      <c r="G393" s="108">
        <v>0</v>
      </c>
      <c r="H393" s="108">
        <v>204980</v>
      </c>
      <c r="I393" s="108">
        <v>0</v>
      </c>
      <c r="J393" s="108">
        <v>11500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32407415</v>
      </c>
      <c r="G394" s="108">
        <v>20108310</v>
      </c>
      <c r="H394" s="108">
        <v>11486905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2383567</v>
      </c>
      <c r="G395" s="108">
        <v>635500</v>
      </c>
      <c r="H395" s="108">
        <v>454567</v>
      </c>
      <c r="I395" s="108">
        <v>0</v>
      </c>
      <c r="J395" s="108">
        <v>1293500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8270741</v>
      </c>
      <c r="G396" s="108">
        <v>4319344</v>
      </c>
      <c r="H396" s="108">
        <v>2598870</v>
      </c>
      <c r="I396" s="108">
        <v>278525</v>
      </c>
      <c r="J396" s="108">
        <v>1074002</v>
      </c>
      <c r="K396" s="36"/>
      <c r="L396" s="217" t="s">
        <v>2343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5644534</v>
      </c>
      <c r="G397" s="108">
        <v>1275100</v>
      </c>
      <c r="H397" s="108">
        <v>1751976</v>
      </c>
      <c r="I397" s="108">
        <v>14500</v>
      </c>
      <c r="J397" s="108">
        <v>2602958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128299</v>
      </c>
      <c r="G398" s="108">
        <v>0</v>
      </c>
      <c r="H398" s="108">
        <v>128299</v>
      </c>
      <c r="I398" s="108">
        <v>0</v>
      </c>
      <c r="J398" s="108">
        <v>0</v>
      </c>
      <c r="K398" s="36"/>
      <c r="L398" s="217" t="s">
        <v>2343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2052921</v>
      </c>
      <c r="G399" s="108">
        <v>60000</v>
      </c>
      <c r="H399" s="108">
        <v>1627021</v>
      </c>
      <c r="I399" s="108">
        <v>25000</v>
      </c>
      <c r="J399" s="108">
        <v>340900</v>
      </c>
      <c r="K399" s="36"/>
      <c r="L399" s="217" t="s">
        <v>2344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20902505</v>
      </c>
      <c r="G400" s="108">
        <v>12805925</v>
      </c>
      <c r="H400" s="108">
        <v>6021757</v>
      </c>
      <c r="I400" s="108">
        <v>1721135</v>
      </c>
      <c r="J400" s="108">
        <v>353688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3166930</v>
      </c>
      <c r="G401" s="108">
        <v>1231193</v>
      </c>
      <c r="H401" s="108">
        <v>1473702</v>
      </c>
      <c r="I401" s="108">
        <v>171599</v>
      </c>
      <c r="J401" s="108">
        <v>290436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12296032</v>
      </c>
      <c r="G402" s="108">
        <v>4307890</v>
      </c>
      <c r="H402" s="108">
        <v>6584097</v>
      </c>
      <c r="I402" s="108">
        <v>100000</v>
      </c>
      <c r="J402" s="108">
        <v>1304045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10573994</v>
      </c>
      <c r="G403" s="108">
        <v>3718432</v>
      </c>
      <c r="H403" s="108">
        <v>2082688</v>
      </c>
      <c r="I403" s="108">
        <v>987395</v>
      </c>
      <c r="J403" s="108">
        <v>3785479</v>
      </c>
      <c r="K403" s="36"/>
      <c r="L403" s="217" t="s">
        <v>2343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38517242</v>
      </c>
      <c r="G404" s="108">
        <v>2736421</v>
      </c>
      <c r="H404" s="108">
        <v>8605598</v>
      </c>
      <c r="I404" s="108">
        <v>18051138</v>
      </c>
      <c r="J404" s="108">
        <v>9124085</v>
      </c>
      <c r="K404" s="36"/>
      <c r="L404" s="217" t="s">
        <v>2343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25463587</v>
      </c>
      <c r="G405" s="108">
        <v>1165125</v>
      </c>
      <c r="H405" s="108">
        <v>3889959</v>
      </c>
      <c r="I405" s="108">
        <v>3160701</v>
      </c>
      <c r="J405" s="108">
        <v>17247802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4163524</v>
      </c>
      <c r="G406" s="108">
        <v>120000</v>
      </c>
      <c r="H406" s="108">
        <v>3136714</v>
      </c>
      <c r="I406" s="108">
        <v>12100</v>
      </c>
      <c r="J406" s="108">
        <v>894710</v>
      </c>
      <c r="K406" s="36"/>
      <c r="L406" s="217" t="s">
        <v>2344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2075563</v>
      </c>
      <c r="G407" s="108">
        <v>211100</v>
      </c>
      <c r="H407" s="108">
        <v>1606616</v>
      </c>
      <c r="I407" s="108">
        <v>0</v>
      </c>
      <c r="J407" s="108">
        <v>257847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3871847</v>
      </c>
      <c r="G408" s="108">
        <v>849000</v>
      </c>
      <c r="H408" s="108">
        <v>1599875</v>
      </c>
      <c r="I408" s="108">
        <v>501500</v>
      </c>
      <c r="J408" s="108">
        <v>921472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13442833</v>
      </c>
      <c r="G409" s="108">
        <v>2094850</v>
      </c>
      <c r="H409" s="108">
        <v>9661535</v>
      </c>
      <c r="I409" s="108">
        <v>59200</v>
      </c>
      <c r="J409" s="108">
        <v>1627248</v>
      </c>
      <c r="K409" s="36"/>
      <c r="L409" s="217" t="s">
        <v>2343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26561997</v>
      </c>
      <c r="G410" s="108">
        <v>12534977</v>
      </c>
      <c r="H410" s="108">
        <v>8752886</v>
      </c>
      <c r="I410" s="108">
        <v>0</v>
      </c>
      <c r="J410" s="108">
        <v>5274134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3041583</v>
      </c>
      <c r="G411" s="108">
        <v>0</v>
      </c>
      <c r="H411" s="108">
        <v>566553</v>
      </c>
      <c r="I411" s="108">
        <v>1165000</v>
      </c>
      <c r="J411" s="108">
        <v>1310030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6550764</v>
      </c>
      <c r="G412" s="108">
        <v>1085200</v>
      </c>
      <c r="H412" s="108">
        <v>3904240</v>
      </c>
      <c r="I412" s="108">
        <v>342843</v>
      </c>
      <c r="J412" s="108">
        <v>1218481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20063720</v>
      </c>
      <c r="G413" s="108">
        <v>5134389</v>
      </c>
      <c r="H413" s="108">
        <v>7341364</v>
      </c>
      <c r="I413" s="108">
        <v>90900</v>
      </c>
      <c r="J413" s="108">
        <v>7497067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11000249</v>
      </c>
      <c r="G414" s="108">
        <v>574216</v>
      </c>
      <c r="H414" s="108">
        <v>2703329</v>
      </c>
      <c r="I414" s="108">
        <v>4230405</v>
      </c>
      <c r="J414" s="108">
        <v>3492299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33532640</v>
      </c>
      <c r="G415" s="108">
        <v>181000</v>
      </c>
      <c r="H415" s="108">
        <v>4211600</v>
      </c>
      <c r="I415" s="108">
        <v>700000</v>
      </c>
      <c r="J415" s="108">
        <v>28440040</v>
      </c>
      <c r="K415" s="36"/>
      <c r="L415" s="217" t="s">
        <v>2343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73315488</v>
      </c>
      <c r="G416" s="108">
        <v>40584963</v>
      </c>
      <c r="H416" s="108">
        <v>4492638</v>
      </c>
      <c r="I416" s="108">
        <v>16544558</v>
      </c>
      <c r="J416" s="108">
        <v>11693329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78496771</v>
      </c>
      <c r="G417" s="108">
        <v>697987</v>
      </c>
      <c r="H417" s="108">
        <v>4060996</v>
      </c>
      <c r="I417" s="108">
        <v>30031803</v>
      </c>
      <c r="J417" s="108">
        <v>43705985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17739002</v>
      </c>
      <c r="G418" s="108">
        <v>12379000</v>
      </c>
      <c r="H418" s="108">
        <v>5275201</v>
      </c>
      <c r="I418" s="108">
        <v>71000</v>
      </c>
      <c r="J418" s="108">
        <v>13801</v>
      </c>
      <c r="K418" s="36"/>
      <c r="L418" s="217" t="s">
        <v>2343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5960184</v>
      </c>
      <c r="G419" s="108">
        <v>250300</v>
      </c>
      <c r="H419" s="108">
        <v>4534455</v>
      </c>
      <c r="I419" s="108">
        <v>103608</v>
      </c>
      <c r="J419" s="108">
        <v>1071821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5698297</v>
      </c>
      <c r="G420" s="108">
        <v>998550</v>
      </c>
      <c r="H420" s="108">
        <v>4565554</v>
      </c>
      <c r="I420" s="108">
        <v>1500</v>
      </c>
      <c r="J420" s="108">
        <v>132693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2754970</v>
      </c>
      <c r="G421" s="108">
        <v>0</v>
      </c>
      <c r="H421" s="108">
        <v>2270442</v>
      </c>
      <c r="I421" s="108">
        <v>16000</v>
      </c>
      <c r="J421" s="108">
        <v>468528</v>
      </c>
      <c r="K421" s="36"/>
      <c r="L421" s="217" t="s">
        <v>2343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43376729</v>
      </c>
      <c r="G422" s="108">
        <v>12948213</v>
      </c>
      <c r="H422" s="108">
        <v>12862300</v>
      </c>
      <c r="I422" s="108">
        <v>3079500</v>
      </c>
      <c r="J422" s="108">
        <v>14486716</v>
      </c>
      <c r="K422" s="36"/>
      <c r="L422" s="217" t="s">
        <v>2343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4698054</v>
      </c>
      <c r="G423" s="108">
        <v>231500</v>
      </c>
      <c r="H423" s="108">
        <v>2507831</v>
      </c>
      <c r="I423" s="108">
        <v>1662705</v>
      </c>
      <c r="J423" s="108">
        <v>296018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3621448</v>
      </c>
      <c r="G424" s="108">
        <v>0</v>
      </c>
      <c r="H424" s="108">
        <v>3587130</v>
      </c>
      <c r="I424" s="108">
        <v>0</v>
      </c>
      <c r="J424" s="108">
        <v>34318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1067016</v>
      </c>
      <c r="G425" s="108">
        <v>0</v>
      </c>
      <c r="H425" s="108">
        <v>877091</v>
      </c>
      <c r="I425" s="108">
        <v>0</v>
      </c>
      <c r="J425" s="108">
        <v>189925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16656041</v>
      </c>
      <c r="G426" s="108">
        <v>3427482</v>
      </c>
      <c r="H426" s="108">
        <v>5619192</v>
      </c>
      <c r="I426" s="108">
        <v>3058317</v>
      </c>
      <c r="J426" s="108">
        <v>4551050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36488912</v>
      </c>
      <c r="G427" s="108">
        <v>448200</v>
      </c>
      <c r="H427" s="108">
        <v>12590106</v>
      </c>
      <c r="I427" s="108">
        <v>7172870</v>
      </c>
      <c r="J427" s="108">
        <v>16277736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44374279</v>
      </c>
      <c r="G428" s="108">
        <v>26204982</v>
      </c>
      <c r="H428" s="108">
        <v>2474321</v>
      </c>
      <c r="I428" s="108">
        <v>14447163</v>
      </c>
      <c r="J428" s="108">
        <v>1247813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79863651</v>
      </c>
      <c r="G429" s="108">
        <v>53242824</v>
      </c>
      <c r="H429" s="108">
        <v>5413385</v>
      </c>
      <c r="I429" s="108">
        <v>82100</v>
      </c>
      <c r="J429" s="108">
        <v>21125342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5421729</v>
      </c>
      <c r="G430" s="108">
        <v>1231500</v>
      </c>
      <c r="H430" s="108">
        <v>3344705</v>
      </c>
      <c r="I430" s="108">
        <v>170000</v>
      </c>
      <c r="J430" s="108">
        <v>675524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6191770</v>
      </c>
      <c r="G431" s="108">
        <v>3706400</v>
      </c>
      <c r="H431" s="108">
        <v>1032812</v>
      </c>
      <c r="I431" s="108">
        <v>101954</v>
      </c>
      <c r="J431" s="108">
        <v>1350604</v>
      </c>
      <c r="K431" s="36"/>
      <c r="L431" s="217" t="s">
        <v>2343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23784600</v>
      </c>
      <c r="G432" s="108">
        <v>9164363</v>
      </c>
      <c r="H432" s="108">
        <v>4794203</v>
      </c>
      <c r="I432" s="108">
        <v>582968</v>
      </c>
      <c r="J432" s="108">
        <v>9243066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1234940</v>
      </c>
      <c r="G433" s="108">
        <v>0</v>
      </c>
      <c r="H433" s="108">
        <v>751057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125479083</v>
      </c>
      <c r="G434" s="108">
        <v>3567544</v>
      </c>
      <c r="H434" s="108">
        <v>12137840</v>
      </c>
      <c r="I434" s="108">
        <v>47375361</v>
      </c>
      <c r="J434" s="108">
        <v>62398338</v>
      </c>
      <c r="K434" s="36"/>
      <c r="L434" s="217" t="s">
        <v>2343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6184004</v>
      </c>
      <c r="G435" s="108">
        <v>445000</v>
      </c>
      <c r="H435" s="108">
        <v>4260054</v>
      </c>
      <c r="I435" s="108">
        <v>228425</v>
      </c>
      <c r="J435" s="108">
        <v>1250525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16438597</v>
      </c>
      <c r="G436" s="108">
        <v>445700</v>
      </c>
      <c r="H436" s="108">
        <v>8523758</v>
      </c>
      <c r="I436" s="108">
        <v>2528100</v>
      </c>
      <c r="J436" s="108">
        <v>4941039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15193556</v>
      </c>
      <c r="G437" s="108">
        <v>4128240</v>
      </c>
      <c r="H437" s="108">
        <v>9586500</v>
      </c>
      <c r="I437" s="108">
        <v>650000</v>
      </c>
      <c r="J437" s="108">
        <v>828816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2098293</v>
      </c>
      <c r="G438" s="108">
        <v>477600</v>
      </c>
      <c r="H438" s="108">
        <v>673719</v>
      </c>
      <c r="I438" s="108">
        <v>40000</v>
      </c>
      <c r="J438" s="108">
        <v>906974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3210767</v>
      </c>
      <c r="G439" s="108">
        <v>0</v>
      </c>
      <c r="H439" s="108">
        <v>1019004</v>
      </c>
      <c r="I439" s="108">
        <v>5000</v>
      </c>
      <c r="J439" s="108">
        <v>2186763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35145497</v>
      </c>
      <c r="G440" s="108">
        <v>5257304</v>
      </c>
      <c r="H440" s="108">
        <v>15846097</v>
      </c>
      <c r="I440" s="108">
        <v>1035150</v>
      </c>
      <c r="J440" s="108">
        <v>13006946</v>
      </c>
      <c r="K440" s="36"/>
      <c r="L440" s="217" t="s">
        <v>2343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12381063</v>
      </c>
      <c r="G441" s="108">
        <v>1383400</v>
      </c>
      <c r="H441" s="108">
        <v>5380594</v>
      </c>
      <c r="I441" s="108">
        <v>653150</v>
      </c>
      <c r="J441" s="108">
        <v>4963919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353766</v>
      </c>
      <c r="G442" s="108">
        <v>0</v>
      </c>
      <c r="H442" s="108">
        <v>353766</v>
      </c>
      <c r="I442" s="108">
        <v>0</v>
      </c>
      <c r="J442" s="108">
        <v>0</v>
      </c>
      <c r="K442" s="36"/>
      <c r="L442" s="217" t="s">
        <v>2343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10399976</v>
      </c>
      <c r="G443" s="108">
        <v>3755930</v>
      </c>
      <c r="H443" s="108">
        <v>6242036</v>
      </c>
      <c r="I443" s="108">
        <v>0</v>
      </c>
      <c r="J443" s="108">
        <v>402010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8955631</v>
      </c>
      <c r="G444" s="108">
        <v>0</v>
      </c>
      <c r="H444" s="108">
        <v>955781</v>
      </c>
      <c r="I444" s="108">
        <v>0</v>
      </c>
      <c r="J444" s="108">
        <v>7999850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3692850</v>
      </c>
      <c r="G445" s="108">
        <v>1890784</v>
      </c>
      <c r="H445" s="108">
        <v>1485076</v>
      </c>
      <c r="I445" s="108">
        <v>0</v>
      </c>
      <c r="J445" s="108">
        <v>316990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6576603</v>
      </c>
      <c r="G446" s="108">
        <v>2479800</v>
      </c>
      <c r="H446" s="108">
        <v>3439608</v>
      </c>
      <c r="I446" s="108">
        <v>0</v>
      </c>
      <c r="J446" s="108">
        <v>657195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7350805</v>
      </c>
      <c r="G447" s="108">
        <v>3567890</v>
      </c>
      <c r="H447" s="108">
        <v>2825055</v>
      </c>
      <c r="I447" s="108">
        <v>0</v>
      </c>
      <c r="J447" s="108">
        <v>957860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3501518</v>
      </c>
      <c r="G448" s="108">
        <v>667200</v>
      </c>
      <c r="H448" s="108">
        <v>2140805</v>
      </c>
      <c r="I448" s="108">
        <v>466481</v>
      </c>
      <c r="J448" s="108">
        <v>227032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28547451</v>
      </c>
      <c r="G449" s="108">
        <v>7374663</v>
      </c>
      <c r="H449" s="108">
        <v>18035131</v>
      </c>
      <c r="I449" s="108">
        <v>1218755</v>
      </c>
      <c r="J449" s="108">
        <v>1918902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79484881</v>
      </c>
      <c r="G450" s="108">
        <v>29005120</v>
      </c>
      <c r="H450" s="108">
        <v>31197472</v>
      </c>
      <c r="I450" s="108">
        <v>345509</v>
      </c>
      <c r="J450" s="108">
        <v>18936780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137978414</v>
      </c>
      <c r="G451" s="108">
        <v>54471548</v>
      </c>
      <c r="H451" s="108">
        <v>48750016</v>
      </c>
      <c r="I451" s="108">
        <v>17527013</v>
      </c>
      <c r="J451" s="108">
        <v>17229837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1771176</v>
      </c>
      <c r="G452" s="108">
        <v>812708</v>
      </c>
      <c r="H452" s="108">
        <v>558733</v>
      </c>
      <c r="I452" s="108">
        <v>253000</v>
      </c>
      <c r="J452" s="108">
        <v>146735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5666165</v>
      </c>
      <c r="G453" s="108">
        <v>4417829</v>
      </c>
      <c r="H453" s="108">
        <v>1215336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1865067</v>
      </c>
      <c r="G454" s="108">
        <v>474251</v>
      </c>
      <c r="H454" s="108">
        <v>1116621</v>
      </c>
      <c r="I454" s="108">
        <v>46500</v>
      </c>
      <c r="J454" s="108">
        <v>227695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51268604</v>
      </c>
      <c r="G455" s="108">
        <v>30107419</v>
      </c>
      <c r="H455" s="108">
        <v>12597619</v>
      </c>
      <c r="I455" s="108">
        <v>5421598</v>
      </c>
      <c r="J455" s="108">
        <v>3141968</v>
      </c>
      <c r="K455" s="36"/>
      <c r="L455" s="217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17940512</v>
      </c>
      <c r="G456" s="108">
        <v>8517597</v>
      </c>
      <c r="H456" s="108">
        <v>8023012</v>
      </c>
      <c r="I456" s="108">
        <v>23750</v>
      </c>
      <c r="J456" s="108">
        <v>1376153</v>
      </c>
      <c r="K456" s="36"/>
      <c r="L456" s="217" t="s">
        <v>2344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1538546</v>
      </c>
      <c r="G457" s="108">
        <v>727582</v>
      </c>
      <c r="H457" s="108">
        <v>727374</v>
      </c>
      <c r="I457" s="108">
        <v>0</v>
      </c>
      <c r="J457" s="108">
        <v>83590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132044672</v>
      </c>
      <c r="G458" s="108">
        <v>68766600</v>
      </c>
      <c r="H458" s="108">
        <v>13272394</v>
      </c>
      <c r="I458" s="108">
        <v>31320971</v>
      </c>
      <c r="J458" s="108">
        <v>18684707</v>
      </c>
      <c r="K458" s="36"/>
      <c r="L458" s="217" t="s">
        <v>2347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10308515</v>
      </c>
      <c r="G459" s="108">
        <v>5836466</v>
      </c>
      <c r="H459" s="108">
        <v>3649367</v>
      </c>
      <c r="I459" s="108">
        <v>497860</v>
      </c>
      <c r="J459" s="108">
        <v>324822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22536805</v>
      </c>
      <c r="G460" s="108">
        <v>5791317</v>
      </c>
      <c r="H460" s="108">
        <v>13772110</v>
      </c>
      <c r="I460" s="108">
        <v>255150</v>
      </c>
      <c r="J460" s="108">
        <v>2718228</v>
      </c>
      <c r="K460" s="36"/>
      <c r="L460" s="217" t="s">
        <v>2343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34121137</v>
      </c>
      <c r="G461" s="108">
        <v>23661702</v>
      </c>
      <c r="H461" s="108">
        <v>10376354</v>
      </c>
      <c r="I461" s="108">
        <v>33000</v>
      </c>
      <c r="J461" s="108">
        <v>50081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26443478</v>
      </c>
      <c r="G462" s="108">
        <v>9986436</v>
      </c>
      <c r="H462" s="108">
        <v>14625859</v>
      </c>
      <c r="I462" s="108">
        <v>400002</v>
      </c>
      <c r="J462" s="108">
        <v>1431181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20226113</v>
      </c>
      <c r="G463" s="108">
        <v>16920641</v>
      </c>
      <c r="H463" s="108">
        <v>2803512</v>
      </c>
      <c r="I463" s="108">
        <v>278200</v>
      </c>
      <c r="J463" s="108">
        <v>223760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6593459</v>
      </c>
      <c r="G464" s="108">
        <v>2131504</v>
      </c>
      <c r="H464" s="108">
        <v>3462784</v>
      </c>
      <c r="I464" s="108">
        <v>24372</v>
      </c>
      <c r="J464" s="108">
        <v>974799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1801127</v>
      </c>
      <c r="G465" s="108">
        <v>717200</v>
      </c>
      <c r="H465" s="108">
        <v>1077377</v>
      </c>
      <c r="I465" s="108">
        <v>1100</v>
      </c>
      <c r="J465" s="108">
        <v>5450</v>
      </c>
      <c r="K465" s="36"/>
      <c r="L465" s="217" t="s">
        <v>2343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1840410</v>
      </c>
      <c r="G466" s="108">
        <v>1168775</v>
      </c>
      <c r="H466" s="108">
        <v>671635</v>
      </c>
      <c r="I466" s="108">
        <v>0</v>
      </c>
      <c r="J466" s="108">
        <v>0</v>
      </c>
      <c r="K466" s="36"/>
      <c r="L466" s="217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2095736</v>
      </c>
      <c r="G467" s="108">
        <v>19800</v>
      </c>
      <c r="H467" s="108">
        <v>1247936</v>
      </c>
      <c r="I467" s="108">
        <v>218975</v>
      </c>
      <c r="J467" s="108">
        <v>609025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18994531</v>
      </c>
      <c r="G468" s="108">
        <v>5825817</v>
      </c>
      <c r="H468" s="108">
        <v>9117091</v>
      </c>
      <c r="I468" s="108">
        <v>836109</v>
      </c>
      <c r="J468" s="108">
        <v>3215514</v>
      </c>
      <c r="K468" s="36"/>
      <c r="L468" s="217" t="s">
        <v>2347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12196200</v>
      </c>
      <c r="G469" s="108">
        <v>3997925</v>
      </c>
      <c r="H469" s="108">
        <v>5090146</v>
      </c>
      <c r="I469" s="108">
        <v>25500</v>
      </c>
      <c r="J469" s="108">
        <v>3082629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179" t="s">
        <v>2323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4224699</v>
      </c>
      <c r="G471" s="108">
        <v>556700</v>
      </c>
      <c r="H471" s="108">
        <v>3462195</v>
      </c>
      <c r="I471" s="108">
        <v>4500</v>
      </c>
      <c r="J471" s="108">
        <v>201304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6406789</v>
      </c>
      <c r="G472" s="108">
        <v>3638303</v>
      </c>
      <c r="H472" s="108">
        <v>2577159</v>
      </c>
      <c r="I472" s="108">
        <v>7834</v>
      </c>
      <c r="J472" s="108">
        <v>183493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1362351</v>
      </c>
      <c r="G473" s="108">
        <v>0</v>
      </c>
      <c r="H473" s="108">
        <v>561497</v>
      </c>
      <c r="I473" s="108">
        <v>501000</v>
      </c>
      <c r="J473" s="108">
        <v>299854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40553942</v>
      </c>
      <c r="G474" s="108">
        <v>16892909</v>
      </c>
      <c r="H474" s="108">
        <v>12664908</v>
      </c>
      <c r="I474" s="108">
        <v>6105860</v>
      </c>
      <c r="J474" s="108">
        <v>4890265</v>
      </c>
      <c r="K474" s="36"/>
      <c r="L474" s="217" t="s">
        <v>2343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6939466</v>
      </c>
      <c r="G475" s="108">
        <v>4307902</v>
      </c>
      <c r="H475" s="108">
        <v>1925979</v>
      </c>
      <c r="I475" s="108">
        <v>0</v>
      </c>
      <c r="J475" s="108">
        <v>705585</v>
      </c>
      <c r="K475" s="36"/>
      <c r="L475" s="217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3026209</v>
      </c>
      <c r="G476" s="108">
        <v>135000</v>
      </c>
      <c r="H476" s="108">
        <v>560553</v>
      </c>
      <c r="I476" s="108">
        <v>563962</v>
      </c>
      <c r="J476" s="108">
        <v>1766694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39280069</v>
      </c>
      <c r="G477" s="108">
        <v>19825676</v>
      </c>
      <c r="H477" s="108">
        <v>5311259</v>
      </c>
      <c r="I477" s="108">
        <v>12296702</v>
      </c>
      <c r="J477" s="108">
        <v>1846432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2165542</v>
      </c>
      <c r="G478" s="108">
        <v>373500</v>
      </c>
      <c r="H478" s="108">
        <v>1696867</v>
      </c>
      <c r="I478" s="108">
        <v>6500</v>
      </c>
      <c r="J478" s="108">
        <v>88675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52068316</v>
      </c>
      <c r="G479" s="108">
        <v>13882020</v>
      </c>
      <c r="H479" s="108">
        <v>17243547</v>
      </c>
      <c r="I479" s="108">
        <v>68600</v>
      </c>
      <c r="J479" s="108">
        <v>20874149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1656267</v>
      </c>
      <c r="G480" s="108">
        <v>135000</v>
      </c>
      <c r="H480" s="108">
        <v>985167</v>
      </c>
      <c r="I480" s="108">
        <v>0</v>
      </c>
      <c r="J480" s="108">
        <v>536100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6568863</v>
      </c>
      <c r="G481" s="108">
        <v>425000</v>
      </c>
      <c r="H481" s="108">
        <v>4307735</v>
      </c>
      <c r="I481" s="108">
        <v>766966</v>
      </c>
      <c r="J481" s="108">
        <v>1069162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15095415</v>
      </c>
      <c r="G482" s="108">
        <v>294900</v>
      </c>
      <c r="H482" s="108">
        <v>2355820</v>
      </c>
      <c r="I482" s="108">
        <v>24200</v>
      </c>
      <c r="J482" s="108">
        <v>12420495</v>
      </c>
      <c r="K482" s="36"/>
      <c r="L482" s="217" t="s">
        <v>2344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2379936</v>
      </c>
      <c r="G483" s="108">
        <v>201350</v>
      </c>
      <c r="H483" s="108">
        <v>1733936</v>
      </c>
      <c r="I483" s="108">
        <v>0</v>
      </c>
      <c r="J483" s="108">
        <v>444650</v>
      </c>
      <c r="K483" s="36"/>
      <c r="L483" s="217" t="s">
        <v>2343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14321761</v>
      </c>
      <c r="G484" s="108">
        <v>198150</v>
      </c>
      <c r="H484" s="108">
        <v>11039853</v>
      </c>
      <c r="I484" s="108">
        <v>0</v>
      </c>
      <c r="J484" s="108">
        <v>3083758</v>
      </c>
      <c r="K484" s="63"/>
      <c r="L484" s="217" t="s">
        <v>2347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35630404</v>
      </c>
      <c r="G485" s="108">
        <v>6566307</v>
      </c>
      <c r="H485" s="108">
        <v>11601229</v>
      </c>
      <c r="I485" s="108">
        <v>6785001</v>
      </c>
      <c r="J485" s="108">
        <v>10677867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3125083</v>
      </c>
      <c r="G486" s="108">
        <v>108150</v>
      </c>
      <c r="H486" s="108">
        <v>2393368</v>
      </c>
      <c r="I486" s="108">
        <v>0</v>
      </c>
      <c r="J486" s="108">
        <v>623565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896573</v>
      </c>
      <c r="G487" s="108">
        <v>0</v>
      </c>
      <c r="H487" s="108">
        <v>574314</v>
      </c>
      <c r="I487" s="108">
        <v>0</v>
      </c>
      <c r="J487" s="108">
        <v>322259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3849565</v>
      </c>
      <c r="G488" s="108">
        <v>15300</v>
      </c>
      <c r="H488" s="108">
        <v>2915055</v>
      </c>
      <c r="I488" s="108">
        <v>5850</v>
      </c>
      <c r="J488" s="108">
        <v>913360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11301003</v>
      </c>
      <c r="G489" s="108">
        <v>875750</v>
      </c>
      <c r="H489" s="108">
        <v>3050277</v>
      </c>
      <c r="I489" s="108">
        <v>2409750</v>
      </c>
      <c r="J489" s="108">
        <v>4965226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6914724</v>
      </c>
      <c r="G490" s="108">
        <v>3295000</v>
      </c>
      <c r="H490" s="108">
        <v>1835046</v>
      </c>
      <c r="I490" s="108">
        <v>100000</v>
      </c>
      <c r="J490" s="108">
        <v>1684678</v>
      </c>
      <c r="K490" s="36"/>
      <c r="L490" s="217" t="s">
        <v>2347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105176391</v>
      </c>
      <c r="G491" s="108">
        <v>499284</v>
      </c>
      <c r="H491" s="108">
        <v>15327024</v>
      </c>
      <c r="I491" s="100">
        <f>38426376-9500000</f>
        <v>28926376</v>
      </c>
      <c r="J491" s="108">
        <v>60423707</v>
      </c>
      <c r="K491" s="36"/>
      <c r="L491" s="217" t="s">
        <v>2343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20018000</v>
      </c>
      <c r="G492" s="108">
        <v>1242300</v>
      </c>
      <c r="H492" s="108">
        <v>8025875</v>
      </c>
      <c r="I492" s="108">
        <v>338850</v>
      </c>
      <c r="J492" s="108">
        <v>10410975</v>
      </c>
      <c r="K492" s="36"/>
      <c r="L492" s="217" t="s">
        <v>2347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20141330</v>
      </c>
      <c r="G493" s="108">
        <v>7960258</v>
      </c>
      <c r="H493" s="108">
        <v>1247073</v>
      </c>
      <c r="I493" s="108">
        <v>1760000</v>
      </c>
      <c r="J493" s="108">
        <v>9173999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2162490</v>
      </c>
      <c r="G494" s="108">
        <v>217180</v>
      </c>
      <c r="H494" s="108">
        <v>469444</v>
      </c>
      <c r="I494" s="108">
        <v>133450</v>
      </c>
      <c r="J494" s="108">
        <v>1342416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831998</v>
      </c>
      <c r="G495" s="108">
        <v>0</v>
      </c>
      <c r="H495" s="108">
        <v>171147</v>
      </c>
      <c r="I495" s="108">
        <v>102000</v>
      </c>
      <c r="J495" s="108">
        <v>558851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614923</v>
      </c>
      <c r="G496" s="108">
        <v>175000</v>
      </c>
      <c r="H496" s="108">
        <v>148537</v>
      </c>
      <c r="I496" s="108">
        <v>30000</v>
      </c>
      <c r="J496" s="108">
        <v>261386</v>
      </c>
      <c r="K496" s="36"/>
      <c r="L496" s="217" t="s">
        <v>2344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946966</v>
      </c>
      <c r="G497" s="108">
        <v>352251</v>
      </c>
      <c r="H497" s="108">
        <v>147474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2367561</v>
      </c>
      <c r="G498" s="108">
        <v>233601</v>
      </c>
      <c r="H498" s="108">
        <v>452220</v>
      </c>
      <c r="I498" s="108">
        <v>1067602</v>
      </c>
      <c r="J498" s="108">
        <v>614138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2801419</v>
      </c>
      <c r="G499" s="108">
        <v>344485</v>
      </c>
      <c r="H499" s="108">
        <v>264666</v>
      </c>
      <c r="I499" s="108">
        <v>35811</v>
      </c>
      <c r="J499" s="108">
        <v>2156457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536987</v>
      </c>
      <c r="G500" s="108">
        <v>0</v>
      </c>
      <c r="H500" s="108">
        <v>362636</v>
      </c>
      <c r="I500" s="108">
        <v>45400</v>
      </c>
      <c r="J500" s="108">
        <v>128951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29113515</v>
      </c>
      <c r="G501" s="108">
        <v>421300</v>
      </c>
      <c r="H501" s="108">
        <v>2601711</v>
      </c>
      <c r="I501" s="108">
        <v>921075</v>
      </c>
      <c r="J501" s="108">
        <v>25169429</v>
      </c>
      <c r="K501" s="36"/>
      <c r="L501" s="217" t="s">
        <v>2344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2378156</v>
      </c>
      <c r="G502" s="108">
        <v>828400</v>
      </c>
      <c r="H502" s="108">
        <v>413645</v>
      </c>
      <c r="I502" s="108">
        <v>77150</v>
      </c>
      <c r="J502" s="108">
        <v>1058961</v>
      </c>
      <c r="K502" s="36"/>
      <c r="L502" s="217" t="s">
        <v>2344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5737574</v>
      </c>
      <c r="G503" s="108">
        <v>576627</v>
      </c>
      <c r="H503" s="108">
        <v>661575</v>
      </c>
      <c r="I503" s="108">
        <v>2593985</v>
      </c>
      <c r="J503" s="108">
        <v>1905387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675951</v>
      </c>
      <c r="G504" s="108">
        <v>5000</v>
      </c>
      <c r="H504" s="108">
        <v>473495</v>
      </c>
      <c r="I504" s="108">
        <v>90500</v>
      </c>
      <c r="J504" s="108">
        <v>106956</v>
      </c>
      <c r="K504" s="36"/>
      <c r="L504" s="217" t="s">
        <v>2343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495305</v>
      </c>
      <c r="G505" s="108">
        <v>0</v>
      </c>
      <c r="H505" s="108">
        <v>357883</v>
      </c>
      <c r="I505" s="108">
        <v>0</v>
      </c>
      <c r="J505" s="108">
        <v>137422</v>
      </c>
      <c r="K505" s="36"/>
      <c r="L505" s="217" t="s">
        <v>2343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3438929</v>
      </c>
      <c r="G506" s="108">
        <v>136410</v>
      </c>
      <c r="H506" s="108">
        <v>1246225</v>
      </c>
      <c r="I506" s="108">
        <v>32463</v>
      </c>
      <c r="J506" s="108">
        <v>2023831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2221235</v>
      </c>
      <c r="G507" s="108">
        <v>448502</v>
      </c>
      <c r="H507" s="108">
        <v>224082</v>
      </c>
      <c r="I507" s="108">
        <v>595199</v>
      </c>
      <c r="J507" s="108">
        <v>953452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8519602</v>
      </c>
      <c r="G508" s="108">
        <v>47300</v>
      </c>
      <c r="H508" s="108">
        <v>639403</v>
      </c>
      <c r="I508" s="108">
        <v>0</v>
      </c>
      <c r="J508" s="108">
        <v>7832899</v>
      </c>
      <c r="K508" s="36"/>
      <c r="L508" s="217" t="s">
        <v>2343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17995804</v>
      </c>
      <c r="G509" s="108">
        <v>4208000</v>
      </c>
      <c r="H509" s="108">
        <v>3116012</v>
      </c>
      <c r="I509" s="108">
        <v>429471</v>
      </c>
      <c r="J509" s="108">
        <v>10242321</v>
      </c>
      <c r="K509" s="36"/>
      <c r="L509" s="217" t="s">
        <v>2343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45479769</v>
      </c>
      <c r="G510" s="108">
        <v>3237915</v>
      </c>
      <c r="H510" s="108">
        <v>13932635</v>
      </c>
      <c r="I510" s="108">
        <v>6319338</v>
      </c>
      <c r="J510" s="108">
        <v>21989881</v>
      </c>
      <c r="K510" s="36"/>
      <c r="L510" s="217" t="s">
        <v>2347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23888150</v>
      </c>
      <c r="G511" s="108">
        <v>3806160</v>
      </c>
      <c r="H511" s="108">
        <v>14719945</v>
      </c>
      <c r="I511" s="108">
        <v>1564500</v>
      </c>
      <c r="J511" s="108">
        <v>3797545</v>
      </c>
      <c r="K511" s="36"/>
      <c r="L511" s="217" t="s">
        <v>2343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4850934</v>
      </c>
      <c r="G512" s="108">
        <v>0</v>
      </c>
      <c r="H512" s="108">
        <v>4842000</v>
      </c>
      <c r="I512" s="108">
        <v>0</v>
      </c>
      <c r="J512" s="108">
        <v>8934</v>
      </c>
      <c r="K512" s="36"/>
      <c r="L512" s="217" t="s">
        <v>2347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22040027</v>
      </c>
      <c r="G513" s="108">
        <v>2718550</v>
      </c>
      <c r="H513" s="108">
        <v>5551538</v>
      </c>
      <c r="I513" s="108">
        <v>6056106</v>
      </c>
      <c r="J513" s="108">
        <v>7713833</v>
      </c>
      <c r="K513" s="36"/>
      <c r="L513" s="217" t="s">
        <v>2343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76028078</v>
      </c>
      <c r="G514" s="108">
        <v>7458019</v>
      </c>
      <c r="H514" s="108">
        <v>15476793</v>
      </c>
      <c r="I514" s="108">
        <v>6300609</v>
      </c>
      <c r="J514" s="108">
        <v>46792657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1081446</v>
      </c>
      <c r="G515" s="108">
        <v>33500</v>
      </c>
      <c r="H515" s="108">
        <v>932801</v>
      </c>
      <c r="I515" s="108">
        <v>0</v>
      </c>
      <c r="J515" s="108">
        <v>115145</v>
      </c>
      <c r="K515" s="36"/>
      <c r="L515" s="217" t="s">
        <v>2344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111358112</v>
      </c>
      <c r="G516" s="108">
        <v>35510845</v>
      </c>
      <c r="H516" s="108">
        <v>17354167</v>
      </c>
      <c r="I516" s="108">
        <v>12005250</v>
      </c>
      <c r="J516" s="108">
        <v>46487850</v>
      </c>
      <c r="K516" s="36"/>
      <c r="L516" s="217" t="s">
        <v>2343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3652569</v>
      </c>
      <c r="G517" s="108">
        <v>0</v>
      </c>
      <c r="H517" s="108">
        <v>1979015</v>
      </c>
      <c r="I517" s="108">
        <v>0</v>
      </c>
      <c r="J517" s="108">
        <v>1673554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217" t="s">
        <v>2343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3091392</v>
      </c>
      <c r="G519" s="108">
        <v>663800</v>
      </c>
      <c r="H519" s="108">
        <v>2114911</v>
      </c>
      <c r="I519" s="108">
        <v>21000</v>
      </c>
      <c r="J519" s="108">
        <v>291681</v>
      </c>
      <c r="K519" s="36"/>
      <c r="L519" s="217" t="s">
        <v>2343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266745</v>
      </c>
      <c r="G520" s="108">
        <v>25500</v>
      </c>
      <c r="H520" s="108">
        <v>235856</v>
      </c>
      <c r="I520" s="108">
        <v>0</v>
      </c>
      <c r="J520" s="108">
        <v>5389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29254660</v>
      </c>
      <c r="G521" s="108">
        <v>8035207</v>
      </c>
      <c r="H521" s="108">
        <v>7836086</v>
      </c>
      <c r="I521" s="108">
        <v>460456</v>
      </c>
      <c r="J521" s="108">
        <v>12922911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9966157</v>
      </c>
      <c r="G522" s="108">
        <v>155100</v>
      </c>
      <c r="H522" s="108">
        <v>3686226</v>
      </c>
      <c r="I522" s="108">
        <v>4573452</v>
      </c>
      <c r="J522" s="108">
        <v>1551379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14118721</v>
      </c>
      <c r="G523" s="108">
        <v>950040</v>
      </c>
      <c r="H523" s="108">
        <v>1482084</v>
      </c>
      <c r="I523" s="108">
        <v>0</v>
      </c>
      <c r="J523" s="108">
        <v>11686597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6735876</v>
      </c>
      <c r="G524" s="108">
        <v>1066000</v>
      </c>
      <c r="H524" s="108">
        <v>2703357</v>
      </c>
      <c r="I524" s="108">
        <v>0</v>
      </c>
      <c r="J524" s="108">
        <v>2966519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403280</v>
      </c>
      <c r="G525" s="108">
        <v>84800</v>
      </c>
      <c r="H525" s="108">
        <v>196505</v>
      </c>
      <c r="I525" s="108">
        <v>0</v>
      </c>
      <c r="J525" s="108">
        <v>121975</v>
      </c>
      <c r="K525" s="36"/>
      <c r="L525" s="217" t="s">
        <v>2343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10088635</v>
      </c>
      <c r="G526" s="108">
        <v>2144600</v>
      </c>
      <c r="H526" s="108">
        <v>2062837</v>
      </c>
      <c r="I526" s="108">
        <v>1650800</v>
      </c>
      <c r="J526" s="108">
        <v>4230398</v>
      </c>
      <c r="K526" s="36"/>
      <c r="L526" s="217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1690780</v>
      </c>
      <c r="G527" s="108">
        <v>521200</v>
      </c>
      <c r="H527" s="108">
        <v>739172</v>
      </c>
      <c r="I527" s="108">
        <v>0</v>
      </c>
      <c r="J527" s="108">
        <v>430408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23073140</v>
      </c>
      <c r="G528" s="108">
        <v>8130753</v>
      </c>
      <c r="H528" s="108">
        <v>9491980</v>
      </c>
      <c r="I528" s="108">
        <v>241400</v>
      </c>
      <c r="J528" s="108">
        <v>5209007</v>
      </c>
      <c r="K528" s="36"/>
      <c r="L528" s="217" t="s">
        <v>2343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217" t="s">
        <v>2343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121890</v>
      </c>
      <c r="G530" s="108">
        <v>0</v>
      </c>
      <c r="H530" s="108">
        <v>121890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2147234</v>
      </c>
      <c r="G531" s="108">
        <v>414092</v>
      </c>
      <c r="H531" s="108">
        <v>1142337</v>
      </c>
      <c r="I531" s="108">
        <v>105700</v>
      </c>
      <c r="J531" s="108">
        <v>485105</v>
      </c>
      <c r="K531" s="36"/>
      <c r="L531" s="217" t="s">
        <v>2347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812417</v>
      </c>
      <c r="G532" s="108">
        <v>0</v>
      </c>
      <c r="H532" s="108">
        <v>283866</v>
      </c>
      <c r="I532" s="108">
        <v>0</v>
      </c>
      <c r="J532" s="108">
        <v>528551</v>
      </c>
      <c r="K532" s="36"/>
      <c r="L532" s="217" t="s">
        <v>2343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2137914</v>
      </c>
      <c r="G533" s="108">
        <v>95900</v>
      </c>
      <c r="H533" s="108">
        <v>1750028</v>
      </c>
      <c r="I533" s="108">
        <v>7000</v>
      </c>
      <c r="J533" s="108">
        <v>284986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4822193</v>
      </c>
      <c r="G534" s="108">
        <v>1326702</v>
      </c>
      <c r="H534" s="108">
        <v>2133301</v>
      </c>
      <c r="I534" s="108">
        <v>0</v>
      </c>
      <c r="J534" s="108">
        <v>1362190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1553808</v>
      </c>
      <c r="G535" s="108">
        <v>0</v>
      </c>
      <c r="H535" s="108">
        <v>651173</v>
      </c>
      <c r="I535" s="108">
        <v>16500</v>
      </c>
      <c r="J535" s="108">
        <v>886135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1661890</v>
      </c>
      <c r="G536" s="108">
        <v>715000</v>
      </c>
      <c r="H536" s="108">
        <v>802800</v>
      </c>
      <c r="I536" s="108">
        <v>58540</v>
      </c>
      <c r="J536" s="108">
        <v>85550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1529251</v>
      </c>
      <c r="G537" s="108">
        <v>223200</v>
      </c>
      <c r="H537" s="108">
        <v>378531</v>
      </c>
      <c r="I537" s="108">
        <v>145872</v>
      </c>
      <c r="J537" s="108">
        <v>781648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1125922</v>
      </c>
      <c r="G538" s="108">
        <v>196582</v>
      </c>
      <c r="H538" s="108">
        <v>416632</v>
      </c>
      <c r="I538" s="108">
        <v>0</v>
      </c>
      <c r="J538" s="108">
        <v>512708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4323359</v>
      </c>
      <c r="G539" s="108">
        <v>120300</v>
      </c>
      <c r="H539" s="108">
        <v>915569</v>
      </c>
      <c r="I539" s="108">
        <v>569100</v>
      </c>
      <c r="J539" s="108">
        <v>2718390</v>
      </c>
      <c r="K539" s="36"/>
      <c r="L539" s="217" t="s">
        <v>2343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4267917</v>
      </c>
      <c r="G540" s="108">
        <v>942300</v>
      </c>
      <c r="H540" s="108">
        <v>1813115</v>
      </c>
      <c r="I540" s="108">
        <v>34200</v>
      </c>
      <c r="J540" s="108">
        <v>1478302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6002971</v>
      </c>
      <c r="G541" s="108">
        <v>218800</v>
      </c>
      <c r="H541" s="108">
        <v>3924807</v>
      </c>
      <c r="I541" s="108">
        <v>460506</v>
      </c>
      <c r="J541" s="108">
        <v>1398858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1100457</v>
      </c>
      <c r="G542" s="108">
        <v>282300</v>
      </c>
      <c r="H542" s="108">
        <v>701566</v>
      </c>
      <c r="I542" s="108">
        <v>21800</v>
      </c>
      <c r="J542" s="108">
        <v>94791</v>
      </c>
      <c r="K542" s="36"/>
      <c r="L542" s="217" t="s">
        <v>2343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1377353</v>
      </c>
      <c r="G543" s="108">
        <v>0</v>
      </c>
      <c r="H543" s="108">
        <v>899212</v>
      </c>
      <c r="I543" s="108">
        <v>0</v>
      </c>
      <c r="J543" s="108">
        <v>478141</v>
      </c>
      <c r="K543" s="36"/>
      <c r="L543" s="217" t="s">
        <v>2347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2407605</v>
      </c>
      <c r="G544" s="108">
        <v>0</v>
      </c>
      <c r="H544" s="108">
        <v>946155</v>
      </c>
      <c r="I544" s="108">
        <v>69654</v>
      </c>
      <c r="J544" s="108">
        <v>1391796</v>
      </c>
      <c r="K544" s="36"/>
      <c r="L544" s="217" t="s">
        <v>2343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594644</v>
      </c>
      <c r="G545" s="108">
        <v>0</v>
      </c>
      <c r="H545" s="108">
        <v>535934</v>
      </c>
      <c r="I545" s="108">
        <v>1460</v>
      </c>
      <c r="J545" s="108">
        <v>57250</v>
      </c>
      <c r="K545" s="36"/>
      <c r="L545" s="217" t="s">
        <v>2343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1539739</v>
      </c>
      <c r="G546" s="108">
        <v>981000</v>
      </c>
      <c r="H546" s="108">
        <v>421022</v>
      </c>
      <c r="I546" s="108">
        <v>36000</v>
      </c>
      <c r="J546" s="108">
        <v>101717</v>
      </c>
      <c r="K546" s="36"/>
      <c r="L546" s="217" t="s">
        <v>2343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14624799</v>
      </c>
      <c r="G547" s="108">
        <v>790800</v>
      </c>
      <c r="H547" s="108">
        <v>7556672</v>
      </c>
      <c r="I547" s="108">
        <v>3611400</v>
      </c>
      <c r="J547" s="108">
        <v>2665927</v>
      </c>
      <c r="K547" s="36"/>
      <c r="L547" s="217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1179819</v>
      </c>
      <c r="G548" s="108">
        <v>0</v>
      </c>
      <c r="H548" s="108">
        <v>1179819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2213857</v>
      </c>
      <c r="G549" s="108">
        <v>359151</v>
      </c>
      <c r="H549" s="108">
        <v>952349</v>
      </c>
      <c r="I549" s="108">
        <v>152013</v>
      </c>
      <c r="J549" s="108">
        <v>750344</v>
      </c>
      <c r="K549" s="36"/>
      <c r="L549" s="217" t="s">
        <v>2343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980405</v>
      </c>
      <c r="G550" s="108">
        <v>0</v>
      </c>
      <c r="H550" s="108">
        <v>636243</v>
      </c>
      <c r="I550" s="108">
        <v>1</v>
      </c>
      <c r="J550" s="108">
        <v>344161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6814149</v>
      </c>
      <c r="G551" s="108">
        <v>356150</v>
      </c>
      <c r="H551" s="108">
        <v>5284418</v>
      </c>
      <c r="I551" s="108">
        <v>112249</v>
      </c>
      <c r="J551" s="108">
        <v>1061332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2347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3393245</v>
      </c>
      <c r="G553" s="108">
        <v>516802</v>
      </c>
      <c r="H553" s="108">
        <v>1550916</v>
      </c>
      <c r="I553" s="108">
        <v>573586</v>
      </c>
      <c r="J553" s="108">
        <v>751941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22674129</v>
      </c>
      <c r="G554" s="108">
        <v>2849250</v>
      </c>
      <c r="H554" s="108">
        <v>8759423</v>
      </c>
      <c r="I554" s="108">
        <v>0</v>
      </c>
      <c r="J554" s="108">
        <v>11065456</v>
      </c>
      <c r="K554" s="36"/>
      <c r="L554" s="217" t="s">
        <v>2343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9802627</v>
      </c>
      <c r="G555" s="108">
        <v>1978000</v>
      </c>
      <c r="H555" s="108">
        <v>6343048</v>
      </c>
      <c r="I555" s="108">
        <v>0</v>
      </c>
      <c r="J555" s="108">
        <v>1481579</v>
      </c>
      <c r="K555" s="36"/>
      <c r="L555" s="217" t="s">
        <v>2343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18199466</v>
      </c>
      <c r="G556" s="108">
        <v>1564600</v>
      </c>
      <c r="H556" s="108">
        <v>12589893</v>
      </c>
      <c r="I556" s="108">
        <v>130279</v>
      </c>
      <c r="J556" s="108">
        <v>3914694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100722063</v>
      </c>
      <c r="G557" s="108">
        <v>15663219</v>
      </c>
      <c r="H557" s="108">
        <v>7374268</v>
      </c>
      <c r="I557" s="108">
        <v>32560647</v>
      </c>
      <c r="J557" s="108">
        <v>45123929</v>
      </c>
      <c r="K557" s="36"/>
      <c r="L557" s="217" t="s">
        <v>2343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3030754</v>
      </c>
      <c r="G558" s="108">
        <v>193700</v>
      </c>
      <c r="H558" s="108">
        <v>2384728</v>
      </c>
      <c r="I558" s="108">
        <v>0</v>
      </c>
      <c r="J558" s="108">
        <v>452326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3030165</v>
      </c>
      <c r="G559" s="108">
        <v>175000</v>
      </c>
      <c r="H559" s="108">
        <v>920631</v>
      </c>
      <c r="I559" s="108">
        <v>0</v>
      </c>
      <c r="J559" s="108">
        <v>1934534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6850062</v>
      </c>
      <c r="G561" s="108">
        <v>437900</v>
      </c>
      <c r="H561" s="108">
        <v>3080640</v>
      </c>
      <c r="I561" s="108">
        <v>1050000</v>
      </c>
      <c r="J561" s="108">
        <v>2281522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38232545</v>
      </c>
      <c r="G562" s="108">
        <v>1536761</v>
      </c>
      <c r="H562" s="108">
        <v>7640870</v>
      </c>
      <c r="I562" s="108">
        <v>12436572</v>
      </c>
      <c r="J562" s="108">
        <v>16618342</v>
      </c>
      <c r="K562" s="36"/>
      <c r="L562" s="217" t="s">
        <v>2343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9027045</v>
      </c>
      <c r="G563" s="108">
        <v>876100</v>
      </c>
      <c r="H563" s="108">
        <v>3184781</v>
      </c>
      <c r="I563" s="108">
        <v>632900</v>
      </c>
      <c r="J563" s="108">
        <v>4333264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14969235</v>
      </c>
      <c r="G564" s="108">
        <v>834600</v>
      </c>
      <c r="H564" s="108">
        <v>8355189</v>
      </c>
      <c r="I564" s="108">
        <v>1000</v>
      </c>
      <c r="J564" s="108">
        <v>5778446</v>
      </c>
      <c r="K564" s="36"/>
      <c r="L564" s="217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21969970</v>
      </c>
      <c r="G565" s="108">
        <v>9273051</v>
      </c>
      <c r="H565" s="108">
        <v>8409627</v>
      </c>
      <c r="I565" s="108">
        <v>1709000</v>
      </c>
      <c r="J565" s="108">
        <v>2578292</v>
      </c>
      <c r="K565" s="36"/>
      <c r="L565" s="217" t="s">
        <v>2343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10444714</v>
      </c>
      <c r="G566" s="108">
        <v>242000</v>
      </c>
      <c r="H566" s="108">
        <v>1981537</v>
      </c>
      <c r="I566" s="108">
        <v>1468000</v>
      </c>
      <c r="J566" s="108">
        <v>6753177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23353337</v>
      </c>
      <c r="G567" s="108">
        <v>17158386</v>
      </c>
      <c r="H567" s="108">
        <v>3172571</v>
      </c>
      <c r="I567" s="108">
        <v>1996900</v>
      </c>
      <c r="J567" s="108">
        <v>1025480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3141044</v>
      </c>
      <c r="G568" s="108">
        <v>0</v>
      </c>
      <c r="H568" s="108">
        <v>2019590</v>
      </c>
      <c r="I568" s="108">
        <v>732100</v>
      </c>
      <c r="J568" s="108">
        <v>389354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27144985</v>
      </c>
      <c r="G569" s="108">
        <v>11123078</v>
      </c>
      <c r="H569" s="108">
        <v>11920703</v>
      </c>
      <c r="I569" s="108">
        <v>270000</v>
      </c>
      <c r="J569" s="108">
        <v>3831204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15258078</v>
      </c>
      <c r="G570" s="108">
        <v>1329500</v>
      </c>
      <c r="H570" s="108">
        <v>4787603</v>
      </c>
      <c r="I570" s="108">
        <v>7000</v>
      </c>
      <c r="J570" s="108">
        <v>9133975</v>
      </c>
      <c r="K570" s="36"/>
      <c r="L570" s="217" t="s">
        <v>2343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58195660</v>
      </c>
      <c r="G571" s="108">
        <v>6121963</v>
      </c>
      <c r="H571" s="108">
        <v>23592550</v>
      </c>
      <c r="I571" s="108">
        <v>315101</v>
      </c>
      <c r="J571" s="108">
        <v>28166046</v>
      </c>
      <c r="K571" s="36"/>
      <c r="L571" s="217" t="s">
        <v>2343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32640859</v>
      </c>
      <c r="G572" s="108">
        <v>5729650</v>
      </c>
      <c r="H572" s="108">
        <v>10763481</v>
      </c>
      <c r="I572" s="108">
        <v>1811200</v>
      </c>
      <c r="J572" s="108">
        <v>14336528</v>
      </c>
      <c r="K572" s="36"/>
      <c r="L572" s="217" t="s">
        <v>2343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62684734</v>
      </c>
      <c r="G573" s="108">
        <v>30923822</v>
      </c>
      <c r="H573" s="108">
        <v>24345956</v>
      </c>
      <c r="I573" s="108">
        <v>404785</v>
      </c>
      <c r="J573" s="108">
        <v>7010171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213995</v>
      </c>
      <c r="G574" s="108">
        <v>0</v>
      </c>
      <c r="H574" s="108">
        <v>213995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4468850</v>
      </c>
      <c r="G575" s="108">
        <v>2690568</v>
      </c>
      <c r="H575" s="108">
        <v>981311</v>
      </c>
      <c r="I575" s="108">
        <v>50000</v>
      </c>
      <c r="J575" s="108">
        <v>746971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670195</v>
      </c>
      <c r="G576" s="108">
        <v>0</v>
      </c>
      <c r="H576" s="108">
        <v>507265</v>
      </c>
      <c r="I576" s="108">
        <v>38000</v>
      </c>
      <c r="J576" s="108">
        <v>124930</v>
      </c>
      <c r="K576" s="36"/>
      <c r="L576" s="217" t="s">
        <v>2344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782484</v>
      </c>
      <c r="G577" s="108">
        <v>0</v>
      </c>
      <c r="H577" s="108">
        <v>583568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3804827</v>
      </c>
      <c r="G578" s="108">
        <v>100</v>
      </c>
      <c r="H578" s="108">
        <v>1450214</v>
      </c>
      <c r="I578" s="108">
        <v>1686690</v>
      </c>
      <c r="J578" s="108">
        <v>667823</v>
      </c>
      <c r="K578" s="36"/>
      <c r="L578" s="217" t="s">
        <v>2343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2209604</v>
      </c>
      <c r="G579" s="108">
        <v>183750</v>
      </c>
      <c r="H579" s="108">
        <v>657727</v>
      </c>
      <c r="I579" s="108">
        <v>53280</v>
      </c>
      <c r="J579" s="108">
        <v>1314847</v>
      </c>
      <c r="K579" s="36"/>
      <c r="L579" s="217" t="s">
        <v>2343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762108</v>
      </c>
      <c r="G580" s="108">
        <v>317700</v>
      </c>
      <c r="H580" s="108">
        <v>169572</v>
      </c>
      <c r="I580" s="108">
        <v>12250</v>
      </c>
      <c r="J580" s="108">
        <v>262586</v>
      </c>
      <c r="K580" s="36"/>
      <c r="L580" s="217" t="s">
        <v>2344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1632105</v>
      </c>
      <c r="G581" s="108">
        <v>0</v>
      </c>
      <c r="H581" s="108">
        <v>487960</v>
      </c>
      <c r="I581" s="108">
        <v>39900</v>
      </c>
      <c r="J581" s="108">
        <v>1104245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5303750</v>
      </c>
      <c r="G582" s="108">
        <v>1500</v>
      </c>
      <c r="H582" s="108">
        <v>333584</v>
      </c>
      <c r="I582" s="108">
        <v>947500</v>
      </c>
      <c r="J582" s="108">
        <v>4021166</v>
      </c>
      <c r="K582" s="36"/>
      <c r="L582" s="217" t="s">
        <v>2343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686342</v>
      </c>
      <c r="G583" s="108">
        <v>50</v>
      </c>
      <c r="H583" s="108">
        <v>438997</v>
      </c>
      <c r="I583" s="108">
        <v>180200</v>
      </c>
      <c r="J583" s="108">
        <v>67095</v>
      </c>
      <c r="K583" s="36"/>
      <c r="L583" s="217" t="s">
        <v>2343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1400076</v>
      </c>
      <c r="G584" s="108">
        <v>100480</v>
      </c>
      <c r="H584" s="108">
        <v>362500</v>
      </c>
      <c r="I584" s="108">
        <v>85100</v>
      </c>
      <c r="J584" s="108">
        <v>851996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621497</v>
      </c>
      <c r="G585" s="108">
        <v>0</v>
      </c>
      <c r="H585" s="108">
        <v>337857</v>
      </c>
      <c r="I585" s="108">
        <v>138200</v>
      </c>
      <c r="J585" s="108">
        <v>145440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1787033</v>
      </c>
      <c r="G586" s="108">
        <v>420750</v>
      </c>
      <c r="H586" s="108">
        <v>1124022</v>
      </c>
      <c r="I586" s="108">
        <v>55579</v>
      </c>
      <c r="J586" s="108">
        <v>186682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1124212</v>
      </c>
      <c r="G587" s="108">
        <v>10445</v>
      </c>
      <c r="H587" s="108">
        <v>761651</v>
      </c>
      <c r="I587" s="108">
        <v>99041</v>
      </c>
      <c r="J587" s="108">
        <v>253075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609507</v>
      </c>
      <c r="G588" s="108">
        <v>2000</v>
      </c>
      <c r="H588" s="108">
        <v>582322</v>
      </c>
      <c r="I588" s="108">
        <v>15900</v>
      </c>
      <c r="J588" s="108">
        <v>9285</v>
      </c>
      <c r="K588" s="36"/>
      <c r="L588" s="217" t="s">
        <v>2343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14174726</v>
      </c>
      <c r="G589" s="108">
        <v>5361512</v>
      </c>
      <c r="H589" s="108">
        <v>1711165</v>
      </c>
      <c r="I589" s="108">
        <v>2339740</v>
      </c>
      <c r="J589" s="108">
        <v>4762309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2080396</v>
      </c>
      <c r="G590" s="108">
        <v>2050</v>
      </c>
      <c r="H590" s="108">
        <v>1085926</v>
      </c>
      <c r="I590" s="108">
        <v>0</v>
      </c>
      <c r="J590" s="108">
        <v>992420</v>
      </c>
      <c r="K590" s="36"/>
      <c r="L590" s="217" t="s">
        <v>2343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803955</v>
      </c>
      <c r="G591" s="108">
        <v>4000</v>
      </c>
      <c r="H591" s="108">
        <v>561293</v>
      </c>
      <c r="I591" s="108">
        <v>300</v>
      </c>
      <c r="J591" s="108">
        <v>238362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7657220</v>
      </c>
      <c r="G593" s="108">
        <v>0</v>
      </c>
      <c r="H593" s="108">
        <v>1878294</v>
      </c>
      <c r="I593" s="108">
        <v>9800</v>
      </c>
      <c r="J593" s="108">
        <v>5769126</v>
      </c>
      <c r="K593" s="36"/>
      <c r="L593" s="217" t="s">
        <v>2343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1871907</v>
      </c>
      <c r="G594" s="108">
        <v>0</v>
      </c>
      <c r="H594" s="108">
        <v>590911</v>
      </c>
      <c r="I594" s="108">
        <v>0</v>
      </c>
      <c r="J594" s="108">
        <v>1280996</v>
      </c>
      <c r="K594" s="36"/>
      <c r="L594" s="217" t="s">
        <v>2343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2064786</v>
      </c>
      <c r="G595" s="108">
        <v>27425</v>
      </c>
      <c r="H595" s="108">
        <v>846542</v>
      </c>
      <c r="I595" s="108">
        <v>2</v>
      </c>
      <c r="J595" s="108">
        <v>1190817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7230587</v>
      </c>
      <c r="G596" s="108">
        <v>318841</v>
      </c>
      <c r="H596" s="108">
        <v>1049123</v>
      </c>
      <c r="I596" s="108">
        <v>3609650</v>
      </c>
      <c r="J596" s="108">
        <v>2252973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1148144</v>
      </c>
      <c r="G597" s="108">
        <v>0</v>
      </c>
      <c r="H597" s="108">
        <v>627966</v>
      </c>
      <c r="I597" s="108">
        <v>96885</v>
      </c>
      <c r="J597" s="108">
        <v>423293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292895425</v>
      </c>
      <c r="G598" s="108">
        <v>0</v>
      </c>
      <c r="H598" s="108">
        <v>1132239</v>
      </c>
      <c r="I598" s="108">
        <v>142670486</v>
      </c>
      <c r="J598" s="108">
        <v>149092700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2016-10-20T14:46:22Z</dcterms:modified>
  <cp:category/>
  <cp:version/>
  <cp:contentType/>
  <cp:contentStatus/>
</cp:coreProperties>
</file>