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<sst xmlns="http://schemas.openxmlformats.org/spreadsheetml/2006/main" count="12192" uniqueCount="2352">
  <si>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</si>
  <si>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</si>
  <si>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</si>
  <si>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</si>
  <si>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</si>
  <si>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</si>
  <si>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</si>
  <si>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</si>
  <si>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</si>
  <si>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</si>
  <si>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</si>
  <si>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</si>
  <si>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</si>
  <si>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</si>
  <si>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</si>
  <si>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</si>
  <si>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</si>
  <si>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</si>
  <si>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</si>
  <si>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</si>
  <si>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</si>
  <si>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</si>
  <si>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</si>
  <si>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</si>
  <si>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</si>
  <si>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</si>
  <si>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</si>
  <si>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</si>
  <si>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</si>
  <si>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</si>
  <si>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</si>
  <si>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</si>
  <si>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</si>
  <si>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</si>
  <si>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</si>
  <si>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</si>
  <si>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</si>
  <si>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</si>
  <si>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</si>
  <si>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</si>
  <si>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</si>
  <si>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</si>
  <si>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</si>
  <si>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</si>
  <si>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</si>
  <si>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</si>
  <si>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</si>
  <si>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</si>
  <si>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</si>
  <si>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</si>
  <si>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</si>
  <si>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</si>
  <si>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</si>
  <si>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</si>
  <si>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</si>
  <si>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</si>
  <si>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</si>
  <si>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</si>
  <si>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</si>
  <si>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</si>
  <si>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</si>
  <si>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</si>
  <si>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</si>
  <si>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</si>
  <si>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</si>
  <si>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</si>
  <si>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</si>
  <si>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</si>
  <si>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</si>
  <si>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</si>
  <si>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</si>
  <si>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</si>
  <si>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</si>
  <si>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</si>
  <si>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</si>
  <si>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</si>
  <si>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</si>
  <si>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</si>
  <si>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</si>
  <si>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</si>
  <si>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</si>
  <si>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</si>
  <si>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</si>
  <si>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</si>
  <si>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</si>
  <si>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</si>
  <si>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</si>
  <si>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</si>
  <si>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</si>
  <si>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</si>
  <si>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</si>
  <si>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</si>
  <si>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</si>
  <si>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</si>
  <si>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</si>
  <si>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</si>
  <si>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</si>
  <si>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</si>
  <si>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</si>
  <si>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</si>
  <si>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</si>
  <si>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</si>
  <si>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</si>
  <si>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</si>
  <si>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</si>
  <si>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</si>
  <si>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</si>
  <si>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</si>
  <si>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</si>
  <si>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</si>
  <si>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</si>
  <si>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</si>
  <si>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</si>
  <si>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</si>
  <si>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</si>
  <si>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</si>
  <si>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</si>
  <si>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</si>
  <si>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</si>
  <si>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</si>
  <si>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</si>
  <si>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</si>
  <si>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</si>
  <si>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</si>
  <si>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</si>
  <si>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</si>
  <si>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</si>
  <si>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</si>
  <si>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</si>
  <si>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</si>
  <si>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</si>
  <si>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</si>
  <si>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</si>
  <si>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</si>
  <si>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</si>
  <si>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</si>
  <si>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</si>
  <si>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</si>
  <si>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</si>
  <si>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</si>
  <si>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</si>
  <si>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</si>
  <si>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</si>
  <si>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</si>
  <si>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</si>
  <si>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</si>
  <si>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</si>
  <si>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</si>
  <si>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</si>
  <si>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</si>
  <si>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</si>
  <si>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</si>
  <si>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</si>
  <si>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</si>
  <si>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</si>
  <si>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</si>
  <si>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</si>
  <si>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</si>
  <si>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</si>
  <si>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</si>
  <si>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</si>
  <si>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</si>
  <si>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</si>
  <si>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</si>
  <si>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</si>
  <si>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</si>
  <si>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</si>
  <si>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</si>
  <si>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</si>
  <si>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</si>
  <si>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</si>
  <si>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</si>
  <si>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</si>
  <si>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</si>
  <si>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</si>
  <si>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</si>
  <si>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</si>
  <si>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</si>
  <si>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</si>
  <si>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</si>
  <si>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</si>
  <si>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</si>
  <si>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</si>
  <si>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</si>
  <si>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</si>
  <si>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</si>
  <si>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</si>
  <si>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</si>
  <si>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</si>
  <si>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</si>
  <si>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</si>
  <si>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</si>
  <si>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</si>
  <si>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</si>
  <si>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</si>
  <si>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</si>
  <si>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</si>
  <si>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</si>
  <si>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</si>
  <si>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</si>
  <si>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</si>
  <si>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</si>
  <si>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</si>
  <si>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</si>
  <si>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</si>
  <si>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</si>
  <si>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</si>
  <si>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</si>
  <si>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</si>
  <si>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</si>
  <si>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</si>
  <si>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</si>
  <si>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</si>
  <si>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</si>
  <si>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</si>
  <si>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</si>
  <si>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</si>
  <si>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</si>
  <si>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</si>
  <si>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</si>
  <si>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</si>
  <si>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</si>
  <si>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</si>
  <si>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</si>
  <si>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</si>
  <si>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</si>
  <si>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</si>
  <si>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</si>
  <si>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</si>
  <si>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</si>
  <si>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</si>
  <si>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</si>
  <si>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</si>
  <si>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</si>
  <si>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</si>
  <si>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</si>
  <si>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</si>
  <si>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</si>
  <si>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</si>
  <si>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</si>
  <si>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</si>
  <si>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</si>
  <si>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</si>
  <si>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</si>
  <si>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</si>
  <si>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</si>
  <si>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</si>
  <si>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</si>
  <si>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</si>
  <si>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</si>
  <si>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</si>
  <si>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</si>
  <si>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</si>
  <si>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</si>
  <si>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</si>
  <si>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</si>
  <si>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</si>
  <si>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</si>
  <si>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</si>
  <si>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</si>
  <si>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</si>
  <si>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</si>
  <si>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</si>
  <si>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</si>
  <si>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</si>
  <si>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</si>
  <si>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</si>
  <si>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</si>
  <si>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</si>
  <si>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</si>
  <si>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</si>
  <si>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</si>
  <si>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</si>
  <si>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</si>
  <si>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</si>
  <si>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</si>
  <si>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</si>
  <si>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</si>
  <si>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</si>
  <si>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</si>
  <si>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</si>
  <si>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</si>
  <si>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</si>
  <si>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</si>
  <si>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</si>
  <si>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</si>
  <si>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</si>
  <si>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</si>
  <si>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</si>
  <si>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</si>
  <si>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</si>
  <si>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</si>
  <si>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</si>
  <si>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</si>
  <si>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</si>
  <si>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</si>
  <si>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</si>
  <si>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</si>
  <si>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</si>
  <si>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</si>
  <si>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</si>
  <si>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</si>
  <si>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</si>
  <si>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</si>
  <si>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</si>
  <si>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</si>
  <si>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</si>
  <si>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</si>
  <si>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</si>
  <si>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</si>
  <si>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</si>
  <si>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</si>
  <si>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</si>
  <si>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</si>
  <si>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</si>
  <si>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</si>
  <si>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</si>
  <si>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</si>
  <si>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</si>
  <si>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</si>
  <si>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</si>
  <si>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</si>
  <si>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</si>
  <si>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</si>
  <si>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</si>
  <si>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</si>
  <si>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</si>
  <si>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</si>
  <si>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</si>
  <si>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</si>
  <si>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</si>
  <si>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</si>
  <si>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</si>
  <si>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</si>
  <si>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</si>
  <si>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</si>
  <si>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</si>
  <si>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</si>
  <si>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</si>
  <si>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</si>
  <si>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</si>
  <si>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</si>
  <si>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</si>
  <si>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</si>
  <si>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</si>
  <si>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</si>
  <si>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</si>
  <si>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</si>
  <si>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</si>
  <si>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</si>
  <si>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</si>
  <si>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</si>
  <si>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</si>
  <si>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</si>
  <si>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</si>
  <si>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</si>
  <si>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</si>
  <si>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</si>
  <si>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</si>
  <si>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</si>
  <si>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</si>
  <si>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</si>
  <si>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</si>
  <si>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</si>
  <si>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</si>
  <si>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</si>
  <si>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</si>
  <si>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</si>
  <si>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</si>
  <si>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</si>
  <si>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</si>
  <si>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</si>
  <si>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</si>
  <si>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</si>
  <si>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</si>
  <si>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</si>
  <si>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</si>
  <si>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</si>
  <si>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</si>
  <si>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</si>
  <si>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</si>
  <si>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</si>
  <si>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</si>
  <si>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</si>
  <si>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</si>
  <si>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</si>
  <si>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</si>
  <si>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</si>
  <si>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</si>
  <si>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</si>
  <si>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</si>
  <si>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</si>
  <si>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</si>
  <si>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</si>
  <si>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</si>
  <si>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</si>
  <si>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</si>
  <si>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</si>
  <si>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</si>
  <si>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</si>
  <si>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</si>
  <si>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</si>
  <si>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</si>
  <si>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</si>
  <si>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</si>
  <si>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</si>
  <si>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</si>
  <si>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</si>
  <si>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</si>
  <si>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</si>
  <si>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</si>
  <si>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</si>
  <si>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</si>
  <si>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</si>
  <si>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</si>
  <si>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</si>
  <si>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</si>
  <si>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</si>
  <si>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</si>
  <si>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</si>
  <si>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</si>
  <si>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</si>
  <si>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</si>
  <si>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</si>
  <si>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</si>
  <si>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</si>
  <si>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</si>
  <si>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</si>
  <si>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</si>
  <si>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</si>
  <si>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</si>
  <si>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</si>
  <si>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</si>
  <si>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</si>
  <si>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</si>
  <si>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</si>
  <si>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</si>
  <si>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</si>
  <si>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</si>
  <si>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</si>
  <si>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</si>
  <si>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</si>
  <si>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</si>
  <si>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</si>
  <si>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</si>
  <si>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</si>
  <si>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</si>
  <si>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</si>
  <si>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</si>
  <si>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</si>
  <si>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</si>
  <si>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</si>
  <si>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</si>
  <si>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</si>
  <si>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</si>
  <si>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</si>
  <si>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</si>
  <si>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</si>
  <si>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</si>
  <si>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</si>
  <si>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</si>
  <si>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</si>
  <si>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</si>
  <si>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</si>
  <si>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</si>
  <si>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</si>
  <si>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</si>
  <si>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</si>
  <si>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</si>
  <si>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</si>
  <si>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</si>
  <si>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</si>
  <si>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</si>
  <si>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</si>
  <si>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</si>
  <si>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</si>
  <si>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</si>
  <si>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</si>
  <si>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</si>
  <si>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</si>
  <si>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</si>
  <si>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</si>
  <si>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</si>
  <si>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</si>
  <si>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</si>
  <si>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</si>
  <si>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</si>
  <si>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</si>
  <si>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</si>
  <si>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</si>
  <si>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</si>
  <si>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</si>
  <si>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</si>
  <si>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</si>
  <si>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</si>
  <si>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</si>
  <si>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</si>
  <si>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</si>
  <si>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</si>
  <si>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</si>
  <si>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</si>
  <si>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</si>
  <si>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</si>
  <si>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</si>
  <si>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</si>
  <si>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</si>
  <si>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</si>
  <si>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</si>
  <si>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</si>
  <si>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</si>
  <si>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</si>
  <si>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</si>
  <si>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</si>
  <si>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</si>
  <si>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</si>
  <si>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</si>
  <si>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</si>
  <si>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</si>
  <si>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</si>
  <si>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</si>
  <si>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</si>
  <si>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</si>
  <si>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</si>
  <si>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</si>
  <si>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</si>
  <si>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</si>
  <si>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</si>
  <si>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</si>
  <si>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</si>
  <si>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</si>
  <si>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</si>
  <si>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</si>
  <si>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</si>
  <si>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</si>
  <si>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</si>
  <si>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</si>
  <si>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</si>
  <si>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</si>
  <si>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</si>
  <si>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</si>
  <si>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</si>
  <si>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</si>
  <si>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</si>
  <si>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</si>
  <si>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</si>
  <si>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</si>
  <si>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</si>
  <si>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</si>
  <si>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</si>
  <si>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</si>
  <si>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</si>
  <si>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</si>
  <si>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</si>
  <si>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</si>
  <si>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</si>
  <si>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</si>
  <si>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</si>
  <si>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</si>
  <si>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</si>
  <si>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</si>
  <si>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</si>
  <si>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</si>
  <si>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</si>
  <si>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</si>
  <si>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</si>
  <si>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</si>
  <si>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</si>
  <si>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</si>
  <si>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</si>
  <si>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</si>
  <si>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</si>
  <si>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</si>
  <si>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</si>
  <si>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</si>
  <si>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</si>
  <si>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</si>
  <si>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</si>
  <si>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</si>
  <si>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</si>
  <si>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</si>
  <si>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</si>
  <si>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</si>
  <si>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</si>
  <si>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</si>
  <si>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</si>
  <si>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</si>
  <si>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</si>
  <si>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</si>
  <si>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</si>
  <si>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</si>
  <si>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</si>
  <si>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</si>
  <si>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</si>
  <si>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</si>
  <si>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</si>
  <si>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</si>
  <si>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</si>
  <si>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</si>
  <si>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</si>
  <si>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</si>
  <si>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</si>
  <si>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</si>
  <si>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</si>
  <si>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</si>
  <si>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</si>
  <si>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</si>
  <si>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</si>
  <si>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</si>
  <si>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</si>
  <si>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</si>
  <si>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</si>
  <si>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</si>
  <si>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</si>
  <si>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</si>
  <si>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</si>
  <si>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</si>
  <si>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</si>
  <si>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</si>
  <si>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</si>
  <si>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</si>
  <si>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</si>
  <si>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</si>
  <si>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</si>
  <si>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</si>
  <si>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</si>
  <si>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</si>
  <si>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</si>
  <si>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</si>
  <si>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</si>
  <si>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</si>
  <si>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</si>
  <si>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</si>
  <si>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</si>
  <si>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</si>
  <si>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</si>
  <si>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</si>
  <si>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</si>
  <si>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</si>
  <si>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</si>
  <si>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</si>
  <si>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</si>
  <si>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</si>
  <si>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</si>
  <si>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</si>
  <si>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</si>
  <si>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</si>
  <si>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</si>
  <si>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</si>
  <si>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</si>
  <si>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</si>
  <si>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</si>
  <si>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</si>
  <si>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</si>
  <si>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</si>
  <si>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</si>
  <si>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</si>
  <si>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</si>
  <si>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</si>
  <si>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</si>
  <si>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</si>
  <si>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</si>
  <si>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</si>
  <si>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</si>
  <si>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</si>
  <si>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</si>
  <si>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</si>
  <si>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</si>
  <si>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</si>
  <si>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</si>
  <si>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</si>
  <si>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</si>
  <si>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</si>
  <si>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</si>
  <si>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</si>
  <si>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</si>
  <si>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</si>
  <si>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</si>
  <si>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</si>
  <si>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</si>
  <si>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</si>
  <si>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</si>
  <si>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</si>
  <si>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</si>
  <si>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</si>
  <si>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</si>
  <si>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</si>
  <si>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</si>
  <si>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</si>
  <si>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</si>
  <si>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</si>
  <si>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</si>
  <si>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</si>
  <si>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</si>
  <si>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</si>
  <si>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</si>
  <si>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</si>
  <si>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</si>
  <si>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</si>
  <si>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</si>
  <si>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</si>
  <si>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</si>
  <si>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</si>
  <si>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</si>
  <si>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</si>
  <si>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</si>
  <si>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</si>
  <si>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</si>
  <si>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</si>
  <si>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</si>
  <si>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</si>
  <si>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</si>
  <si>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</si>
  <si>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</si>
  <si>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</si>
  <si>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</si>
  <si>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</si>
  <si>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</si>
  <si>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</si>
  <si>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</si>
  <si>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</si>
  <si>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</si>
  <si>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</si>
  <si>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</si>
  <si>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</si>
  <si>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</si>
  <si>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</si>
  <si>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</si>
  <si>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</si>
  <si>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</si>
  <si>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</si>
  <si>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</si>
  <si>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</si>
  <si>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</si>
  <si>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</si>
  <si>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</si>
  <si>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</si>
  <si>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</si>
  <si>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</si>
  <si>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</si>
  <si>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</si>
  <si>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</si>
  <si>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</si>
  <si>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</si>
  <si>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</si>
  <si>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</si>
  <si>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</si>
  <si>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</si>
  <si>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</si>
  <si>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</si>
  <si>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</si>
  <si>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</si>
  <si>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</si>
  <si>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</si>
  <si>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</si>
  <si>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</si>
  <si>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</si>
  <si>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</si>
  <si>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</si>
  <si>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</si>
  <si>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</si>
  <si>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</si>
  <si>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</si>
  <si>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</si>
  <si>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</si>
  <si>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</si>
  <si>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</si>
  <si>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</si>
  <si>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</si>
  <si>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</si>
  <si>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</si>
  <si>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</si>
  <si>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</si>
  <si>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</si>
  <si>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</si>
  <si>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</si>
  <si>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</si>
  <si>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</si>
  <si>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</si>
  <si>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</si>
  <si>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</si>
  <si>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</si>
  <si>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</si>
  <si>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</si>
  <si>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</si>
  <si>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</si>
  <si>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</si>
  <si>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</si>
  <si>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</si>
  <si>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</si>
  <si>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</si>
  <si>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</si>
  <si>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</si>
  <si>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</si>
  <si>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</si>
  <si>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</si>
  <si>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</si>
  <si>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</si>
  <si>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</si>
  <si>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</si>
  <si>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</si>
  <si>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</si>
  <si>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</si>
  <si>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</si>
  <si>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</si>
  <si>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</si>
  <si>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</si>
  <si>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</si>
  <si>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</si>
  <si>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</si>
  <si>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</si>
  <si>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</si>
  <si>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</si>
  <si>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</si>
  <si>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</si>
  <si>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</si>
  <si>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</si>
  <si>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</si>
  <si>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</si>
  <si>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</si>
  <si>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</si>
  <si>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</si>
  <si>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</si>
  <si>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</si>
  <si>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</si>
  <si>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</si>
  <si>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</si>
  <si>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</si>
  <si>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</si>
  <si>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</si>
  <si>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</si>
  <si>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</si>
  <si>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</si>
  <si>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</si>
  <si>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</si>
  <si>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</si>
  <si>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</si>
  <si>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</si>
  <si>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</si>
  <si>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</si>
  <si>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</si>
  <si>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</si>
  <si>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</si>
  <si>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</si>
  <si>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</si>
  <si>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</si>
  <si>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</si>
  <si>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</si>
  <si>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</si>
  <si>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</si>
  <si>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</si>
  <si>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</si>
  <si>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</si>
  <si>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</si>
  <si>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</si>
  <si>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</si>
  <si>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</si>
  <si>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</si>
  <si>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</si>
  <si>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</si>
  <si>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</si>
  <si>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</si>
  <si>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</si>
  <si>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</si>
  <si>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</si>
  <si>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</si>
  <si>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</si>
  <si>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</si>
  <si>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</si>
  <si>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</si>
  <si>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</si>
  <si>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</si>
  <si>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</si>
  <si>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</si>
  <si>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</si>
  <si>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</si>
  <si>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</si>
  <si>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</si>
  <si>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</si>
  <si>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</si>
  <si>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</si>
  <si>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</si>
  <si>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</si>
  <si>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</si>
  <si>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</si>
  <si>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</si>
  <si>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</si>
  <si>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</si>
  <si>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</si>
  <si>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</si>
  <si>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</si>
  <si>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</si>
  <si>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</si>
  <si>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</si>
  <si>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</si>
  <si>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</si>
  <si>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</si>
  <si>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</si>
  <si>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</si>
  <si>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</si>
  <si>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</si>
  <si>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</si>
  <si>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</si>
  <si>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</si>
  <si>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</si>
  <si>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</si>
  <si>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</si>
  <si>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</si>
  <si>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</si>
  <si>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</si>
  <si>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</si>
  <si>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</si>
  <si>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</si>
  <si>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</si>
  <si>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</si>
  <si>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</si>
  <si>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</si>
  <si>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</si>
  <si>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</si>
  <si>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</si>
  <si>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</si>
  <si>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</si>
  <si>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</si>
  <si>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</si>
  <si>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</si>
  <si>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</si>
  <si>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</si>
  <si>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</si>
  <si>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</si>
  <si>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</si>
  <si>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</si>
  <si>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</si>
  <si>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</si>
  <si>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</si>
  <si>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</si>
  <si>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</si>
  <si>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</si>
  <si>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</si>
  <si>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</si>
  <si>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</si>
  <si>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</si>
  <si>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</si>
  <si>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</si>
  <si>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</si>
  <si>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</si>
  <si>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</si>
  <si>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</si>
  <si>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</si>
  <si>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</si>
  <si>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</si>
  <si>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</si>
  <si>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</si>
  <si>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</si>
  <si>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</si>
  <si>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</si>
  <si>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</si>
  <si>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</si>
  <si>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</si>
  <si>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</si>
  <si>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</si>
  <si>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</si>
  <si>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</si>
  <si>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</si>
  <si>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</si>
  <si>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</si>
  <si>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</si>
  <si>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</si>
  <si>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</si>
  <si>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</si>
  <si>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</si>
  <si>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</si>
  <si>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</si>
  <si>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</si>
  <si>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</si>
  <si>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</si>
  <si>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</si>
  <si>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</si>
  <si>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</si>
  <si>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</si>
  <si>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</si>
  <si>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</si>
  <si>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</si>
  <si>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</si>
  <si>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</si>
  <si>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</si>
  <si>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</si>
  <si>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</si>
  <si>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</si>
  <si>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</si>
  <si>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</si>
  <si>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</si>
  <si>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</si>
  <si>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</si>
  <si>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</si>
  <si>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</si>
  <si>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</si>
  <si>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</si>
  <si>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</si>
  <si>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</si>
  <si>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</si>
  <si>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</si>
  <si>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</si>
  <si>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</si>
  <si>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</si>
  <si>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</si>
  <si>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</si>
  <si>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</si>
  <si>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</si>
  <si>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</si>
  <si>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</si>
  <si>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</si>
  <si>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</si>
  <si>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</si>
  <si>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</si>
  <si>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</si>
  <si>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</si>
  <si>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</si>
  <si>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</si>
  <si>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</si>
  <si>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</si>
  <si>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</si>
  <si>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</si>
  <si>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</si>
  <si>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</si>
  <si>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</si>
  <si>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</si>
  <si>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</si>
  <si>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</si>
  <si>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</si>
  <si>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</si>
  <si>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</si>
  <si>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</si>
  <si>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</si>
  <si>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</si>
  <si>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</si>
  <si>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</si>
  <si>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</si>
  <si>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</si>
  <si>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</si>
  <si>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</si>
  <si>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</si>
  <si>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</si>
  <si>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</si>
  <si>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</si>
  <si>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</si>
  <si>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</si>
  <si>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</si>
  <si>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</si>
  <si>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</si>
  <si>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</si>
  <si>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</si>
  <si>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</si>
  <si>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</si>
  <si>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</si>
  <si>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</si>
  <si>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</si>
  <si>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</si>
  <si>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</si>
  <si>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</si>
  <si>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</si>
  <si>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</si>
  <si>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</si>
  <si>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</si>
  <si>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</si>
  <si>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</si>
  <si>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</si>
  <si>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</si>
  <si>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</si>
  <si>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</si>
  <si>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</si>
  <si>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</si>
  <si>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</si>
  <si>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</si>
  <si>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</si>
  <si>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</si>
  <si>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</si>
  <si>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</si>
  <si>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</si>
  <si>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</si>
  <si>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</si>
  <si>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</si>
  <si>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</si>
  <si>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</si>
  <si>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</si>
  <si>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</si>
  <si>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</si>
  <si>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</si>
  <si>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</si>
  <si>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</si>
  <si>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</si>
  <si>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</si>
  <si>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</si>
  <si>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</si>
  <si>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</si>
  <si>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</si>
  <si>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</si>
  <si>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</si>
  <si>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</si>
  <si>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</si>
  <si>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</si>
  <si>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</si>
  <si>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</si>
  <si>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</si>
  <si>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</si>
  <si>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</si>
  <si>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</si>
  <si>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</si>
  <si>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</si>
  <si>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</si>
  <si>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</si>
  <si>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</si>
  <si>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</si>
  <si>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</si>
  <si>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</si>
  <si>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</si>
  <si>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</si>
  <si>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</si>
  <si>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</si>
  <si>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</si>
  <si>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</si>
  <si>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</si>
  <si>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</si>
  <si>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</si>
  <si>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</si>
  <si>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</si>
  <si>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</si>
  <si>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</si>
  <si>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</si>
  <si>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</si>
  <si>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</si>
  <si>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</si>
  <si>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</si>
  <si>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</si>
  <si>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</si>
  <si>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</si>
  <si>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</si>
  <si>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</si>
  <si>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</si>
  <si>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</si>
  <si>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</si>
  <si>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</si>
  <si>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</si>
  <si>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</si>
  <si>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</si>
  <si>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</si>
  <si>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</si>
  <si>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</si>
  <si>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</si>
  <si>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</si>
  <si>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</si>
  <si>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</si>
  <si>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</si>
  <si>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</si>
  <si>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</si>
  <si>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</si>
  <si>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</si>
  <si>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</si>
  <si>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</si>
  <si>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</si>
  <si>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</si>
  <si>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</si>
  <si>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</si>
  <si>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</si>
  <si>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</si>
  <si>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</si>
  <si>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</si>
  <si>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</si>
  <si>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</si>
  <si>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</si>
  <si>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</si>
  <si>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</si>
  <si>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</si>
  <si>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</si>
  <si>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</si>
  <si>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</si>
  <si>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</si>
  <si>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</si>
  <si>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</si>
  <si>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</si>
  <si>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</si>
  <si>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</si>
  <si>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</si>
  <si>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</si>
  <si>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</si>
  <si>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</si>
  <si>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</si>
  <si>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</si>
  <si>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</si>
  <si>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</si>
  <si>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</si>
  <si>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</si>
  <si>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</si>
  <si>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</si>
  <si>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</si>
  <si>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</si>
  <si>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</si>
  <si>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</si>
  <si>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</si>
  <si>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</si>
  <si>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</si>
  <si>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</si>
  <si>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</si>
  <si>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</si>
  <si>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</si>
  <si>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</si>
  <si>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</si>
  <si>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</si>
  <si>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</si>
  <si>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</si>
  <si>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</si>
  <si>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</si>
  <si>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</si>
  <si>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</si>
  <si>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</si>
  <si>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</si>
  <si>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</si>
  <si>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</si>
  <si>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</si>
  <si>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</si>
  <si>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</si>
  <si>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</si>
  <si>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</si>
  <si>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</si>
  <si>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</si>
  <si>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</si>
  <si>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</si>
  <si>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</si>
  <si>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</si>
  <si>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</si>
  <si>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</si>
  <si>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</si>
  <si>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</si>
  <si>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</si>
  <si>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</si>
  <si>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</si>
  <si>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</si>
  <si>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</si>
  <si>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</si>
  <si>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</si>
  <si>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</si>
  <si>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</si>
  <si>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</si>
  <si>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</si>
  <si>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</si>
  <si>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</si>
  <si>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</si>
  <si>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</si>
  <si>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</si>
  <si>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</si>
  <si>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</si>
  <si>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</si>
  <si>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</si>
  <si>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</si>
  <si>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</si>
  <si>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</si>
  <si>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</si>
  <si>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</si>
  <si>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</si>
  <si>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</si>
  <si>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</si>
  <si>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</si>
  <si>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</si>
  <si>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</si>
  <si>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</si>
  <si>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</si>
  <si>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</si>
  <si>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</si>
  <si>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</si>
  <si>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</si>
  <si>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</si>
  <si>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</si>
  <si>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</si>
  <si>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</si>
  <si>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</si>
  <si>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</si>
  <si>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</si>
  <si>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</si>
  <si>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</si>
  <si>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</si>
  <si>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</si>
  <si>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</si>
  <si>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</si>
  <si>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</si>
  <si>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</si>
  <si>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</si>
  <si>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</si>
  <si>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</si>
  <si>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</si>
  <si>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</si>
  <si>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</si>
  <si>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</si>
  <si>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</si>
  <si>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</si>
  <si>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</si>
  <si>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</si>
  <si>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</si>
  <si>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</si>
  <si>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</si>
  <si>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</si>
  <si>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</si>
  <si>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</si>
  <si>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</si>
  <si>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</si>
  <si>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</si>
  <si>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</si>
  <si>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</si>
  <si>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</si>
  <si>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</si>
  <si>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</si>
  <si>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</si>
  <si>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</si>
  <si>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</si>
  <si>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</si>
  <si>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</si>
  <si>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</si>
  <si>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</si>
  <si>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</si>
  <si>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</si>
  <si>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</si>
  <si>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</si>
  <si>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</si>
  <si>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</si>
  <si>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</si>
  <si>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</si>
  <si>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</si>
  <si>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</si>
  <si>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</si>
  <si>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</si>
  <si>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</si>
  <si>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</si>
  <si>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</si>
  <si>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</si>
  <si>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</si>
  <si>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</si>
  <si>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</si>
  <si>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</si>
  <si>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</si>
  <si>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</si>
  <si>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</si>
  <si>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</si>
  <si>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</si>
  <si>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</si>
  <si>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</si>
  <si>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</si>
  <si>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</si>
  <si>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</si>
  <si>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</si>
  <si>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</si>
  <si>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</si>
  <si>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</si>
  <si>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</si>
  <si>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</si>
  <si>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</si>
  <si>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</si>
  <si>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</si>
  <si>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</si>
  <si>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</si>
  <si>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</si>
  <si>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</si>
  <si>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</si>
  <si>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</si>
  <si>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</si>
  <si>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</si>
  <si>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</si>
  <si>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</si>
  <si>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</si>
  <si>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</si>
  <si>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</si>
  <si>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</si>
  <si>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</si>
  <si>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</si>
  <si>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</si>
  <si>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</si>
  <si>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</si>
  <si>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</si>
  <si>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</si>
  <si>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</si>
  <si>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</si>
  <si>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</si>
  <si>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</si>
  <si>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</si>
  <si>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</si>
  <si>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</si>
  <si>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</si>
  <si>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</si>
  <si>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</si>
  <si>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</si>
  <si>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</si>
  <si>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</si>
  <si>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</si>
  <si>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</si>
  <si>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</si>
  <si>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</si>
  <si>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</si>
  <si>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</si>
  <si>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</si>
  <si>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</si>
  <si>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</si>
  <si>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</si>
  <si>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</si>
  <si>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</si>
  <si>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</si>
  <si>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</si>
  <si>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</si>
  <si>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</si>
  <si>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</si>
  <si>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</si>
  <si>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</si>
  <si>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</si>
  <si>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</si>
  <si>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</si>
  <si>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</si>
  <si>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</si>
  <si>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</si>
  <si>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</si>
  <si>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</si>
  <si>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</si>
  <si>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</si>
  <si>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</si>
  <si>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</si>
  <si>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</si>
  <si>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</si>
  <si>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</si>
  <si>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</si>
  <si>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</si>
  <si>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</si>
  <si>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</si>
  <si>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</si>
  <si>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</si>
  <si>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</si>
  <si>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</si>
  <si>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</si>
  <si>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</si>
  <si>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</si>
  <si>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</si>
  <si>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</si>
  <si>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</si>
  <si>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</si>
  <si>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</si>
  <si>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</si>
  <si>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</si>
  <si>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</si>
  <si>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</si>
  <si>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</si>
  <si>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</si>
  <si>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</si>
  <si>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</si>
  <si>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</si>
  <si>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</si>
  <si>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</si>
  <si>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</si>
  <si>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</si>
  <si>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</si>
  <si>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</si>
  <si>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</si>
  <si>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</si>
  <si>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</si>
  <si>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</si>
  <si>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</si>
  <si>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</si>
  <si>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</si>
  <si>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</si>
  <si>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</si>
  <si>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</si>
  <si>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</si>
  <si>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</si>
  <si>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</si>
  <si>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</si>
  <si>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</si>
  <si>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</si>
  <si>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</si>
  <si>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</si>
  <si>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</si>
  <si>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</si>
  <si>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</si>
  <si>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</si>
  <si>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</si>
  <si>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</si>
  <si>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</si>
  <si>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</si>
  <si>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</si>
  <si>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</si>
  <si>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</si>
  <si>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</si>
  <si>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</si>
  <si>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</si>
  <si>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</si>
  <si>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</si>
  <si>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</si>
  <si>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</si>
  <si>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</si>
  <si>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</si>
  <si>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</si>
  <si>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</si>
  <si>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</si>
  <si>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</si>
  <si>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</si>
  <si>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</si>
  <si>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</si>
  <si>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</si>
  <si>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</si>
  <si>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</si>
  <si>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</si>
  <si>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</si>
  <si>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</si>
  <si>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</si>
  <si>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</si>
  <si>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</si>
  <si>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</si>
  <si>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</si>
  <si>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</si>
  <si>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</si>
  <si>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</si>
  <si>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</si>
  <si>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</si>
  <si>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</si>
  <si>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</si>
  <si>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</si>
  <si>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</si>
  <si>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</si>
  <si>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</si>
  <si>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</si>
  <si>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</si>
  <si>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</si>
  <si>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</si>
  <si>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</si>
  <si>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</si>
  <si>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</si>
  <si>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</si>
  <si>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</si>
  <si>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</si>
  <si>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</si>
  <si>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</si>
  <si>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</si>
  <si>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</si>
  <si>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</si>
  <si>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</si>
  <si>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</si>
  <si>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</si>
  <si>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</si>
  <si>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</si>
  <si>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</si>
  <si>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</si>
  <si>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</si>
  <si>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</si>
  <si>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</si>
  <si>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</si>
  <si>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</si>
  <si>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</si>
  <si>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</si>
  <si>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</si>
  <si>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</si>
  <si>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</si>
  <si>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</si>
  <si>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</si>
  <si>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</si>
  <si>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</si>
  <si>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</si>
  <si>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</si>
  <si>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</si>
  <si>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</si>
  <si>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</si>
  <si>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</si>
  <si>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</si>
  <si>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</si>
  <si>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</si>
  <si>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</si>
  <si>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</si>
  <si>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</si>
  <si>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</si>
  <si>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</si>
  <si>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</si>
  <si>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</si>
  <si>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</si>
  <si>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</si>
  <si>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</si>
  <si>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</si>
  <si>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</si>
  <si>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</si>
  <si>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</si>
  <si>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</si>
  <si>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</si>
  <si>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</si>
  <si>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</si>
  <si>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</si>
  <si>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</si>
  <si>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</si>
  <si>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</si>
  <si>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</si>
  <si>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</si>
  <si>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</si>
  <si>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</si>
  <si>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</si>
  <si>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</si>
  <si>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</si>
  <si>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</si>
  <si>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</si>
  <si>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</si>
  <si>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</si>
  <si>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</si>
  <si>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</si>
  <si>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</si>
  <si>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</si>
  <si>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</si>
  <si>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</si>
  <si>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</si>
  <si>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</si>
  <si>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</si>
  <si>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</si>
  <si>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</si>
  <si>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</si>
  <si>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</si>
  <si>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</si>
  <si>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</si>
  <si>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</si>
  <si>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</si>
  <si>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</si>
  <si>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</si>
  <si>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</si>
  <si>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</si>
  <si>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</si>
  <si>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</si>
  <si>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</si>
  <si>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</si>
  <si>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</si>
  <si>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</si>
  <si>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</si>
  <si>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</si>
  <si>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</si>
  <si>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</si>
  <si>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</si>
  <si>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</si>
  <si>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</si>
  <si>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</si>
  <si>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</si>
  <si>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</si>
  <si>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</si>
  <si>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</si>
  <si>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</si>
  <si>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</si>
  <si>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</si>
  <si>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</si>
  <si>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</si>
  <si>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</si>
  <si>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</si>
  <si>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</si>
  <si>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</si>
  <si>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</si>
  <si>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</si>
  <si>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</si>
  <si>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</si>
  <si>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</si>
  <si>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</si>
  <si>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</si>
  <si>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</si>
  <si>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</si>
  <si>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</si>
  <si>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</si>
  <si>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</si>
  <si>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</si>
  <si>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</si>
  <si>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</si>
  <si>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</si>
  <si>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</si>
  <si>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</si>
  <si>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</si>
  <si>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</si>
  <si>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</si>
  <si>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</si>
  <si>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</si>
  <si>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</si>
  <si>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</si>
  <si>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</si>
  <si>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</si>
  <si>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</si>
  <si>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</si>
  <si>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</si>
  <si>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</si>
  <si>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</si>
  <si>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</si>
  <si>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</si>
  <si>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</si>
  <si>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</si>
  <si>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</si>
  <si>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</si>
  <si>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</si>
  <si>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</si>
  <si>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</si>
  <si>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</si>
  <si>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</si>
  <si>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</si>
  <si>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</si>
  <si>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</si>
  <si>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</si>
  <si>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</si>
  <si>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</si>
  <si>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</si>
  <si>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</si>
  <si>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</si>
  <si>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</si>
  <si>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</si>
  <si>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</si>
  <si>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</si>
  <si>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</si>
  <si>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</si>
  <si>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</si>
  <si>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</si>
  <si>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</si>
  <si>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</si>
  <si>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</si>
  <si>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</si>
  <si>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</si>
  <si>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</si>
  <si>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</si>
  <si>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</si>
  <si>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</si>
  <si>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</si>
  <si>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</si>
  <si>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</si>
  <si>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</si>
  <si>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</si>
  <si>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</si>
  <si>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</si>
  <si>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</si>
  <si>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</si>
  <si>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</si>
  <si>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</si>
  <si>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</si>
  <si>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</si>
  <si>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</si>
  <si>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</si>
  <si>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</si>
  <si>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</si>
  <si>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</si>
  <si>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</si>
  <si>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</si>
  <si>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</si>
  <si>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</si>
  <si>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</si>
  <si>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</si>
  <si>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</si>
  <si>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</si>
  <si>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</si>
  <si>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</si>
  <si>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</si>
  <si>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</si>
  <si>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</si>
  <si>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</si>
  <si>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</si>
  <si>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</si>
  <si>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</si>
  <si>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</si>
  <si>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</si>
  <si>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</si>
  <si>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</si>
  <si>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</si>
  <si>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</si>
  <si>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</si>
  <si>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</si>
  <si>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</si>
  <si>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</si>
  <si>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</si>
  <si>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</si>
  <si>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</si>
  <si>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</si>
  <si>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</si>
  <si>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</si>
  <si>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</si>
  <si>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</si>
  <si>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</si>
  <si>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</si>
  <si>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</si>
  <si>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</si>
  <si>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</si>
  <si>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</si>
  <si>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</si>
  <si>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</si>
  <si>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</si>
  <si>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</si>
  <si>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</si>
  <si>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</si>
  <si>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</si>
  <si>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</si>
  <si>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</si>
  <si>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</si>
  <si>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</si>
  <si>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</si>
  <si>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</si>
  <si>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</si>
  <si>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</si>
  <si>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</si>
  <si>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</si>
  <si>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</si>
  <si>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</si>
  <si>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</si>
  <si>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</si>
  <si>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</si>
  <si>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</si>
  <si>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</si>
  <si>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</si>
  <si>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</si>
  <si>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</si>
  <si>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</si>
  <si>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</si>
  <si>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</si>
  <si>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</si>
  <si>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</si>
  <si>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</si>
  <si>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</si>
  <si>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</si>
  <si>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</si>
  <si>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</si>
  <si>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</si>
  <si>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</si>
  <si>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</si>
  <si>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</si>
  <si>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</si>
  <si>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</si>
  <si>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</si>
  <si>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</si>
  <si>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</si>
  <si>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</si>
  <si>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</si>
  <si>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</si>
  <si>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</si>
  <si>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</si>
  <si>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</si>
  <si>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</si>
  <si>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</si>
  <si>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</si>
  <si>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</si>
  <si>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</si>
  <si>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</si>
  <si>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</si>
  <si>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</si>
  <si>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</si>
  <si>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</si>
  <si>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</si>
  <si>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</si>
  <si>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</si>
  <si>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</si>
  <si>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</si>
  <si>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</si>
  <si>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</si>
  <si>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</si>
  <si>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</si>
  <si>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</si>
  <si>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</si>
  <si>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</si>
  <si>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</si>
  <si>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</si>
  <si>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</si>
  <si>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</si>
  <si>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</si>
  <si>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</si>
  <si>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</si>
  <si>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</si>
  <si>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</si>
  <si>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</si>
  <si>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</si>
  <si>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</si>
  <si>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</si>
  <si>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</si>
  <si>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</si>
  <si>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</si>
  <si>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</si>
  <si>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</si>
  <si>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</si>
  <si>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</si>
  <si>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</si>
  <si>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</si>
  <si>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</si>
  <si>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</si>
  <si>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</si>
  <si>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</si>
  <si>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</si>
  <si>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</si>
  <si>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</si>
  <si>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</si>
  <si>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</si>
  <si>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</si>
  <si>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</si>
  <si>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</si>
  <si>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</si>
  <si>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</si>
  <si>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</si>
  <si>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</si>
  <si>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</si>
  <si>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</si>
  <si>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</si>
  <si>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</si>
  <si>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</si>
  <si>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</si>
  <si>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</si>
  <si>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</si>
  <si>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</si>
  <si>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</si>
  <si>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</si>
  <si>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</si>
  <si>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</si>
  <si>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</si>
  <si>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</si>
  <si>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</si>
  <si>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</si>
  <si>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</si>
  <si>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</si>
  <si>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</si>
  <si>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</si>
  <si>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</si>
  <si>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</si>
  <si>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</si>
  <si>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</si>
  <si>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</si>
  <si>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</si>
  <si>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</si>
  <si>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</si>
  <si>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</si>
  <si>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</si>
  <si>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</si>
  <si>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</si>
  <si>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</si>
  <si>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</si>
  <si>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</si>
  <si>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</si>
  <si>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</si>
  <si>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</si>
  <si>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</si>
  <si>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</si>
  <si>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</si>
  <si>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</si>
  <si>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</si>
  <si>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</si>
  <si>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</si>
  <si>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</si>
  <si>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</si>
  <si>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</si>
  <si>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</si>
  <si>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</si>
  <si>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</si>
  <si>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</si>
  <si>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</si>
  <si>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</si>
  <si>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</si>
  <si>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</si>
  <si>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</si>
  <si>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</si>
  <si>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</si>
  <si>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</si>
  <si>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</si>
  <si>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</si>
  <si>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</si>
  <si>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</si>
  <si>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</si>
  <si>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</si>
  <si>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</si>
  <si>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</si>
  <si>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</si>
  <si>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</si>
  <si>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</si>
  <si>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</si>
  <si>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</si>
  <si>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</si>
  <si>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</si>
  <si>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</si>
  <si>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</si>
  <si>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</si>
  <si>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</si>
  <si>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</si>
  <si>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</si>
  <si>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</si>
  <si>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</si>
  <si>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</si>
  <si>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</si>
  <si>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</si>
  <si>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</si>
  <si>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</si>
  <si>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</si>
  <si>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</si>
  <si>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</si>
  <si>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</si>
  <si>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</si>
  <si>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</si>
  <si>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</si>
  <si>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</si>
  <si>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</si>
  <si>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</si>
  <si>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</si>
  <si>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</si>
  <si>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</si>
  <si>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</si>
  <si>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</si>
  <si>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</si>
  <si>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</si>
  <si>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</si>
  <si>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</si>
  <si>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</si>
  <si>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</si>
  <si>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</si>
  <si>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</si>
  <si>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</si>
  <si>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</si>
  <si>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</si>
  <si>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</si>
  <si>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</si>
  <si>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</si>
  <si>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</si>
  <si>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</si>
  <si>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</si>
  <si>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</si>
  <si>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</si>
  <si>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</si>
  <si>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</si>
  <si>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</si>
  <si>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</si>
  <si>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</si>
  <si>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</si>
  <si>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</si>
  <si>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</si>
  <si>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</si>
  <si>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</si>
  <si>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</si>
  <si>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</si>
  <si>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</si>
  <si>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</si>
  <si>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</si>
  <si>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</si>
  <si>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</si>
  <si>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</si>
  <si>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</si>
  <si>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</si>
  <si>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</si>
  <si>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</si>
  <si>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</si>
  <si>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</si>
  <si>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</si>
  <si>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</si>
  <si>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</si>
  <si>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</si>
  <si>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</si>
  <si>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</si>
  <si>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</si>
  <si>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</si>
  <si>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</si>
  <si>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</si>
  <si>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</si>
  <si>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</si>
  <si>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</si>
  <si>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</si>
  <si>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</si>
  <si>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</si>
  <si>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</si>
  <si>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</si>
  <si>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</si>
  <si>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</si>
  <si>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</si>
  <si>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</si>
  <si>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</si>
  <si>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</si>
  <si>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</si>
  <si>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</si>
  <si>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</si>
  <si>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</si>
  <si>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</si>
  <si>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</si>
  <si>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</si>
  <si>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</si>
  <si>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</si>
  <si>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</si>
  <si>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</si>
  <si>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</si>
  <si>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</si>
  <si>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</si>
  <si>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</si>
  <si>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</si>
  <si>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</si>
  <si>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</si>
  <si>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</si>
  <si>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</si>
  <si>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</si>
  <si>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</si>
  <si>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</si>
  <si>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</si>
  <si>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</si>
  <si>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</si>
  <si>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</si>
  <si>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</si>
  <si>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</si>
  <si>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</si>
  <si>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</si>
  <si>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</si>
  <si>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</si>
  <si>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</si>
  <si>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</si>
  <si>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</si>
  <si>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</si>
  <si>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</si>
  <si>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</si>
  <si>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</si>
  <si>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</si>
  <si>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</si>
  <si>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</si>
  <si>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</si>
  <si>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</si>
  <si>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</si>
  <si>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</si>
  <si>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</si>
  <si>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</si>
  <si>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</si>
  <si>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</si>
  <si>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</si>
  <si>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</si>
  <si>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</si>
  <si>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</si>
  <si>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</si>
  <si>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</si>
  <si>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</si>
  <si>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</si>
  <si>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</si>
  <si>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</si>
  <si>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</si>
  <si>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</si>
  <si>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</si>
  <si>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</si>
  <si>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</si>
  <si>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</si>
  <si>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</si>
  <si>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</si>
  <si>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</si>
  <si>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</si>
  <si>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</si>
  <si>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</si>
  <si>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</si>
  <si>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</si>
  <si>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</si>
  <si>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</si>
  <si>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</si>
  <si>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</si>
  <si>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</si>
  <si>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</si>
  <si>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</si>
  <si>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</si>
  <si>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</si>
  <si>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</si>
  <si>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</si>
  <si>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</si>
  <si>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</si>
  <si>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</si>
  <si>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</si>
  <si>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</si>
  <si>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</si>
  <si>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</si>
  <si>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</si>
  <si>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</si>
  <si>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</si>
  <si>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</si>
  <si>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</si>
  <si>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</si>
  <si>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</si>
  <si>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</si>
  <si>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</si>
  <si>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</si>
  <si>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</si>
  <si>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</si>
  <si>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</si>
  <si>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</si>
  <si>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</si>
  <si>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</si>
  <si>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</si>
  <si>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</si>
  <si>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</si>
  <si>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</si>
  <si>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</si>
  <si>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</si>
  <si>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</si>
  <si>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</si>
  <si>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</si>
  <si>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</si>
  <si>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</si>
  <si>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</si>
  <si>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</si>
  <si>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</si>
  <si>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</si>
  <si>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</si>
  <si>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</si>
  <si>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</si>
  <si>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</si>
  <si>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</si>
  <si>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</si>
  <si>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</si>
  <si>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</si>
  <si>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</si>
  <si>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</si>
  <si>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</si>
  <si>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</si>
  <si>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</si>
  <si>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</si>
  <si>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</si>
  <si>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</si>
  <si>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</si>
  <si>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</si>
  <si>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</si>
  <si>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</si>
  <si>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</si>
  <si>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</si>
  <si>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</si>
  <si>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</si>
  <si>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</si>
  <si>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</si>
  <si>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</si>
  <si>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</si>
  <si>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</si>
  <si>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</si>
  <si>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</si>
  <si>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</si>
  <si>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</si>
  <si>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</si>
  <si>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</si>
  <si>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</si>
  <si>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</si>
  <si>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</si>
  <si>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</si>
  <si>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</si>
  <si>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</si>
  <si>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</si>
  <si>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</si>
  <si>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</si>
  <si>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</si>
  <si>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</si>
  <si>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</si>
  <si>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</si>
  <si>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</si>
  <si>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</si>
  <si>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</si>
  <si>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</si>
  <si>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</si>
  <si>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</si>
  <si>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</si>
  <si>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</si>
  <si>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</si>
  <si>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</si>
  <si>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</si>
  <si>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</si>
  <si>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</si>
  <si>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</si>
  <si>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</si>
  <si>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</si>
  <si>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</si>
  <si>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</si>
  <si>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</si>
  <si>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</si>
  <si>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</si>
  <si>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</si>
  <si>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</si>
  <si>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</si>
  <si>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</si>
  <si>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</si>
  <si>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</si>
  <si>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</si>
  <si>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</si>
  <si>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</si>
  <si>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</si>
  <si>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</si>
  <si>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</si>
  <si>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</si>
  <si>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</si>
  <si>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</si>
  <si>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</si>
  <si>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</si>
  <si>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</si>
  <si>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</si>
  <si>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</si>
  <si>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</si>
  <si>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</si>
  <si>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</si>
  <si>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</si>
  <si>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</si>
  <si>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</si>
  <si>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</si>
  <si>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</si>
  <si>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</si>
  <si>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</si>
  <si>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</si>
  <si>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</si>
  <si>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</si>
  <si>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</si>
  <si>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</si>
  <si>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</si>
  <si>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</si>
  <si>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</si>
  <si>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</si>
  <si>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</si>
  <si>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</si>
  <si>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</si>
  <si>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</si>
  <si>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</si>
  <si>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</si>
  <si>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</si>
  <si>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</si>
  <si>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</si>
  <si>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</si>
  <si>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</si>
  <si>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</si>
  <si>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</si>
  <si>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</si>
  <si>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</si>
  <si>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</si>
  <si>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</si>
  <si>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</si>
  <si>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</si>
  <si>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</si>
  <si>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</si>
  <si>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</si>
  <si>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</si>
  <si>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</si>
  <si>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</si>
  <si>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</si>
  <si>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</si>
  <si>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</si>
  <si>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</si>
  <si>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</si>
  <si>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</si>
  <si>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</si>
  <si>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</si>
  <si>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</si>
  <si>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</si>
  <si>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</si>
  <si>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</si>
  <si>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</si>
  <si>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</si>
  <si>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</si>
  <si>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</si>
  <si>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</si>
  <si>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</si>
  <si>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</si>
  <si>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</si>
  <si>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</si>
  <si>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</si>
  <si>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</si>
  <si>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</si>
  <si>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WOOD-LYNNE BORO</t>
  </si>
  <si>
    <t>WOODLAND PARK BORO</t>
  </si>
  <si>
    <t>See Hardwick Twp</t>
  </si>
  <si>
    <t>BRANCHVILLE BORO</t>
  </si>
  <si>
    <t>20180912</t>
  </si>
  <si>
    <t>20180919</t>
  </si>
  <si>
    <t>20181009</t>
  </si>
  <si>
    <t>Missing data</t>
  </si>
  <si>
    <t>Estimated cost of construction authorized by building permits, September 2018</t>
  </si>
  <si>
    <t>Source:  New Jersey Department of Community Affairs, 11/7/18</t>
  </si>
  <si>
    <t>Estimated cost of construction authorized by building permits, January - September 2018</t>
  </si>
  <si>
    <t>20181107</t>
  </si>
  <si>
    <t>September</t>
  </si>
  <si>
    <t xml:space="preserve">  September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</si>
</sst>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22" fillId="2" borderId="0" xfId="0" applyNumberFormat="1" applyFont="1" applyBorder="1" applyAlignment="1" applyProtection="1">
      <alignment horizontal="right"/>
      <protection locked="0"/>
    </xf>
    <xf numFmtId="49" fontId="63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50" t="s">
        <v>2272</v>
      </c>
      <c r="P6" s="148"/>
      <c r="Q6" s="148"/>
      <c r="R6" s="148"/>
      <c r="S6" s="148"/>
      <c r="T6" s="148"/>
      <c r="U6" s="149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51" t="s">
        <v>2273</v>
      </c>
      <c r="P7" s="152"/>
      <c r="Q7" s="152"/>
      <c r="R7" s="152"/>
      <c r="S7" s="152"/>
      <c r="T7" s="152"/>
      <c r="U7" s="15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2"/>
      <c r="P8" s="145"/>
      <c r="Q8" s="154"/>
      <c r="R8" s="154"/>
      <c r="S8" s="155" t="s">
        <v>2276</v>
      </c>
      <c r="T8" s="155" t="s">
        <v>2276</v>
      </c>
      <c r="U8" s="130"/>
    </row>
    <row r="9" spans="3:21" ht="18" customHeight="1">
      <c r="C9" s="42">
        <f>C8/E8</f>
        <v>0.4636155962014751</v>
      </c>
      <c r="D9" s="42">
        <f>D8/E8</f>
        <v>0.5363844037985249</v>
      </c>
      <c r="O9" s="136"/>
      <c r="P9" s="51"/>
      <c r="Q9" s="156" t="s">
        <v>2274</v>
      </c>
      <c r="R9" s="156" t="s">
        <v>2276</v>
      </c>
      <c r="S9" s="156" t="s">
        <v>2278</v>
      </c>
      <c r="T9" s="156" t="s">
        <v>2277</v>
      </c>
      <c r="U9" s="131"/>
    </row>
    <row r="10" spans="15:21" ht="18" customHeight="1" thickBot="1">
      <c r="O10" s="146"/>
      <c r="P10" s="144"/>
      <c r="Q10" s="43" t="s">
        <v>2275</v>
      </c>
      <c r="R10" s="43" t="s">
        <v>2277</v>
      </c>
      <c r="S10" s="43" t="s">
        <v>2279</v>
      </c>
      <c r="T10" s="43" t="s">
        <v>2279</v>
      </c>
      <c r="U10" s="147"/>
    </row>
    <row r="11" spans="15:21" ht="18" customHeight="1" thickTop="1">
      <c r="O11" s="136"/>
      <c r="P11" s="140" t="s">
        <v>2267</v>
      </c>
      <c r="Q11" s="133">
        <v>5226273464</v>
      </c>
      <c r="R11" s="134">
        <v>6787</v>
      </c>
      <c r="S11" s="134">
        <v>1394006</v>
      </c>
      <c r="T11" s="134">
        <v>1964057</v>
      </c>
      <c r="U11" s="135"/>
    </row>
    <row r="12" spans="15:21" ht="18" customHeight="1">
      <c r="O12" s="136"/>
      <c r="P12" s="141" t="s">
        <v>2250</v>
      </c>
      <c r="Q12" s="126">
        <v>5226811565</v>
      </c>
      <c r="R12" s="126">
        <v>8484</v>
      </c>
      <c r="S12" s="126">
        <v>2114206</v>
      </c>
      <c r="T12" s="128">
        <v>913143</v>
      </c>
      <c r="U12" s="131"/>
    </row>
    <row r="13" spans="15:21" ht="18" customHeight="1">
      <c r="O13" s="136"/>
      <c r="P13" s="141" t="s">
        <v>2251</v>
      </c>
      <c r="Q13" s="126">
        <v>5257142108</v>
      </c>
      <c r="R13" s="126">
        <v>8183</v>
      </c>
      <c r="S13" s="126">
        <v>2173539</v>
      </c>
      <c r="T13" s="128">
        <v>861282</v>
      </c>
      <c r="U13" s="131"/>
    </row>
    <row r="14" spans="15:21" ht="18" customHeight="1">
      <c r="O14" s="136"/>
      <c r="P14" s="141" t="s">
        <v>2252</v>
      </c>
      <c r="Q14" s="126">
        <v>4325657689</v>
      </c>
      <c r="R14" s="126">
        <v>5235</v>
      </c>
      <c r="S14" s="126">
        <v>3139333</v>
      </c>
      <c r="T14" s="128">
        <v>704296</v>
      </c>
      <c r="U14" s="131"/>
    </row>
    <row r="15" spans="15:21" ht="18" customHeight="1">
      <c r="O15" s="136"/>
      <c r="P15" s="141" t="s">
        <v>2253</v>
      </c>
      <c r="Q15" s="126">
        <v>4332110481</v>
      </c>
      <c r="R15" s="126">
        <v>4568</v>
      </c>
      <c r="S15" s="126">
        <v>2251690</v>
      </c>
      <c r="T15" s="128">
        <v>818497</v>
      </c>
      <c r="U15" s="131"/>
    </row>
    <row r="16" spans="15:21" ht="18" customHeight="1">
      <c r="O16" s="136"/>
      <c r="P16" s="141" t="s">
        <v>2254</v>
      </c>
      <c r="Q16" s="127">
        <v>3591794927</v>
      </c>
      <c r="R16" s="127">
        <v>4319</v>
      </c>
      <c r="S16" s="127">
        <v>1937467</v>
      </c>
      <c r="T16" s="129">
        <v>628613</v>
      </c>
      <c r="U16" s="131"/>
    </row>
    <row r="17" spans="15:21" ht="18" customHeight="1">
      <c r="O17" s="136"/>
      <c r="P17" s="141" t="s">
        <v>2255</v>
      </c>
      <c r="Q17" s="127">
        <v>4016425275</v>
      </c>
      <c r="R17" s="127">
        <v>4364</v>
      </c>
      <c r="S17" s="127">
        <v>1383559</v>
      </c>
      <c r="T17" s="129">
        <v>803596</v>
      </c>
      <c r="U17" s="131"/>
    </row>
    <row r="18" spans="15:21" ht="18" customHeight="1">
      <c r="O18" s="136"/>
      <c r="P18" s="141" t="s">
        <v>2256</v>
      </c>
      <c r="Q18" s="127">
        <v>5916688836</v>
      </c>
      <c r="R18" s="127">
        <v>7973</v>
      </c>
      <c r="S18" s="127">
        <v>3505577</v>
      </c>
      <c r="T18" s="129">
        <v>3707786</v>
      </c>
      <c r="U18" s="131"/>
    </row>
    <row r="19" spans="15:21" ht="18" customHeight="1">
      <c r="O19" s="136"/>
      <c r="P19" s="141" t="s">
        <v>2257</v>
      </c>
      <c r="Q19" s="127">
        <v>5984572328</v>
      </c>
      <c r="R19" s="127">
        <v>10158</v>
      </c>
      <c r="S19" s="127">
        <v>3437981</v>
      </c>
      <c r="T19" s="129">
        <v>1871638</v>
      </c>
      <c r="U19" s="131"/>
    </row>
    <row r="20" spans="15:21" ht="18" customHeight="1">
      <c r="O20" s="136"/>
      <c r="P20" s="141" t="s">
        <v>2258</v>
      </c>
      <c r="Q20" s="127">
        <v>6150756218</v>
      </c>
      <c r="R20" s="127">
        <v>16398</v>
      </c>
      <c r="S20" s="127">
        <v>4937085</v>
      </c>
      <c r="T20" s="129">
        <v>1565187</v>
      </c>
      <c r="U20" s="131"/>
    </row>
    <row r="21" spans="15:21" ht="18" customHeight="1">
      <c r="O21" s="136"/>
      <c r="P21" s="141" t="s">
        <v>2259</v>
      </c>
      <c r="Q21" s="127">
        <v>5240237921</v>
      </c>
      <c r="R21" s="127">
        <v>13366</v>
      </c>
      <c r="S21" s="127">
        <v>3530402</v>
      </c>
      <c r="T21" s="129">
        <v>2426679</v>
      </c>
      <c r="U21" s="131"/>
    </row>
    <row r="22" spans="15:21" ht="18" customHeight="1">
      <c r="O22" s="136"/>
      <c r="P22" s="141" t="s">
        <v>2260</v>
      </c>
      <c r="Q22" s="127">
        <v>5074637462</v>
      </c>
      <c r="R22" s="127">
        <v>14156</v>
      </c>
      <c r="S22" s="127">
        <v>4784991</v>
      </c>
      <c r="T22" s="129">
        <v>1453455</v>
      </c>
      <c r="U22" s="131"/>
    </row>
    <row r="23" spans="15:21" ht="18" customHeight="1">
      <c r="O23" s="136"/>
      <c r="P23" s="141" t="s">
        <v>2261</v>
      </c>
      <c r="Q23" s="127">
        <v>4265221462</v>
      </c>
      <c r="R23" s="127">
        <v>11939</v>
      </c>
      <c r="S23" s="127">
        <v>3347463</v>
      </c>
      <c r="T23" s="129">
        <v>2805420</v>
      </c>
      <c r="U23" s="131"/>
    </row>
    <row r="24" spans="15:21" ht="18" customHeight="1">
      <c r="O24" s="136"/>
      <c r="P24" s="141" t="s">
        <v>2262</v>
      </c>
      <c r="Q24" s="127">
        <v>4471610569</v>
      </c>
      <c r="R24" s="127">
        <v>12002</v>
      </c>
      <c r="S24" s="127">
        <v>3807699</v>
      </c>
      <c r="T24" s="129">
        <v>3332698</v>
      </c>
      <c r="U24" s="131"/>
    </row>
    <row r="25" spans="15:21" ht="18" customHeight="1">
      <c r="O25" s="136"/>
      <c r="P25" s="141" t="s">
        <v>2263</v>
      </c>
      <c r="Q25" s="127">
        <v>4782986399</v>
      </c>
      <c r="R25" s="127">
        <v>13001</v>
      </c>
      <c r="S25" s="127">
        <v>7229819</v>
      </c>
      <c r="T25" s="129">
        <v>2404072</v>
      </c>
      <c r="U25" s="131"/>
    </row>
    <row r="26" spans="15:21" ht="18" customHeight="1">
      <c r="O26" s="136"/>
      <c r="P26" s="141" t="s">
        <v>2264</v>
      </c>
      <c r="Q26" s="127">
        <v>3868595659</v>
      </c>
      <c r="R26" s="127">
        <v>13618</v>
      </c>
      <c r="S26" s="127">
        <v>5278447</v>
      </c>
      <c r="T26" s="129">
        <v>2066933</v>
      </c>
      <c r="U26" s="131"/>
    </row>
    <row r="27" spans="15:21" ht="18" customHeight="1">
      <c r="O27" s="136"/>
      <c r="P27" s="141" t="s">
        <v>2265</v>
      </c>
      <c r="Q27" s="127">
        <v>3943487194</v>
      </c>
      <c r="R27" s="127">
        <v>12635</v>
      </c>
      <c r="S27" s="127">
        <v>4203626</v>
      </c>
      <c r="T27" s="129">
        <v>2876614</v>
      </c>
      <c r="U27" s="131"/>
    </row>
    <row r="28" spans="15:21" ht="18" customHeight="1">
      <c r="O28" s="136"/>
      <c r="P28" s="141" t="s">
        <v>2266</v>
      </c>
      <c r="Q28" s="127">
        <v>3164853868</v>
      </c>
      <c r="R28" s="127">
        <v>11956</v>
      </c>
      <c r="S28" s="127">
        <v>3034481</v>
      </c>
      <c r="T28" s="129">
        <v>3583066</v>
      </c>
      <c r="U28" s="131"/>
    </row>
    <row r="29" spans="15:21" ht="18" customHeight="1">
      <c r="O29" s="136"/>
      <c r="P29" s="139"/>
      <c r="Q29" s="139"/>
      <c r="R29" s="139"/>
      <c r="S29" s="139"/>
      <c r="T29" s="139"/>
      <c r="U29" s="131"/>
    </row>
    <row r="30" spans="15:21" ht="18" customHeight="1">
      <c r="O30" s="136"/>
      <c r="P30" s="51"/>
      <c r="Q30" s="224" t="s">
        <v>2268</v>
      </c>
      <c r="R30" s="224"/>
      <c r="S30" s="51"/>
      <c r="T30" s="51"/>
      <c r="U30" s="131"/>
    </row>
    <row r="31" spans="15:21" ht="18" customHeight="1">
      <c r="O31" s="136"/>
      <c r="P31" s="143" t="s">
        <v>2269</v>
      </c>
      <c r="Q31" s="121">
        <f>Q11-Q12</f>
        <v>-538101</v>
      </c>
      <c r="R31" s="119">
        <f>R11-R12</f>
        <v>-1697</v>
      </c>
      <c r="S31" s="119">
        <f>S11-S12</f>
        <v>-720200</v>
      </c>
      <c r="T31" s="119">
        <f>T11-T12</f>
        <v>1050914</v>
      </c>
      <c r="U31" s="131"/>
    </row>
    <row r="32" spans="15:21" ht="18" customHeight="1">
      <c r="O32" s="136"/>
      <c r="P32" s="143" t="s">
        <v>2270</v>
      </c>
      <c r="Q32" s="122">
        <f>Q31/Q12</f>
        <v>-0.0001029501433729226</v>
      </c>
      <c r="R32" s="122">
        <f>R31/R12</f>
        <v>-0.20002357378595004</v>
      </c>
      <c r="S32" s="122">
        <f>S31/S12</f>
        <v>-0.3406479784845942</v>
      </c>
      <c r="T32" s="122">
        <f>T31/T12</f>
        <v>1.1508756021784101</v>
      </c>
      <c r="U32" s="131"/>
    </row>
    <row r="33" spans="15:21" ht="18" customHeight="1">
      <c r="O33" s="136"/>
      <c r="P33" s="120"/>
      <c r="Q33" s="120"/>
      <c r="R33" s="120"/>
      <c r="S33" s="120"/>
      <c r="T33" s="120"/>
      <c r="U33" s="131"/>
    </row>
    <row r="34" spans="15:21" ht="18" customHeight="1">
      <c r="O34" s="136"/>
      <c r="P34" s="143" t="s">
        <v>2271</v>
      </c>
      <c r="Q34" s="121">
        <f>Q12-Q13</f>
        <v>-30330543</v>
      </c>
      <c r="R34" s="119">
        <f>R12-R13</f>
        <v>301</v>
      </c>
      <c r="S34" s="119">
        <f>S12-S13</f>
        <v>-59333</v>
      </c>
      <c r="T34" s="119">
        <f>T12-T13</f>
        <v>51861</v>
      </c>
      <c r="U34" s="131"/>
    </row>
    <row r="35" spans="15:21" ht="18" customHeight="1">
      <c r="O35" s="136"/>
      <c r="P35" s="143" t="s">
        <v>2270</v>
      </c>
      <c r="Q35" s="122">
        <f>Q34/Q13</f>
        <v>-0.005769397588443504</v>
      </c>
      <c r="R35" s="122">
        <f>R34/R13</f>
        <v>0.036783575705731396</v>
      </c>
      <c r="S35" s="122">
        <f>S34/S13</f>
        <v>-0.027297876872694717</v>
      </c>
      <c r="T35" s="122">
        <f>T34/T13</f>
        <v>0.06021372790793259</v>
      </c>
      <c r="U35" s="131"/>
    </row>
    <row r="36" spans="15:21" ht="18" customHeight="1" thickBot="1">
      <c r="O36" s="137"/>
      <c r="P36" s="138"/>
      <c r="Q36" s="138"/>
      <c r="R36" s="138"/>
      <c r="S36" s="138"/>
      <c r="T36" s="138"/>
      <c r="U36" s="13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40482775</v>
      </c>
      <c r="G7" s="39">
        <f>SUM(G31:G53)</f>
        <v>12017341</v>
      </c>
      <c r="H7" s="39">
        <f>SUM(H31:H53)</f>
        <v>7996449</v>
      </c>
      <c r="I7" s="39">
        <f>SUM(I31:I53)</f>
        <v>12801737</v>
      </c>
      <c r="J7" s="39">
        <f>SUM(J31:J53)</f>
        <v>7667248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123073362</v>
      </c>
      <c r="G8" s="37">
        <f>SUM(G54:G123)</f>
        <v>36866842</v>
      </c>
      <c r="H8" s="37">
        <f>SUM(H54:H123)</f>
        <v>32742365</v>
      </c>
      <c r="I8" s="37">
        <f>SUM(I54:I123)</f>
        <v>6342936</v>
      </c>
      <c r="J8" s="37">
        <f>SUM(J54:J123)</f>
        <v>47121219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37225779</v>
      </c>
      <c r="G9" s="37">
        <f>SUM(G124:G163)</f>
        <v>8440222</v>
      </c>
      <c r="H9" s="37">
        <f>SUM(H124:H163)</f>
        <v>12448185</v>
      </c>
      <c r="I9" s="37">
        <f>SUM(I124:I163)</f>
        <v>6212088</v>
      </c>
      <c r="J9" s="37">
        <f>SUM(J124:J163)</f>
        <v>10125284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43052270</v>
      </c>
      <c r="G10" s="37">
        <f>SUM(G164:G200)</f>
        <v>8599961</v>
      </c>
      <c r="H10" s="37">
        <f>SUM(H164:H200)</f>
        <v>9398675</v>
      </c>
      <c r="I10" s="37">
        <f>SUM(I164:I200)</f>
        <v>1760500</v>
      </c>
      <c r="J10" s="37">
        <f>SUM(J164:J200)</f>
        <v>23293134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26747382</v>
      </c>
      <c r="G11" s="37">
        <f>SUM(G201:G216)</f>
        <v>19540887</v>
      </c>
      <c r="H11" s="37">
        <f>SUM(H201:H216)</f>
        <v>5250077</v>
      </c>
      <c r="I11" s="37">
        <f>SUM(I201:I216)</f>
        <v>291250</v>
      </c>
      <c r="J11" s="37">
        <f>SUM(J201:J216)</f>
        <v>1665168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64460081</v>
      </c>
      <c r="G12" s="37">
        <f>SUM(G217:G230)</f>
        <v>732497</v>
      </c>
      <c r="H12" s="37">
        <f>SUM(H217:H230)</f>
        <v>1352583</v>
      </c>
      <c r="I12" s="37">
        <f>SUM(I217:I230)</f>
        <v>110296</v>
      </c>
      <c r="J12" s="37">
        <f>SUM(J217:J230)</f>
        <v>62264705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119810845</v>
      </c>
      <c r="G13" s="37">
        <f>SUM(G231:G252)</f>
        <v>17082378</v>
      </c>
      <c r="H13" s="37">
        <f>SUM(H231:H252)</f>
        <v>48763134</v>
      </c>
      <c r="I13" s="37">
        <f>SUM(I231:I252)</f>
        <v>42343646</v>
      </c>
      <c r="J13" s="37">
        <f>SUM(J231:J252)</f>
        <v>11621687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54817054</v>
      </c>
      <c r="G14" s="37">
        <f>SUM(G253:G276)</f>
        <v>4388162</v>
      </c>
      <c r="H14" s="37">
        <f>SUM(H253:H276)</f>
        <v>8821995</v>
      </c>
      <c r="I14" s="37">
        <f>SUM(I253:I276)</f>
        <v>1101203</v>
      </c>
      <c r="J14" s="37">
        <f>SUM(J253:J276)</f>
        <v>40505694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81725004</v>
      </c>
      <c r="G15" s="37">
        <f>SUM(G277:G288)</f>
        <v>23312005</v>
      </c>
      <c r="H15" s="37">
        <f>SUM(H277:H288)</f>
        <v>29447502</v>
      </c>
      <c r="I15" s="37">
        <f>SUM(I277:I288)</f>
        <v>2602500</v>
      </c>
      <c r="J15" s="37">
        <f>SUM(J277:J288)</f>
        <v>26362997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11225629</v>
      </c>
      <c r="G16" s="37">
        <f>SUM(G289:G314)</f>
        <v>537053</v>
      </c>
      <c r="H16" s="37">
        <f>SUM(H289:H314)</f>
        <v>6263735</v>
      </c>
      <c r="I16" s="37">
        <f>SUM(I289:I314)</f>
        <v>498077</v>
      </c>
      <c r="J16" s="37">
        <f>SUM(J289:J314)</f>
        <v>3926764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31275485</v>
      </c>
      <c r="G17" s="37">
        <f>SUM(G315:G327)</f>
        <v>5061543</v>
      </c>
      <c r="H17" s="37">
        <f>SUM(H315:H327)</f>
        <v>10352848</v>
      </c>
      <c r="I17" s="37">
        <f>SUM(I315:I327)</f>
        <v>346350</v>
      </c>
      <c r="J17" s="37">
        <f>SUM(J315:J327)</f>
        <v>15514744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106814257</v>
      </c>
      <c r="G18" s="37">
        <f>SUM(G328:G352)</f>
        <v>18667226</v>
      </c>
      <c r="H18" s="37">
        <f>SUM(H328:H352)</f>
        <v>23336327</v>
      </c>
      <c r="I18" s="37">
        <f>SUM(I328:I352)</f>
        <v>22259922</v>
      </c>
      <c r="J18" s="37">
        <f>SUM(J328:J352)</f>
        <v>42550782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76852991</v>
      </c>
      <c r="G19" s="37">
        <f>SUM(G353:G405)</f>
        <v>21073548</v>
      </c>
      <c r="H19" s="37">
        <f>SUM(H353:H405)</f>
        <v>26180288</v>
      </c>
      <c r="I19" s="37">
        <f>SUM(I353:I405)</f>
        <v>8900206</v>
      </c>
      <c r="J19" s="37">
        <f>SUM(J353:J405)</f>
        <v>20698949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54173272</v>
      </c>
      <c r="G20" s="37">
        <f>SUM(G406:G444)</f>
        <v>11894350</v>
      </c>
      <c r="H20" s="37">
        <f>SUM(H406:H444)</f>
        <v>19852504</v>
      </c>
      <c r="I20" s="37">
        <f>SUM(I406:I444)</f>
        <v>7168808</v>
      </c>
      <c r="J20" s="37">
        <f>SUM(J406:J444)</f>
        <v>15257610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128741012</v>
      </c>
      <c r="G21" s="37">
        <f>SUM(G445:G477)</f>
        <v>41931850</v>
      </c>
      <c r="H21" s="37">
        <f>SUM(H445:H477)</f>
        <v>18208646</v>
      </c>
      <c r="I21" s="37">
        <f>SUM(I445:I477)</f>
        <v>52722513</v>
      </c>
      <c r="J21" s="37">
        <f>SUM(J445:J477)</f>
        <v>15878003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102178698</v>
      </c>
      <c r="G22" s="37">
        <f>SUM(G478:G493)</f>
        <v>3314615</v>
      </c>
      <c r="H22" s="37">
        <f>SUM(H478:H493)</f>
        <v>11169115</v>
      </c>
      <c r="I22" s="37">
        <f>SUM(I478:I493)</f>
        <v>76609151</v>
      </c>
      <c r="J22" s="37">
        <f>SUM(J478:J493)</f>
        <v>11085817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3111565</v>
      </c>
      <c r="G23" s="37">
        <f>SUM(G494:G508)</f>
        <v>750774</v>
      </c>
      <c r="H23" s="37">
        <f>SUM(H494:H508)</f>
        <v>1305160</v>
      </c>
      <c r="I23" s="37">
        <f>SUM(I494:I508)</f>
        <v>445515</v>
      </c>
      <c r="J23" s="37">
        <f>SUM(J494:J508)</f>
        <v>610116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41863097</v>
      </c>
      <c r="G24" s="37">
        <f>SUM(G509:G529)</f>
        <v>2905724</v>
      </c>
      <c r="H24" s="37">
        <f>SUM(H509:H529)</f>
        <v>12226264</v>
      </c>
      <c r="I24" s="37">
        <f>SUM(I509:I529)</f>
        <v>7467500</v>
      </c>
      <c r="J24" s="37">
        <f>SUM(J509:J529)</f>
        <v>19263609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16423379</v>
      </c>
      <c r="G25" s="37">
        <f>SUM(G530:G553)</f>
        <v>1412001</v>
      </c>
      <c r="H25" s="37">
        <f>SUM(H530:H553)</f>
        <v>5505255</v>
      </c>
      <c r="I25" s="37">
        <f>SUM(I530:I553)</f>
        <v>1494539</v>
      </c>
      <c r="J25" s="37">
        <f>SUM(J530:J553)</f>
        <v>8011584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62531963</v>
      </c>
      <c r="G26" s="37">
        <f>SUM(G554:G574)</f>
        <v>3105650</v>
      </c>
      <c r="H26" s="37">
        <f>SUM(H554:H574)</f>
        <v>15562411</v>
      </c>
      <c r="I26" s="37">
        <f>SUM(I554:I574)</f>
        <v>17606174</v>
      </c>
      <c r="J26" s="37">
        <f>SUM(J554:J574)</f>
        <v>26257728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5293515</v>
      </c>
      <c r="G27" s="37">
        <f>SUM(G575:G597)</f>
        <v>1326833</v>
      </c>
      <c r="H27" s="37">
        <f>SUM(H575:H597)</f>
        <v>1584713</v>
      </c>
      <c r="I27" s="37">
        <f>SUM(I575:I597)</f>
        <v>54300</v>
      </c>
      <c r="J27" s="37">
        <f>SUM(J575:J597)</f>
        <v>2327669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1231879415</v>
      </c>
      <c r="G29" s="39">
        <f>SUM(G7:G28)</f>
        <v>242961462</v>
      </c>
      <c r="H29" s="39">
        <f>SUM(H7:H28)</f>
        <v>307768231</v>
      </c>
      <c r="I29" s="39">
        <f>SUM(I7:I28)</f>
        <v>269139211</v>
      </c>
      <c r="J29" s="39">
        <f>SUM(J7:J28)</f>
        <v>412010511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>G31+H31+I31+J31</f>
        <v>1061089</v>
      </c>
      <c r="G31" s="104">
        <v>923420</v>
      </c>
      <c r="H31" s="104">
        <v>102119</v>
      </c>
      <c r="I31" s="104">
        <v>4000</v>
      </c>
      <c r="J31" s="104">
        <v>31550</v>
      </c>
      <c r="K31" s="36"/>
      <c r="L31" s="220" t="s">
        <v>2344</v>
      </c>
      <c r="M31" s="97"/>
      <c r="N31" s="98"/>
      <c r="O31" s="78"/>
      <c r="P31" s="46"/>
      <c r="R31" s="75"/>
      <c r="S31" s="75"/>
      <c r="T31" s="75"/>
      <c r="U31" s="75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>G32+H32+I32+J32</f>
        <v>6083486</v>
      </c>
      <c r="G32" s="106">
        <v>0</v>
      </c>
      <c r="H32" s="106">
        <v>260006</v>
      </c>
      <c r="I32" s="106">
        <v>1892640</v>
      </c>
      <c r="J32" s="106">
        <v>3930840</v>
      </c>
      <c r="K32" s="36"/>
      <c r="L32" s="220" t="s">
        <v>2349</v>
      </c>
      <c r="M32" s="97"/>
      <c r="N32" s="98"/>
      <c r="O32" s="78"/>
      <c r="P32" s="46"/>
      <c r="R32" s="75"/>
      <c r="S32" s="75"/>
      <c r="T32" s="75"/>
      <c r="U32" s="75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>G33+H33+I33+J33</f>
        <v>2604030</v>
      </c>
      <c r="G33" s="106">
        <v>2222550</v>
      </c>
      <c r="H33" s="106">
        <v>375780</v>
      </c>
      <c r="I33" s="106">
        <v>0</v>
      </c>
      <c r="J33" s="106">
        <v>5700</v>
      </c>
      <c r="K33" s="36"/>
      <c r="L33" s="220" t="s">
        <v>2349</v>
      </c>
      <c r="M33" s="97"/>
      <c r="N33" s="98"/>
      <c r="O33" s="99"/>
      <c r="P33" s="46"/>
      <c r="R33" s="75"/>
      <c r="S33" s="75"/>
      <c r="T33" s="75"/>
      <c r="U33" s="75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 t="s">
        <v>9</v>
      </c>
      <c r="G34" s="105" t="s">
        <v>9</v>
      </c>
      <c r="H34" s="105" t="s">
        <v>9</v>
      </c>
      <c r="I34" s="105" t="s">
        <v>9</v>
      </c>
      <c r="J34" s="105" t="s">
        <v>9</v>
      </c>
      <c r="K34" s="36"/>
      <c r="L34" s="221" t="s">
        <v>9</v>
      </c>
      <c r="M34" s="97"/>
      <c r="N34" s="98"/>
      <c r="O34" s="99"/>
      <c r="P34" s="46"/>
      <c r="R34" s="75"/>
      <c r="S34" s="75"/>
      <c r="T34" s="75"/>
      <c r="U34" s="75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aca="true" t="shared" si="0" ref="F35:F50">G35+H35+I35+J35</f>
        <v>402007</v>
      </c>
      <c r="G35" s="106">
        <v>0</v>
      </c>
      <c r="H35" s="106">
        <v>157206</v>
      </c>
      <c r="I35" s="106">
        <v>0</v>
      </c>
      <c r="J35" s="106">
        <v>244801</v>
      </c>
      <c r="K35" s="36"/>
      <c r="L35" s="220" t="s">
        <v>2349</v>
      </c>
      <c r="M35" s="97"/>
      <c r="N35" s="98"/>
      <c r="O35" s="78"/>
      <c r="P35" s="46"/>
      <c r="R35" s="75"/>
      <c r="S35" s="75"/>
      <c r="T35" s="75"/>
      <c r="U35" s="75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500</v>
      </c>
      <c r="G36" s="106">
        <v>0</v>
      </c>
      <c r="H36" s="106">
        <v>200</v>
      </c>
      <c r="I36" s="106">
        <v>0</v>
      </c>
      <c r="J36" s="106">
        <v>300</v>
      </c>
      <c r="K36" s="36"/>
      <c r="L36" s="220" t="s">
        <v>2344</v>
      </c>
      <c r="M36" s="97"/>
      <c r="N36" s="98"/>
      <c r="O36" s="78"/>
      <c r="P36" s="46"/>
      <c r="R36" s="75"/>
      <c r="S36" s="75"/>
      <c r="T36" s="75"/>
      <c r="U36" s="75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59645</v>
      </c>
      <c r="G37" s="106">
        <v>0</v>
      </c>
      <c r="H37" s="106">
        <v>18595</v>
      </c>
      <c r="I37" s="106">
        <v>0</v>
      </c>
      <c r="J37" s="106">
        <v>41050</v>
      </c>
      <c r="K37" s="36"/>
      <c r="L37" s="220" t="s">
        <v>2344</v>
      </c>
      <c r="M37" s="97"/>
      <c r="N37" s="98"/>
      <c r="O37" s="99"/>
      <c r="P37" s="46"/>
      <c r="R37" s="75"/>
      <c r="S37" s="75"/>
      <c r="T37" s="75"/>
      <c r="U37" s="75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10966734</v>
      </c>
      <c r="G38" s="106">
        <v>1315841</v>
      </c>
      <c r="H38" s="106">
        <v>941761</v>
      </c>
      <c r="I38" s="106">
        <v>8459202</v>
      </c>
      <c r="J38" s="106">
        <v>249930</v>
      </c>
      <c r="K38" s="36"/>
      <c r="L38" s="220" t="s">
        <v>2344</v>
      </c>
      <c r="M38" s="97"/>
      <c r="N38" s="98"/>
      <c r="O38" s="99"/>
      <c r="P38" s="46"/>
      <c r="R38" s="75"/>
      <c r="S38" s="75"/>
      <c r="T38" s="75"/>
      <c r="U38" s="75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91260</v>
      </c>
      <c r="G39" s="106">
        <v>1240</v>
      </c>
      <c r="H39" s="106">
        <v>83120</v>
      </c>
      <c r="I39" s="106">
        <v>5900</v>
      </c>
      <c r="J39" s="106">
        <v>1000</v>
      </c>
      <c r="K39" s="36"/>
      <c r="L39" s="220" t="s">
        <v>2344</v>
      </c>
      <c r="M39" s="97"/>
      <c r="N39" s="98"/>
      <c r="O39" s="99"/>
      <c r="P39" s="46"/>
      <c r="R39" s="75"/>
      <c r="S39" s="75"/>
      <c r="T39" s="75"/>
      <c r="U39" s="75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36400</v>
      </c>
      <c r="G40" s="106">
        <v>0</v>
      </c>
      <c r="H40" s="106">
        <v>21400</v>
      </c>
      <c r="I40" s="106">
        <v>15000</v>
      </c>
      <c r="J40" s="106">
        <v>0</v>
      </c>
      <c r="K40" s="36"/>
      <c r="L40" s="220" t="s">
        <v>2344</v>
      </c>
      <c r="M40" s="97"/>
      <c r="N40" s="98"/>
      <c r="O40" s="99"/>
      <c r="P40" s="46"/>
      <c r="R40" s="75"/>
      <c r="S40" s="75"/>
      <c r="T40" s="75"/>
      <c r="U40" s="75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6658266</v>
      </c>
      <c r="G41" s="106">
        <v>2377758</v>
      </c>
      <c r="H41" s="106">
        <v>2856058</v>
      </c>
      <c r="I41" s="106">
        <v>0</v>
      </c>
      <c r="J41" s="106">
        <v>1424450</v>
      </c>
      <c r="K41" s="36"/>
      <c r="L41" s="220" t="s">
        <v>2344</v>
      </c>
      <c r="M41" s="97"/>
      <c r="N41" s="98"/>
      <c r="O41" s="99"/>
      <c r="P41" s="46"/>
      <c r="R41" s="75"/>
      <c r="S41" s="75"/>
      <c r="T41" s="75"/>
      <c r="U41" s="75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5028571</v>
      </c>
      <c r="G42" s="106">
        <v>817501</v>
      </c>
      <c r="H42" s="106">
        <v>347060</v>
      </c>
      <c r="I42" s="106">
        <v>2424995</v>
      </c>
      <c r="J42" s="106">
        <v>1439015</v>
      </c>
      <c r="K42" s="36"/>
      <c r="L42" s="220" t="s">
        <v>2344</v>
      </c>
      <c r="M42" s="97"/>
      <c r="N42" s="98"/>
      <c r="O42" s="78"/>
      <c r="P42" s="46"/>
      <c r="R42" s="75"/>
      <c r="S42" s="75"/>
      <c r="T42" s="75"/>
      <c r="U42" s="75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578356</v>
      </c>
      <c r="G43" s="106">
        <v>0</v>
      </c>
      <c r="H43" s="106">
        <v>523656</v>
      </c>
      <c r="I43" s="106">
        <v>0</v>
      </c>
      <c r="J43" s="106">
        <v>54700</v>
      </c>
      <c r="K43" s="36"/>
      <c r="L43" s="220" t="s">
        <v>2349</v>
      </c>
      <c r="M43" s="97"/>
      <c r="N43" s="98"/>
      <c r="O43" s="99"/>
      <c r="P43" s="46"/>
      <c r="R43" s="75"/>
      <c r="S43" s="75"/>
      <c r="T43" s="75"/>
      <c r="U43" s="75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145626</v>
      </c>
      <c r="G44" s="106">
        <v>0</v>
      </c>
      <c r="H44" s="106">
        <v>139626</v>
      </c>
      <c r="I44" s="106">
        <v>0</v>
      </c>
      <c r="J44" s="106">
        <v>6000</v>
      </c>
      <c r="K44" s="36"/>
      <c r="L44" s="220" t="s">
        <v>2349</v>
      </c>
      <c r="M44" s="97"/>
      <c r="N44" s="98"/>
      <c r="O44" s="99"/>
      <c r="P44" s="46"/>
      <c r="R44" s="75"/>
      <c r="S44" s="75"/>
      <c r="T44" s="75"/>
      <c r="U44" s="75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524761</v>
      </c>
      <c r="G45" s="106">
        <v>331000</v>
      </c>
      <c r="H45" s="106">
        <v>158761</v>
      </c>
      <c r="I45" s="106">
        <v>0</v>
      </c>
      <c r="J45" s="106">
        <v>35000</v>
      </c>
      <c r="K45" s="36"/>
      <c r="L45" s="220" t="s">
        <v>2344</v>
      </c>
      <c r="M45" s="97"/>
      <c r="N45" s="98"/>
      <c r="O45" s="78"/>
      <c r="P45" s="46"/>
      <c r="R45" s="75"/>
      <c r="S45" s="75"/>
      <c r="T45" s="75"/>
      <c r="U45" s="75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3694598</v>
      </c>
      <c r="G46" s="106">
        <v>3186931</v>
      </c>
      <c r="H46" s="106">
        <v>464092</v>
      </c>
      <c r="I46" s="106">
        <v>0</v>
      </c>
      <c r="J46" s="106">
        <v>43575</v>
      </c>
      <c r="K46" s="36"/>
      <c r="L46" s="220" t="s">
        <v>2344</v>
      </c>
      <c r="M46" s="97"/>
      <c r="N46" s="98"/>
      <c r="O46" s="78"/>
      <c r="P46" s="46"/>
      <c r="R46" s="75"/>
      <c r="S46" s="75"/>
      <c r="T46" s="75"/>
      <c r="U46" s="75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200605</v>
      </c>
      <c r="G47" s="106">
        <v>73700</v>
      </c>
      <c r="H47" s="106">
        <v>100555</v>
      </c>
      <c r="I47" s="106">
        <v>0</v>
      </c>
      <c r="J47" s="106">
        <v>26350</v>
      </c>
      <c r="K47" s="36"/>
      <c r="L47" s="220" t="s">
        <v>2349</v>
      </c>
      <c r="M47" s="97"/>
      <c r="N47" s="98"/>
      <c r="O47" s="78"/>
      <c r="P47" s="46"/>
      <c r="R47" s="75"/>
      <c r="S47" s="75"/>
      <c r="T47" s="75"/>
      <c r="U47" s="75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544730</v>
      </c>
      <c r="G48" s="106">
        <v>0</v>
      </c>
      <c r="H48" s="106">
        <v>466230</v>
      </c>
      <c r="I48" s="106">
        <v>0</v>
      </c>
      <c r="J48" s="106">
        <v>78500</v>
      </c>
      <c r="K48" s="36"/>
      <c r="L48" s="220" t="s">
        <v>2344</v>
      </c>
      <c r="M48" s="97"/>
      <c r="N48" s="98"/>
      <c r="O48" s="78"/>
      <c r="P48" s="46"/>
      <c r="R48" s="75"/>
      <c r="S48" s="75"/>
      <c r="T48" s="75"/>
      <c r="U48" s="75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229360</v>
      </c>
      <c r="G49" s="106">
        <v>2000</v>
      </c>
      <c r="H49" s="106">
        <v>184873</v>
      </c>
      <c r="I49" s="106">
        <v>0</v>
      </c>
      <c r="J49" s="106">
        <v>42487</v>
      </c>
      <c r="K49" s="36"/>
      <c r="L49" s="220" t="s">
        <v>2344</v>
      </c>
      <c r="M49" s="97"/>
      <c r="N49" s="98"/>
      <c r="O49" s="99"/>
      <c r="P49" s="46"/>
      <c r="R49" s="75"/>
      <c r="S49" s="75"/>
      <c r="T49" s="75"/>
      <c r="U49" s="75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212905</v>
      </c>
      <c r="G50" s="106">
        <v>0</v>
      </c>
      <c r="H50" s="106">
        <v>212905</v>
      </c>
      <c r="I50" s="106">
        <v>0</v>
      </c>
      <c r="J50" s="106">
        <v>0</v>
      </c>
      <c r="K50" s="36"/>
      <c r="L50" s="220" t="s">
        <v>2349</v>
      </c>
      <c r="M50" s="97"/>
      <c r="N50" s="98"/>
      <c r="O50" s="78"/>
      <c r="P50" s="46"/>
      <c r="R50" s="75"/>
      <c r="S50" s="75"/>
      <c r="T50" s="75"/>
      <c r="U50" s="75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 t="s">
        <v>9</v>
      </c>
      <c r="G51" s="105" t="s">
        <v>9</v>
      </c>
      <c r="H51" s="105" t="s">
        <v>9</v>
      </c>
      <c r="I51" s="105" t="s">
        <v>9</v>
      </c>
      <c r="J51" s="105" t="s">
        <v>9</v>
      </c>
      <c r="K51" s="36"/>
      <c r="L51" s="221" t="s">
        <v>9</v>
      </c>
      <c r="M51" s="97"/>
      <c r="N51" s="98"/>
      <c r="O51" s="99"/>
      <c r="P51" s="46"/>
      <c r="R51" s="75"/>
      <c r="S51" s="75"/>
      <c r="T51" s="75"/>
      <c r="U51" s="75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aca="true" t="shared" si="1" ref="F52:F83">G52+H52+I52+J52</f>
        <v>1292463</v>
      </c>
      <c r="G52" s="106">
        <v>765400</v>
      </c>
      <c r="H52" s="106">
        <v>527063</v>
      </c>
      <c r="I52" s="106">
        <v>0</v>
      </c>
      <c r="J52" s="106">
        <v>0</v>
      </c>
      <c r="K52" s="36"/>
      <c r="L52" s="220" t="s">
        <v>2349</v>
      </c>
      <c r="M52" s="97"/>
      <c r="N52" s="98"/>
      <c r="O52" s="78"/>
      <c r="P52" s="46"/>
      <c r="R52" s="75"/>
      <c r="S52" s="75"/>
      <c r="T52" s="75"/>
      <c r="U52" s="75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1"/>
        <v>67383</v>
      </c>
      <c r="G53" s="106">
        <v>0</v>
      </c>
      <c r="H53" s="106">
        <v>55383</v>
      </c>
      <c r="I53" s="106">
        <v>0</v>
      </c>
      <c r="J53" s="106">
        <v>12000</v>
      </c>
      <c r="K53" s="36"/>
      <c r="L53" s="220" t="s">
        <v>2344</v>
      </c>
      <c r="M53" s="97"/>
      <c r="N53" s="98"/>
      <c r="O53" s="99"/>
      <c r="P53" s="46"/>
      <c r="R53" s="75"/>
      <c r="S53" s="75"/>
      <c r="T53" s="75"/>
      <c r="U53" s="75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1"/>
        <v>1424381</v>
      </c>
      <c r="G54" s="106">
        <v>0</v>
      </c>
      <c r="H54" s="106">
        <v>426386</v>
      </c>
      <c r="I54" s="106">
        <v>0</v>
      </c>
      <c r="J54" s="106">
        <v>997995</v>
      </c>
      <c r="K54" s="36"/>
      <c r="L54" s="220" t="s">
        <v>2344</v>
      </c>
      <c r="M54" s="97"/>
      <c r="N54" s="98"/>
      <c r="O54" s="78"/>
      <c r="P54" s="46"/>
      <c r="R54" s="75"/>
      <c r="S54" s="75"/>
      <c r="T54" s="75"/>
      <c r="U54" s="75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1"/>
        <v>1333700</v>
      </c>
      <c r="G55" s="106">
        <v>958500</v>
      </c>
      <c r="H55" s="106">
        <v>11600</v>
      </c>
      <c r="I55" s="106">
        <v>0</v>
      </c>
      <c r="J55" s="106">
        <v>363600</v>
      </c>
      <c r="K55" s="36"/>
      <c r="L55" s="220" t="s">
        <v>2343</v>
      </c>
      <c r="M55" s="97"/>
      <c r="N55" s="98"/>
      <c r="O55" s="78"/>
      <c r="P55" s="46"/>
      <c r="R55" s="75"/>
      <c r="S55" s="75"/>
      <c r="T55" s="75"/>
      <c r="U55" s="75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1"/>
        <v>69531</v>
      </c>
      <c r="G56" s="106">
        <v>0</v>
      </c>
      <c r="H56" s="106">
        <v>69531</v>
      </c>
      <c r="I56" s="106">
        <v>0</v>
      </c>
      <c r="J56" s="106">
        <v>0</v>
      </c>
      <c r="K56" s="36"/>
      <c r="L56" s="220" t="s">
        <v>2349</v>
      </c>
      <c r="M56" s="97"/>
      <c r="N56" s="98"/>
      <c r="O56" s="99"/>
      <c r="P56" s="46"/>
      <c r="R56" s="75"/>
      <c r="S56" s="75"/>
      <c r="T56" s="75"/>
      <c r="U56" s="75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1"/>
        <v>305734</v>
      </c>
      <c r="G57" s="106">
        <v>0</v>
      </c>
      <c r="H57" s="106">
        <v>185176</v>
      </c>
      <c r="I57" s="106">
        <v>0</v>
      </c>
      <c r="J57" s="106">
        <v>120558</v>
      </c>
      <c r="K57" s="36"/>
      <c r="L57" s="220" t="s">
        <v>2349</v>
      </c>
      <c r="M57" s="97"/>
      <c r="N57" s="98"/>
      <c r="O57" s="99"/>
      <c r="P57" s="46"/>
      <c r="R57" s="75"/>
      <c r="S57" s="75"/>
      <c r="T57" s="75"/>
      <c r="U57" s="75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1"/>
        <v>214626</v>
      </c>
      <c r="G58" s="106">
        <v>0</v>
      </c>
      <c r="H58" s="106">
        <v>81496</v>
      </c>
      <c r="I58" s="106">
        <v>0</v>
      </c>
      <c r="J58" s="106">
        <v>133130</v>
      </c>
      <c r="K58" s="36"/>
      <c r="L58" s="220" t="s">
        <v>2344</v>
      </c>
      <c r="M58" s="97"/>
      <c r="N58" s="98"/>
      <c r="O58" s="99"/>
      <c r="P58" s="46"/>
      <c r="R58" s="75"/>
      <c r="S58" s="75"/>
      <c r="T58" s="75"/>
      <c r="U58" s="75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1"/>
        <v>406091</v>
      </c>
      <c r="G59" s="106">
        <v>0</v>
      </c>
      <c r="H59" s="106">
        <v>376874</v>
      </c>
      <c r="I59" s="106">
        <v>0</v>
      </c>
      <c r="J59" s="106">
        <v>29217</v>
      </c>
      <c r="K59" s="36"/>
      <c r="L59" s="220" t="s">
        <v>2344</v>
      </c>
      <c r="M59" s="97"/>
      <c r="N59" s="98"/>
      <c r="O59" s="99"/>
      <c r="P59" s="46"/>
      <c r="R59" s="75"/>
      <c r="S59" s="75"/>
      <c r="T59" s="75"/>
      <c r="U59" s="75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1"/>
        <v>411896</v>
      </c>
      <c r="G60" s="106">
        <v>2000</v>
      </c>
      <c r="H60" s="106">
        <v>320640</v>
      </c>
      <c r="I60" s="106">
        <v>0</v>
      </c>
      <c r="J60" s="106">
        <v>89256</v>
      </c>
      <c r="K60" s="36"/>
      <c r="L60" s="220" t="s">
        <v>2344</v>
      </c>
      <c r="M60" s="97"/>
      <c r="N60" s="98"/>
      <c r="O60" s="99"/>
      <c r="P60" s="46"/>
      <c r="R60" s="75"/>
      <c r="S60" s="75"/>
      <c r="T60" s="75"/>
      <c r="U60" s="75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1"/>
        <v>1298739</v>
      </c>
      <c r="G61" s="106">
        <v>848100</v>
      </c>
      <c r="H61" s="106">
        <v>446234</v>
      </c>
      <c r="I61" s="106">
        <v>0</v>
      </c>
      <c r="J61" s="106">
        <v>4405</v>
      </c>
      <c r="K61" s="36"/>
      <c r="L61" s="220" t="s">
        <v>2344</v>
      </c>
      <c r="M61" s="97"/>
      <c r="N61" s="98"/>
      <c r="O61" s="99"/>
      <c r="P61" s="46"/>
      <c r="R61" s="75"/>
      <c r="S61" s="75"/>
      <c r="T61" s="75"/>
      <c r="U61" s="75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1"/>
        <v>743529</v>
      </c>
      <c r="G62" s="106">
        <v>432775</v>
      </c>
      <c r="H62" s="106">
        <v>175754</v>
      </c>
      <c r="I62" s="106">
        <v>0</v>
      </c>
      <c r="J62" s="106">
        <v>135000</v>
      </c>
      <c r="K62" s="36"/>
      <c r="L62" s="220" t="s">
        <v>2344</v>
      </c>
      <c r="M62" s="97"/>
      <c r="N62" s="98"/>
      <c r="O62" s="78"/>
      <c r="P62" s="46"/>
      <c r="R62" s="75"/>
      <c r="S62" s="75"/>
      <c r="T62" s="75"/>
      <c r="U62" s="75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1"/>
        <v>823605</v>
      </c>
      <c r="G63" s="106">
        <v>0</v>
      </c>
      <c r="H63" s="106">
        <v>823605</v>
      </c>
      <c r="I63" s="106">
        <v>0</v>
      </c>
      <c r="J63" s="106">
        <v>0</v>
      </c>
      <c r="K63" s="36"/>
      <c r="L63" s="220" t="s">
        <v>2344</v>
      </c>
      <c r="M63" s="97"/>
      <c r="N63" s="98"/>
      <c r="O63" s="99"/>
      <c r="P63" s="46"/>
      <c r="R63" s="75"/>
      <c r="S63" s="75"/>
      <c r="T63" s="75"/>
      <c r="U63" s="75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1"/>
        <v>1017350</v>
      </c>
      <c r="G64" s="106">
        <v>5400</v>
      </c>
      <c r="H64" s="106">
        <v>793862</v>
      </c>
      <c r="I64" s="106">
        <v>400</v>
      </c>
      <c r="J64" s="106">
        <v>217688</v>
      </c>
      <c r="K64" s="36"/>
      <c r="L64" s="220" t="s">
        <v>2349</v>
      </c>
      <c r="M64" s="97"/>
      <c r="N64" s="98"/>
      <c r="O64" s="99"/>
      <c r="P64" s="46"/>
      <c r="R64" s="75"/>
      <c r="S64" s="75"/>
      <c r="T64" s="75"/>
      <c r="U64" s="75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1"/>
        <v>550574</v>
      </c>
      <c r="G65" s="106">
        <v>0</v>
      </c>
      <c r="H65" s="106">
        <v>53324</v>
      </c>
      <c r="I65" s="106">
        <v>500</v>
      </c>
      <c r="J65" s="106">
        <v>496750</v>
      </c>
      <c r="K65" s="36"/>
      <c r="L65" s="220" t="s">
        <v>2344</v>
      </c>
      <c r="M65" s="97"/>
      <c r="N65" s="98"/>
      <c r="O65" s="99"/>
      <c r="P65" s="46"/>
      <c r="R65" s="75"/>
      <c r="S65" s="75"/>
      <c r="T65" s="75"/>
      <c r="U65" s="75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1"/>
        <v>480193</v>
      </c>
      <c r="G66" s="106">
        <v>0</v>
      </c>
      <c r="H66" s="106">
        <v>409993</v>
      </c>
      <c r="I66" s="106">
        <v>0</v>
      </c>
      <c r="J66" s="106">
        <v>70200</v>
      </c>
      <c r="K66" s="36"/>
      <c r="L66" s="220" t="s">
        <v>2344</v>
      </c>
      <c r="M66" s="97"/>
      <c r="N66" s="98"/>
      <c r="O66" s="99"/>
      <c r="P66" s="46"/>
      <c r="R66" s="75"/>
      <c r="S66" s="75"/>
      <c r="T66" s="75"/>
      <c r="U66" s="75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1"/>
        <v>353544</v>
      </c>
      <c r="G67" s="106">
        <v>0</v>
      </c>
      <c r="H67" s="106">
        <v>219796</v>
      </c>
      <c r="I67" s="106">
        <v>0</v>
      </c>
      <c r="J67" s="106">
        <v>133748</v>
      </c>
      <c r="K67" s="36"/>
      <c r="L67" s="220" t="s">
        <v>2344</v>
      </c>
      <c r="M67" s="97"/>
      <c r="N67" s="98"/>
      <c r="O67" s="99"/>
      <c r="P67" s="46"/>
      <c r="R67" s="75"/>
      <c r="S67" s="75"/>
      <c r="T67" s="75"/>
      <c r="U67" s="75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1"/>
        <v>3929231</v>
      </c>
      <c r="G68" s="106">
        <v>2149000</v>
      </c>
      <c r="H68" s="106">
        <v>611151</v>
      </c>
      <c r="I68" s="106">
        <v>678000</v>
      </c>
      <c r="J68" s="106">
        <v>491080</v>
      </c>
      <c r="K68" s="36"/>
      <c r="L68" s="220" t="s">
        <v>2344</v>
      </c>
      <c r="M68" s="97"/>
      <c r="N68" s="98"/>
      <c r="O68" s="99"/>
      <c r="P68" s="46"/>
      <c r="R68" s="75"/>
      <c r="S68" s="75"/>
      <c r="T68" s="75"/>
      <c r="U68" s="75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1"/>
        <v>2266841</v>
      </c>
      <c r="G69" s="106">
        <v>887000</v>
      </c>
      <c r="H69" s="106">
        <v>458786</v>
      </c>
      <c r="I69" s="106">
        <v>0</v>
      </c>
      <c r="J69" s="106">
        <v>921055</v>
      </c>
      <c r="K69" s="36"/>
      <c r="L69" s="220" t="s">
        <v>2344</v>
      </c>
      <c r="M69" s="97"/>
      <c r="N69" s="98"/>
      <c r="O69" s="99"/>
      <c r="P69" s="46"/>
      <c r="R69" s="75"/>
      <c r="S69" s="75"/>
      <c r="T69" s="75"/>
      <c r="U69" s="75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1"/>
        <v>2248623</v>
      </c>
      <c r="G70" s="106">
        <v>230005</v>
      </c>
      <c r="H70" s="106">
        <v>1426143</v>
      </c>
      <c r="I70" s="106">
        <v>19000</v>
      </c>
      <c r="J70" s="106">
        <v>573475</v>
      </c>
      <c r="K70" s="36"/>
      <c r="L70" s="220" t="s">
        <v>2344</v>
      </c>
      <c r="M70" s="97"/>
      <c r="N70" s="98"/>
      <c r="O70" s="78"/>
      <c r="P70" s="46"/>
      <c r="R70" s="75"/>
      <c r="S70" s="75"/>
      <c r="T70" s="75"/>
      <c r="U70" s="75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1"/>
        <v>550819</v>
      </c>
      <c r="G71" s="106">
        <v>358400</v>
      </c>
      <c r="H71" s="106">
        <v>54769</v>
      </c>
      <c r="I71" s="106">
        <v>0</v>
      </c>
      <c r="J71" s="106">
        <v>137650</v>
      </c>
      <c r="K71" s="36"/>
      <c r="L71" s="220" t="s">
        <v>2349</v>
      </c>
      <c r="M71" s="97"/>
      <c r="N71" s="98"/>
      <c r="O71" s="78"/>
      <c r="P71" s="46"/>
      <c r="R71" s="75"/>
      <c r="S71" s="75"/>
      <c r="T71" s="75"/>
      <c r="U71" s="75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1"/>
        <v>6590997</v>
      </c>
      <c r="G72" s="106">
        <v>1951451</v>
      </c>
      <c r="H72" s="106">
        <v>782147</v>
      </c>
      <c r="I72" s="106">
        <v>590000</v>
      </c>
      <c r="J72" s="106">
        <v>3267399</v>
      </c>
      <c r="K72" s="36"/>
      <c r="L72" s="220" t="s">
        <v>2344</v>
      </c>
      <c r="M72" s="97"/>
      <c r="N72" s="98"/>
      <c r="O72" s="78"/>
      <c r="P72" s="46"/>
      <c r="R72" s="75"/>
      <c r="S72" s="75"/>
      <c r="T72" s="75"/>
      <c r="U72" s="75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1"/>
        <v>2176100</v>
      </c>
      <c r="G73" s="106">
        <v>1277833</v>
      </c>
      <c r="H73" s="106">
        <v>670554</v>
      </c>
      <c r="I73" s="106">
        <v>3600</v>
      </c>
      <c r="J73" s="106">
        <v>224113</v>
      </c>
      <c r="K73" s="36"/>
      <c r="L73" s="220" t="s">
        <v>2344</v>
      </c>
      <c r="M73" s="97"/>
      <c r="N73" s="98"/>
      <c r="O73" s="78"/>
      <c r="P73" s="46"/>
      <c r="R73" s="75"/>
      <c r="S73" s="75"/>
      <c r="T73" s="75"/>
      <c r="U73" s="75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1"/>
        <v>2707125</v>
      </c>
      <c r="G74" s="106">
        <v>816201</v>
      </c>
      <c r="H74" s="106">
        <v>503333</v>
      </c>
      <c r="I74" s="106">
        <v>931975</v>
      </c>
      <c r="J74" s="106">
        <v>455616</v>
      </c>
      <c r="K74" s="36"/>
      <c r="L74" s="220" t="s">
        <v>2344</v>
      </c>
      <c r="M74" s="97"/>
      <c r="N74" s="98"/>
      <c r="O74" s="99"/>
      <c r="P74" s="46"/>
      <c r="R74" s="75"/>
      <c r="S74" s="75"/>
      <c r="T74" s="75"/>
      <c r="U74" s="75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1"/>
        <v>797521</v>
      </c>
      <c r="G75" s="106">
        <v>5000</v>
      </c>
      <c r="H75" s="106">
        <v>759606</v>
      </c>
      <c r="I75" s="106">
        <v>0</v>
      </c>
      <c r="J75" s="106">
        <v>32915</v>
      </c>
      <c r="K75" s="36"/>
      <c r="L75" s="220" t="s">
        <v>2344</v>
      </c>
      <c r="M75" s="97"/>
      <c r="N75" s="98"/>
      <c r="O75" s="78"/>
      <c r="P75" s="46"/>
      <c r="R75" s="75"/>
      <c r="S75" s="75"/>
      <c r="T75" s="75"/>
      <c r="U75" s="75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1"/>
        <v>16840634</v>
      </c>
      <c r="G76" s="106">
        <v>15583000</v>
      </c>
      <c r="H76" s="106">
        <v>441603</v>
      </c>
      <c r="I76" s="106">
        <v>0</v>
      </c>
      <c r="J76" s="106">
        <v>816031</v>
      </c>
      <c r="K76" s="36"/>
      <c r="L76" s="220" t="s">
        <v>2344</v>
      </c>
      <c r="M76" s="97"/>
      <c r="N76" s="98"/>
      <c r="O76" s="99"/>
      <c r="P76" s="46"/>
      <c r="R76" s="75"/>
      <c r="S76" s="75"/>
      <c r="T76" s="75"/>
      <c r="U76" s="75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1"/>
        <v>263583</v>
      </c>
      <c r="G77" s="106">
        <v>0</v>
      </c>
      <c r="H77" s="106">
        <v>252093</v>
      </c>
      <c r="I77" s="106">
        <v>0</v>
      </c>
      <c r="J77" s="106">
        <v>11490</v>
      </c>
      <c r="K77" s="36"/>
      <c r="L77" s="220" t="s">
        <v>2344</v>
      </c>
      <c r="M77" s="97"/>
      <c r="N77" s="98"/>
      <c r="O77" s="78"/>
      <c r="P77" s="46"/>
      <c r="R77" s="75"/>
      <c r="S77" s="75"/>
      <c r="T77" s="75"/>
      <c r="U77" s="75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1"/>
        <v>32621</v>
      </c>
      <c r="G78" s="106">
        <v>0</v>
      </c>
      <c r="H78" s="106">
        <v>32621</v>
      </c>
      <c r="I78" s="106">
        <v>0</v>
      </c>
      <c r="J78" s="106">
        <v>0</v>
      </c>
      <c r="K78" s="36"/>
      <c r="L78" s="220" t="s">
        <v>2349</v>
      </c>
      <c r="M78" s="97"/>
      <c r="N78" s="98"/>
      <c r="O78" s="99"/>
      <c r="P78" s="46"/>
      <c r="R78" s="75"/>
      <c r="S78" s="75"/>
      <c r="T78" s="75"/>
      <c r="U78" s="75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1"/>
        <v>62075</v>
      </c>
      <c r="G79" s="106">
        <v>0</v>
      </c>
      <c r="H79" s="106">
        <v>62075</v>
      </c>
      <c r="I79" s="106">
        <v>0</v>
      </c>
      <c r="J79" s="106">
        <v>0</v>
      </c>
      <c r="K79" s="36"/>
      <c r="L79" s="220" t="s">
        <v>2344</v>
      </c>
      <c r="M79" s="97"/>
      <c r="N79" s="98"/>
      <c r="O79" s="99"/>
      <c r="P79" s="46"/>
      <c r="R79" s="75"/>
      <c r="S79" s="75"/>
      <c r="T79" s="75"/>
      <c r="U79" s="75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1"/>
        <v>403983</v>
      </c>
      <c r="G80" s="106">
        <v>0</v>
      </c>
      <c r="H80" s="106">
        <v>245901</v>
      </c>
      <c r="I80" s="106">
        <v>0</v>
      </c>
      <c r="J80" s="106">
        <v>158082</v>
      </c>
      <c r="K80" s="36"/>
      <c r="L80" s="220" t="s">
        <v>2344</v>
      </c>
      <c r="M80" s="97"/>
      <c r="N80" s="98"/>
      <c r="O80" s="78"/>
      <c r="P80" s="46"/>
      <c r="R80" s="75"/>
      <c r="S80" s="75"/>
      <c r="T80" s="75"/>
      <c r="U80" s="75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1"/>
        <v>1367122</v>
      </c>
      <c r="G81" s="106">
        <v>1041100</v>
      </c>
      <c r="H81" s="106">
        <v>314274</v>
      </c>
      <c r="I81" s="106">
        <v>0</v>
      </c>
      <c r="J81" s="106">
        <v>11748</v>
      </c>
      <c r="K81" s="36"/>
      <c r="L81" s="220" t="s">
        <v>2344</v>
      </c>
      <c r="M81" s="97"/>
      <c r="N81" s="98"/>
      <c r="O81" s="78"/>
      <c r="P81" s="46"/>
      <c r="R81" s="75"/>
      <c r="S81" s="75"/>
      <c r="T81" s="75"/>
      <c r="U81" s="75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1"/>
        <v>1649964</v>
      </c>
      <c r="G82" s="106">
        <v>602000</v>
      </c>
      <c r="H82" s="106">
        <v>968914</v>
      </c>
      <c r="I82" s="106">
        <v>0</v>
      </c>
      <c r="J82" s="106">
        <v>79050</v>
      </c>
      <c r="K82" s="36"/>
      <c r="L82" s="220" t="s">
        <v>2344</v>
      </c>
      <c r="M82" s="97"/>
      <c r="N82" s="98"/>
      <c r="O82" s="78"/>
      <c r="P82" s="46"/>
      <c r="R82" s="75"/>
      <c r="S82" s="75"/>
      <c r="T82" s="75"/>
      <c r="U82" s="75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1"/>
        <v>430250</v>
      </c>
      <c r="G83" s="106">
        <v>0</v>
      </c>
      <c r="H83" s="106">
        <v>83150</v>
      </c>
      <c r="I83" s="106">
        <v>25000</v>
      </c>
      <c r="J83" s="106">
        <v>322100</v>
      </c>
      <c r="K83" s="36"/>
      <c r="L83" s="220" t="s">
        <v>2344</v>
      </c>
      <c r="M83" s="97"/>
      <c r="N83" s="98"/>
      <c r="O83" s="78"/>
      <c r="P83" s="46"/>
      <c r="R83" s="75"/>
      <c r="S83" s="75"/>
      <c r="T83" s="75"/>
      <c r="U83" s="75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aca="true" t="shared" si="2" ref="F84:F102">G84+H84+I84+J84</f>
        <v>443537</v>
      </c>
      <c r="G84" s="106">
        <v>0</v>
      </c>
      <c r="H84" s="106">
        <v>124598</v>
      </c>
      <c r="I84" s="106">
        <v>62589</v>
      </c>
      <c r="J84" s="106">
        <v>256350</v>
      </c>
      <c r="K84" s="36"/>
      <c r="L84" s="220" t="s">
        <v>2349</v>
      </c>
      <c r="M84" s="97"/>
      <c r="N84" s="98"/>
      <c r="O84" s="78"/>
      <c r="P84" s="46"/>
      <c r="R84" s="75"/>
      <c r="S84" s="75"/>
      <c r="T84" s="75"/>
      <c r="U84" s="75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2"/>
        <v>785060</v>
      </c>
      <c r="G85" s="106">
        <v>70000</v>
      </c>
      <c r="H85" s="106">
        <v>628560</v>
      </c>
      <c r="I85" s="106">
        <v>0</v>
      </c>
      <c r="J85" s="106">
        <v>86500</v>
      </c>
      <c r="K85" s="36"/>
      <c r="L85" s="220" t="s">
        <v>2344</v>
      </c>
      <c r="M85" s="97"/>
      <c r="N85" s="98"/>
      <c r="O85" s="78"/>
      <c r="P85" s="46"/>
      <c r="R85" s="75"/>
      <c r="S85" s="75"/>
      <c r="T85" s="75"/>
      <c r="U85" s="75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2"/>
        <v>2494564</v>
      </c>
      <c r="G86" s="106">
        <v>501</v>
      </c>
      <c r="H86" s="106">
        <v>1758319</v>
      </c>
      <c r="I86" s="106">
        <v>76500</v>
      </c>
      <c r="J86" s="106">
        <v>659244</v>
      </c>
      <c r="K86" s="36"/>
      <c r="L86" s="220" t="s">
        <v>2344</v>
      </c>
      <c r="M86" s="97"/>
      <c r="N86" s="98"/>
      <c r="O86" s="78"/>
      <c r="P86" s="46"/>
      <c r="R86" s="75"/>
      <c r="S86" s="75"/>
      <c r="T86" s="75"/>
      <c r="U86" s="75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2"/>
        <v>1781280</v>
      </c>
      <c r="G87" s="106">
        <v>0</v>
      </c>
      <c r="H87" s="106">
        <v>1412148</v>
      </c>
      <c r="I87" s="106">
        <v>0</v>
      </c>
      <c r="J87" s="106">
        <v>369132</v>
      </c>
      <c r="K87" s="36"/>
      <c r="L87" s="220" t="s">
        <v>2349</v>
      </c>
      <c r="M87" s="97"/>
      <c r="N87" s="98"/>
      <c r="O87" s="78"/>
      <c r="P87" s="46"/>
      <c r="R87" s="75"/>
      <c r="S87" s="75"/>
      <c r="T87" s="75"/>
      <c r="U87" s="75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2"/>
        <v>683337</v>
      </c>
      <c r="G88" s="106">
        <v>467000</v>
      </c>
      <c r="H88" s="106">
        <v>175328</v>
      </c>
      <c r="I88" s="106">
        <v>0</v>
      </c>
      <c r="J88" s="106">
        <v>41009</v>
      </c>
      <c r="K88" s="36"/>
      <c r="L88" s="220" t="s">
        <v>2344</v>
      </c>
      <c r="M88" s="97"/>
      <c r="N88" s="98"/>
      <c r="O88" s="78"/>
      <c r="P88" s="46"/>
      <c r="R88" s="75"/>
      <c r="S88" s="75"/>
      <c r="T88" s="75"/>
      <c r="U88" s="75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2"/>
        <v>2457111</v>
      </c>
      <c r="G89" s="106">
        <v>0</v>
      </c>
      <c r="H89" s="106">
        <v>658891</v>
      </c>
      <c r="I89" s="106">
        <v>0</v>
      </c>
      <c r="J89" s="106">
        <v>1798220</v>
      </c>
      <c r="K89" s="36"/>
      <c r="L89" s="220" t="s">
        <v>2344</v>
      </c>
      <c r="M89" s="97"/>
      <c r="N89" s="98"/>
      <c r="O89" s="99"/>
      <c r="P89" s="46"/>
      <c r="R89" s="75"/>
      <c r="S89" s="75"/>
      <c r="T89" s="75"/>
      <c r="U89" s="75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2"/>
        <v>845002</v>
      </c>
      <c r="G90" s="106">
        <v>0</v>
      </c>
      <c r="H90" s="106">
        <v>143115</v>
      </c>
      <c r="I90" s="106">
        <v>0</v>
      </c>
      <c r="J90" s="106">
        <v>701887</v>
      </c>
      <c r="K90" s="36"/>
      <c r="L90" s="220" t="s">
        <v>2344</v>
      </c>
      <c r="M90" s="97"/>
      <c r="N90" s="98"/>
      <c r="O90" s="99"/>
      <c r="P90" s="46"/>
      <c r="R90" s="75"/>
      <c r="S90" s="75"/>
      <c r="T90" s="75"/>
      <c r="U90" s="75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2"/>
        <v>1091388</v>
      </c>
      <c r="G91" s="106">
        <v>556230</v>
      </c>
      <c r="H91" s="106">
        <v>395988</v>
      </c>
      <c r="I91" s="106">
        <v>57000</v>
      </c>
      <c r="J91" s="106">
        <v>82170</v>
      </c>
      <c r="K91" s="36"/>
      <c r="L91" s="220" t="s">
        <v>2344</v>
      </c>
      <c r="M91" s="97"/>
      <c r="N91" s="98"/>
      <c r="O91" s="99"/>
      <c r="P91" s="46"/>
      <c r="R91" s="75"/>
      <c r="S91" s="75"/>
      <c r="T91" s="75"/>
      <c r="U91" s="75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2"/>
        <v>324766</v>
      </c>
      <c r="G92" s="106">
        <v>0</v>
      </c>
      <c r="H92" s="106">
        <v>286216</v>
      </c>
      <c r="I92" s="106">
        <v>0</v>
      </c>
      <c r="J92" s="106">
        <v>38550</v>
      </c>
      <c r="K92" s="36"/>
      <c r="L92" s="220" t="s">
        <v>2344</v>
      </c>
      <c r="M92" s="97"/>
      <c r="N92" s="98"/>
      <c r="O92" s="99"/>
      <c r="P92" s="46"/>
      <c r="R92" s="75"/>
      <c r="S92" s="75"/>
      <c r="T92" s="75"/>
      <c r="U92" s="75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2"/>
        <v>390465</v>
      </c>
      <c r="G93" s="106">
        <v>0</v>
      </c>
      <c r="H93" s="106">
        <v>262775</v>
      </c>
      <c r="I93" s="106">
        <v>13800</v>
      </c>
      <c r="J93" s="106">
        <v>113890</v>
      </c>
      <c r="K93" s="36"/>
      <c r="L93" s="220" t="s">
        <v>2344</v>
      </c>
      <c r="M93" s="97"/>
      <c r="N93" s="98"/>
      <c r="O93" s="99"/>
      <c r="P93" s="46"/>
      <c r="R93" s="75"/>
      <c r="S93" s="75"/>
      <c r="T93" s="75"/>
      <c r="U93" s="75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2"/>
        <v>131749</v>
      </c>
      <c r="G94" s="106">
        <v>0</v>
      </c>
      <c r="H94" s="106">
        <v>131749</v>
      </c>
      <c r="I94" s="106">
        <v>0</v>
      </c>
      <c r="J94" s="106">
        <v>0</v>
      </c>
      <c r="K94" s="36"/>
      <c r="L94" s="220" t="s">
        <v>2344</v>
      </c>
      <c r="M94" s="97"/>
      <c r="N94" s="98"/>
      <c r="O94" s="99"/>
      <c r="P94" s="46"/>
      <c r="R94" s="75"/>
      <c r="S94" s="75"/>
      <c r="T94" s="75"/>
      <c r="U94" s="75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t="shared" si="2"/>
        <v>1186245</v>
      </c>
      <c r="G95" s="106">
        <v>0</v>
      </c>
      <c r="H95" s="106">
        <v>1155645</v>
      </c>
      <c r="I95" s="106">
        <v>6000</v>
      </c>
      <c r="J95" s="106">
        <v>24600</v>
      </c>
      <c r="K95" s="36"/>
      <c r="L95" s="220" t="s">
        <v>2344</v>
      </c>
      <c r="M95" s="97"/>
      <c r="N95" s="98"/>
      <c r="O95" s="78"/>
      <c r="P95" s="46"/>
      <c r="R95" s="75"/>
      <c r="S95" s="75"/>
      <c r="T95" s="75"/>
      <c r="U95" s="75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2"/>
        <v>2049077</v>
      </c>
      <c r="G96" s="106">
        <v>1706000</v>
      </c>
      <c r="H96" s="106">
        <v>267777</v>
      </c>
      <c r="I96" s="106">
        <v>69000</v>
      </c>
      <c r="J96" s="106">
        <v>6300</v>
      </c>
      <c r="K96" s="36"/>
      <c r="L96" s="220" t="s">
        <v>2344</v>
      </c>
      <c r="M96" s="97"/>
      <c r="N96" s="98"/>
      <c r="O96" s="78"/>
      <c r="P96" s="46"/>
      <c r="R96" s="75"/>
      <c r="S96" s="75"/>
      <c r="T96" s="75"/>
      <c r="U96" s="75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2"/>
        <v>244105</v>
      </c>
      <c r="G97" s="106">
        <v>0</v>
      </c>
      <c r="H97" s="106">
        <v>242610</v>
      </c>
      <c r="I97" s="106">
        <v>0</v>
      </c>
      <c r="J97" s="106">
        <v>1495</v>
      </c>
      <c r="K97" s="36"/>
      <c r="L97" s="220" t="s">
        <v>2344</v>
      </c>
      <c r="M97" s="97"/>
      <c r="N97" s="98"/>
      <c r="O97" s="99"/>
      <c r="P97" s="46"/>
      <c r="R97" s="75"/>
      <c r="S97" s="75"/>
      <c r="T97" s="75"/>
      <c r="U97" s="75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2"/>
        <v>1948508</v>
      </c>
      <c r="G98" s="106">
        <v>1438850</v>
      </c>
      <c r="H98" s="106">
        <v>254408</v>
      </c>
      <c r="I98" s="106">
        <v>0</v>
      </c>
      <c r="J98" s="106">
        <v>255250</v>
      </c>
      <c r="K98" s="36"/>
      <c r="L98" s="220" t="s">
        <v>2344</v>
      </c>
      <c r="M98" s="97"/>
      <c r="N98" s="98"/>
      <c r="O98" s="78"/>
      <c r="P98" s="46"/>
      <c r="R98" s="75"/>
      <c r="S98" s="75"/>
      <c r="T98" s="75"/>
      <c r="U98" s="75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2"/>
        <v>10099977</v>
      </c>
      <c r="G99" s="106">
        <v>742400</v>
      </c>
      <c r="H99" s="106">
        <v>1460647</v>
      </c>
      <c r="I99" s="106">
        <v>2105000</v>
      </c>
      <c r="J99" s="106">
        <v>5791930</v>
      </c>
      <c r="K99" s="36"/>
      <c r="L99" s="220" t="s">
        <v>2344</v>
      </c>
      <c r="M99" s="97"/>
      <c r="N99" s="98"/>
      <c r="O99" s="78"/>
      <c r="P99" s="46"/>
      <c r="R99" s="75"/>
      <c r="S99" s="75"/>
      <c r="T99" s="75"/>
      <c r="U99" s="75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2"/>
        <v>185724</v>
      </c>
      <c r="G100" s="106">
        <v>0</v>
      </c>
      <c r="H100" s="106">
        <v>164724</v>
      </c>
      <c r="I100" s="106">
        <v>0</v>
      </c>
      <c r="J100" s="106">
        <v>21000</v>
      </c>
      <c r="K100" s="36"/>
      <c r="L100" s="220" t="s">
        <v>2344</v>
      </c>
      <c r="M100" s="97"/>
      <c r="N100" s="98"/>
      <c r="O100" s="78"/>
      <c r="P100" s="46"/>
      <c r="R100" s="75"/>
      <c r="S100" s="75"/>
      <c r="T100" s="75"/>
      <c r="U100" s="75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2"/>
        <v>12991689</v>
      </c>
      <c r="G101" s="106">
        <v>0</v>
      </c>
      <c r="H101" s="106">
        <v>821784</v>
      </c>
      <c r="I101" s="106">
        <v>1174072</v>
      </c>
      <c r="J101" s="106">
        <v>10995833</v>
      </c>
      <c r="K101" s="36"/>
      <c r="L101" s="220" t="s">
        <v>2344</v>
      </c>
      <c r="M101" s="97"/>
      <c r="N101" s="98"/>
      <c r="O101" s="78"/>
      <c r="P101" s="46"/>
      <c r="R101" s="75"/>
      <c r="S101" s="75"/>
      <c r="T101" s="75"/>
      <c r="U101" s="75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2"/>
        <v>2947018</v>
      </c>
      <c r="G102" s="106">
        <v>1052400</v>
      </c>
      <c r="H102" s="106">
        <v>223775</v>
      </c>
      <c r="I102" s="106">
        <v>0</v>
      </c>
      <c r="J102" s="106">
        <v>1670843</v>
      </c>
      <c r="K102" s="36"/>
      <c r="L102" s="220" t="s">
        <v>2344</v>
      </c>
      <c r="M102" s="97"/>
      <c r="N102" s="98"/>
      <c r="O102" s="78"/>
      <c r="P102" s="46"/>
      <c r="R102" s="75"/>
      <c r="S102" s="75"/>
      <c r="T102" s="75"/>
      <c r="U102" s="75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 t="s">
        <v>9</v>
      </c>
      <c r="G103" s="105" t="s">
        <v>9</v>
      </c>
      <c r="H103" s="105" t="s">
        <v>9</v>
      </c>
      <c r="I103" s="105" t="s">
        <v>9</v>
      </c>
      <c r="J103" s="105" t="s">
        <v>9</v>
      </c>
      <c r="K103" s="36"/>
      <c r="L103" s="221" t="s">
        <v>9</v>
      </c>
      <c r="M103" s="97"/>
      <c r="N103" s="98"/>
      <c r="O103" s="99"/>
      <c r="P103" s="46"/>
      <c r="R103" s="75"/>
      <c r="S103" s="75"/>
      <c r="T103" s="75"/>
      <c r="U103" s="75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aca="true" t="shared" si="3" ref="F104:F135">G104+H104+I104+J104</f>
        <v>2333862</v>
      </c>
      <c r="G104" s="106">
        <v>366800</v>
      </c>
      <c r="H104" s="106">
        <v>1210237</v>
      </c>
      <c r="I104" s="106">
        <v>51000</v>
      </c>
      <c r="J104" s="106">
        <v>705825</v>
      </c>
      <c r="K104" s="36"/>
      <c r="L104" s="220" t="s">
        <v>2344</v>
      </c>
      <c r="M104" s="97"/>
      <c r="N104" s="98"/>
      <c r="O104" s="78"/>
      <c r="P104" s="46"/>
      <c r="R104" s="75"/>
      <c r="S104" s="75"/>
      <c r="T104" s="75"/>
      <c r="U104" s="75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3"/>
        <v>671180</v>
      </c>
      <c r="G105" s="106">
        <v>0</v>
      </c>
      <c r="H105" s="106">
        <v>584742</v>
      </c>
      <c r="I105" s="106">
        <v>0</v>
      </c>
      <c r="J105" s="106">
        <v>86438</v>
      </c>
      <c r="K105" s="36"/>
      <c r="L105" s="220" t="s">
        <v>2349</v>
      </c>
      <c r="M105" s="97"/>
      <c r="N105" s="98"/>
      <c r="O105" s="99"/>
      <c r="P105" s="46"/>
      <c r="R105" s="75"/>
      <c r="S105" s="75"/>
      <c r="T105" s="75"/>
      <c r="U105" s="75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3"/>
        <v>779504</v>
      </c>
      <c r="G106" s="106">
        <v>300</v>
      </c>
      <c r="H106" s="106">
        <v>568459</v>
      </c>
      <c r="I106" s="106">
        <v>0</v>
      </c>
      <c r="J106" s="106">
        <v>210745</v>
      </c>
      <c r="K106" s="36"/>
      <c r="L106" s="220" t="s">
        <v>2349</v>
      </c>
      <c r="M106" s="97"/>
      <c r="N106" s="98"/>
      <c r="O106" s="99"/>
      <c r="P106" s="46"/>
      <c r="R106" s="75"/>
      <c r="S106" s="75"/>
      <c r="T106" s="75"/>
      <c r="U106" s="75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3"/>
        <v>582839</v>
      </c>
      <c r="G107" s="106">
        <v>0</v>
      </c>
      <c r="H107" s="106">
        <v>104429</v>
      </c>
      <c r="I107" s="106">
        <v>0</v>
      </c>
      <c r="J107" s="106">
        <v>478410</v>
      </c>
      <c r="K107" s="36"/>
      <c r="L107" s="220" t="s">
        <v>2344</v>
      </c>
      <c r="M107" s="97"/>
      <c r="N107" s="98"/>
      <c r="O107" s="99"/>
      <c r="P107" s="46"/>
      <c r="R107" s="75"/>
      <c r="S107" s="75"/>
      <c r="T107" s="75"/>
      <c r="U107" s="75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3"/>
        <v>213280</v>
      </c>
      <c r="G108" s="106">
        <v>0</v>
      </c>
      <c r="H108" s="106">
        <v>0</v>
      </c>
      <c r="I108" s="106">
        <v>107000</v>
      </c>
      <c r="J108" s="106">
        <v>106280</v>
      </c>
      <c r="K108" s="36"/>
      <c r="L108" s="220" t="s">
        <v>2344</v>
      </c>
      <c r="M108" s="97"/>
      <c r="N108" s="98"/>
      <c r="O108" s="78"/>
      <c r="P108" s="46"/>
      <c r="R108" s="75"/>
      <c r="S108" s="75"/>
      <c r="T108" s="75"/>
      <c r="U108" s="75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3"/>
        <v>6980708</v>
      </c>
      <c r="G109" s="106">
        <v>10700</v>
      </c>
      <c r="H109" s="106">
        <v>828392</v>
      </c>
      <c r="I109" s="106">
        <v>0</v>
      </c>
      <c r="J109" s="106">
        <v>6141616</v>
      </c>
      <c r="K109" s="36"/>
      <c r="L109" s="220" t="s">
        <v>2344</v>
      </c>
      <c r="M109" s="97"/>
      <c r="N109" s="98"/>
      <c r="O109" s="78"/>
      <c r="P109" s="46"/>
      <c r="R109" s="75"/>
      <c r="S109" s="75"/>
      <c r="T109" s="75"/>
      <c r="U109" s="75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3"/>
        <v>1148811</v>
      </c>
      <c r="G110" s="106">
        <v>0</v>
      </c>
      <c r="H110" s="106">
        <v>320233</v>
      </c>
      <c r="I110" s="106">
        <v>0</v>
      </c>
      <c r="J110" s="106">
        <v>828578</v>
      </c>
      <c r="K110" s="36"/>
      <c r="L110" s="220" t="s">
        <v>2349</v>
      </c>
      <c r="M110" s="97"/>
      <c r="N110" s="98"/>
      <c r="O110" s="78"/>
      <c r="P110" s="46"/>
      <c r="R110" s="75"/>
      <c r="S110" s="75"/>
      <c r="T110" s="75"/>
      <c r="U110" s="75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3"/>
        <v>1642257</v>
      </c>
      <c r="G111" s="106">
        <v>981100</v>
      </c>
      <c r="H111" s="106">
        <v>196475</v>
      </c>
      <c r="I111" s="106">
        <v>168500</v>
      </c>
      <c r="J111" s="106">
        <v>296182</v>
      </c>
      <c r="K111" s="36"/>
      <c r="L111" s="220" t="s">
        <v>2344</v>
      </c>
      <c r="M111" s="97"/>
      <c r="N111" s="98"/>
      <c r="O111" s="78"/>
      <c r="P111" s="46"/>
      <c r="R111" s="75"/>
      <c r="S111" s="75"/>
      <c r="T111" s="75"/>
      <c r="U111" s="75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3"/>
        <v>684550</v>
      </c>
      <c r="G112" s="106">
        <v>0</v>
      </c>
      <c r="H112" s="106">
        <v>8950</v>
      </c>
      <c r="I112" s="106">
        <v>0</v>
      </c>
      <c r="J112" s="106">
        <v>675600</v>
      </c>
      <c r="K112" s="36"/>
      <c r="L112" s="220" t="s">
        <v>2344</v>
      </c>
      <c r="M112" s="97"/>
      <c r="N112" s="98"/>
      <c r="O112" s="99"/>
      <c r="P112" s="46"/>
      <c r="R112" s="75"/>
      <c r="S112" s="75"/>
      <c r="T112" s="75"/>
      <c r="U112" s="75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3"/>
        <v>2816925</v>
      </c>
      <c r="G113" s="106">
        <v>27503</v>
      </c>
      <c r="H113" s="106">
        <v>2123949</v>
      </c>
      <c r="I113" s="106">
        <v>0</v>
      </c>
      <c r="J113" s="106">
        <v>665473</v>
      </c>
      <c r="K113" s="36"/>
      <c r="L113" s="220" t="s">
        <v>2344</v>
      </c>
      <c r="M113" s="97"/>
      <c r="N113" s="98"/>
      <c r="O113" s="99"/>
      <c r="P113" s="46"/>
      <c r="R113" s="75"/>
      <c r="S113" s="75"/>
      <c r="T113" s="75"/>
      <c r="U113" s="75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3"/>
        <v>2879142</v>
      </c>
      <c r="G114" s="106">
        <v>2272691</v>
      </c>
      <c r="H114" s="106">
        <v>497711</v>
      </c>
      <c r="I114" s="106">
        <v>0</v>
      </c>
      <c r="J114" s="106">
        <v>108740</v>
      </c>
      <c r="K114" s="36"/>
      <c r="L114" s="220" t="s">
        <v>2344</v>
      </c>
      <c r="M114" s="97"/>
      <c r="N114" s="98"/>
      <c r="O114" s="99"/>
      <c r="P114" s="46"/>
      <c r="R114" s="75"/>
      <c r="S114" s="75"/>
      <c r="T114" s="75"/>
      <c r="U114" s="75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3"/>
        <v>1213624</v>
      </c>
      <c r="G115" s="106">
        <v>0</v>
      </c>
      <c r="H115" s="106">
        <v>0</v>
      </c>
      <c r="I115" s="106">
        <v>0</v>
      </c>
      <c r="J115" s="106">
        <v>1213624</v>
      </c>
      <c r="K115" s="36"/>
      <c r="L115" s="220" t="s">
        <v>2344</v>
      </c>
      <c r="M115" s="97"/>
      <c r="N115" s="98"/>
      <c r="O115" s="78"/>
      <c r="P115" s="46"/>
      <c r="R115" s="75"/>
      <c r="S115" s="75"/>
      <c r="T115" s="75"/>
      <c r="U115" s="75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3"/>
        <v>1173601</v>
      </c>
      <c r="G116" s="106">
        <v>20002</v>
      </c>
      <c r="H116" s="106">
        <v>715461</v>
      </c>
      <c r="I116" s="106">
        <v>0</v>
      </c>
      <c r="J116" s="106">
        <v>438138</v>
      </c>
      <c r="K116" s="36"/>
      <c r="L116" s="220" t="s">
        <v>2344</v>
      </c>
      <c r="M116" s="97"/>
      <c r="N116" s="98"/>
      <c r="O116" s="78"/>
      <c r="P116" s="46"/>
      <c r="R116" s="75"/>
      <c r="S116" s="75"/>
      <c r="T116" s="75"/>
      <c r="U116" s="75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3"/>
        <v>301682</v>
      </c>
      <c r="G117" s="106">
        <v>0</v>
      </c>
      <c r="H117" s="106">
        <v>191732</v>
      </c>
      <c r="I117" s="106">
        <v>0</v>
      </c>
      <c r="J117" s="106">
        <v>109950</v>
      </c>
      <c r="K117" s="36"/>
      <c r="L117" s="220" t="s">
        <v>2344</v>
      </c>
      <c r="M117" s="97"/>
      <c r="N117" s="98"/>
      <c r="O117" s="78"/>
      <c r="P117" s="46"/>
      <c r="R117" s="75"/>
      <c r="S117" s="75"/>
      <c r="T117" s="75"/>
      <c r="U117" s="75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3"/>
        <v>100940</v>
      </c>
      <c r="G118" s="106">
        <v>0</v>
      </c>
      <c r="H118" s="106">
        <v>53990</v>
      </c>
      <c r="I118" s="106">
        <v>0</v>
      </c>
      <c r="J118" s="106">
        <v>46950</v>
      </c>
      <c r="K118" s="36"/>
      <c r="L118" s="220" t="s">
        <v>2344</v>
      </c>
      <c r="M118" s="97"/>
      <c r="N118" s="98"/>
      <c r="O118" s="78"/>
      <c r="P118" s="46"/>
      <c r="R118" s="75"/>
      <c r="S118" s="75"/>
      <c r="T118" s="75"/>
      <c r="U118" s="75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3"/>
        <v>234161</v>
      </c>
      <c r="G119" s="106">
        <v>0</v>
      </c>
      <c r="H119" s="106">
        <v>228466</v>
      </c>
      <c r="I119" s="106">
        <v>0</v>
      </c>
      <c r="J119" s="106">
        <v>5695</v>
      </c>
      <c r="K119" s="36"/>
      <c r="L119" s="220" t="s">
        <v>2344</v>
      </c>
      <c r="M119" s="97"/>
      <c r="N119" s="98"/>
      <c r="O119" s="78"/>
      <c r="P119" s="46"/>
      <c r="R119" s="75"/>
      <c r="S119" s="75"/>
      <c r="T119" s="75"/>
      <c r="U119" s="75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3"/>
        <v>825453</v>
      </c>
      <c r="G120" s="106">
        <v>6000</v>
      </c>
      <c r="H120" s="106">
        <v>356074</v>
      </c>
      <c r="I120" s="106">
        <v>0</v>
      </c>
      <c r="J120" s="106">
        <v>463379</v>
      </c>
      <c r="K120" s="36"/>
      <c r="L120" s="220" t="s">
        <v>2344</v>
      </c>
      <c r="M120" s="97"/>
      <c r="N120" s="98"/>
      <c r="O120" s="78"/>
      <c r="P120" s="46"/>
      <c r="R120" s="75"/>
      <c r="S120" s="75"/>
      <c r="T120" s="75"/>
      <c r="U120" s="75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3"/>
        <v>1583567</v>
      </c>
      <c r="G121" s="106">
        <v>0</v>
      </c>
      <c r="H121" s="106">
        <v>1184767</v>
      </c>
      <c r="I121" s="106">
        <v>0</v>
      </c>
      <c r="J121" s="106">
        <v>398800</v>
      </c>
      <c r="K121" s="36"/>
      <c r="L121" s="220" t="s">
        <v>2344</v>
      </c>
      <c r="M121" s="97"/>
      <c r="N121" s="98"/>
      <c r="O121" s="78"/>
      <c r="P121" s="46"/>
      <c r="R121" s="75"/>
      <c r="S121" s="75"/>
      <c r="T121" s="75"/>
      <c r="U121" s="75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3"/>
        <v>742101</v>
      </c>
      <c r="G122" s="106">
        <v>0</v>
      </c>
      <c r="H122" s="106">
        <v>19570</v>
      </c>
      <c r="I122" s="106">
        <v>159000</v>
      </c>
      <c r="J122" s="106">
        <v>563531</v>
      </c>
      <c r="K122" s="36"/>
      <c r="L122" s="220" t="s">
        <v>2344</v>
      </c>
      <c r="M122" s="97"/>
      <c r="N122" s="98"/>
      <c r="O122" s="99"/>
      <c r="P122" s="46"/>
      <c r="R122" s="75"/>
      <c r="S122" s="75"/>
      <c r="T122" s="75"/>
      <c r="U122" s="75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3"/>
        <v>1333591</v>
      </c>
      <c r="G123" s="106">
        <v>600</v>
      </c>
      <c r="H123" s="106">
        <v>918280</v>
      </c>
      <c r="I123" s="106">
        <v>45000</v>
      </c>
      <c r="J123" s="106">
        <v>369711</v>
      </c>
      <c r="K123" s="36"/>
      <c r="L123" s="220" t="s">
        <v>2349</v>
      </c>
      <c r="M123" s="97"/>
      <c r="N123" s="98"/>
      <c r="O123" s="78"/>
      <c r="P123" s="46"/>
      <c r="R123" s="75"/>
      <c r="S123" s="75"/>
      <c r="T123" s="75"/>
      <c r="U123" s="75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3"/>
        <v>44870</v>
      </c>
      <c r="G124" s="106">
        <v>0</v>
      </c>
      <c r="H124" s="106">
        <v>41570</v>
      </c>
      <c r="I124" s="106">
        <v>0</v>
      </c>
      <c r="J124" s="106">
        <v>3300</v>
      </c>
      <c r="K124" s="36"/>
      <c r="L124" s="220" t="s">
        <v>2349</v>
      </c>
      <c r="M124" s="97"/>
      <c r="N124" s="98"/>
      <c r="O124" s="78"/>
      <c r="P124" s="46"/>
      <c r="R124" s="75"/>
      <c r="S124" s="75"/>
      <c r="T124" s="75"/>
      <c r="U124" s="75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3"/>
        <v>31152</v>
      </c>
      <c r="G125" s="106">
        <v>0</v>
      </c>
      <c r="H125" s="106">
        <v>31152</v>
      </c>
      <c r="I125" s="106">
        <v>0</v>
      </c>
      <c r="J125" s="106">
        <v>0</v>
      </c>
      <c r="K125" s="36"/>
      <c r="L125" s="220" t="s">
        <v>2349</v>
      </c>
      <c r="M125" s="97"/>
      <c r="N125" s="98"/>
      <c r="O125" s="99"/>
      <c r="P125" s="46"/>
      <c r="R125" s="75"/>
      <c r="S125" s="75"/>
      <c r="T125" s="75"/>
      <c r="U125" s="75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3"/>
        <v>230798</v>
      </c>
      <c r="G126" s="106">
        <v>0</v>
      </c>
      <c r="H126" s="106">
        <v>187629</v>
      </c>
      <c r="I126" s="106">
        <v>0</v>
      </c>
      <c r="J126" s="106">
        <v>43169</v>
      </c>
      <c r="K126" s="36"/>
      <c r="L126" s="220" t="s">
        <v>2349</v>
      </c>
      <c r="M126" s="97"/>
      <c r="N126" s="98"/>
      <c r="O126" s="78"/>
      <c r="P126" s="46"/>
      <c r="R126" s="75"/>
      <c r="S126" s="75"/>
      <c r="T126" s="75"/>
      <c r="U126" s="75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3"/>
        <v>1014803</v>
      </c>
      <c r="G127" s="106">
        <v>0</v>
      </c>
      <c r="H127" s="106">
        <v>841583</v>
      </c>
      <c r="I127" s="106">
        <v>0</v>
      </c>
      <c r="J127" s="106">
        <v>173220</v>
      </c>
      <c r="K127" s="36"/>
      <c r="L127" s="220" t="s">
        <v>2344</v>
      </c>
      <c r="M127" s="97"/>
      <c r="N127" s="98"/>
      <c r="O127" s="99"/>
      <c r="P127" s="46"/>
      <c r="R127" s="75"/>
      <c r="S127" s="75"/>
      <c r="T127" s="75"/>
      <c r="U127" s="75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3"/>
        <v>89834</v>
      </c>
      <c r="G128" s="106">
        <v>0</v>
      </c>
      <c r="H128" s="106">
        <v>77136</v>
      </c>
      <c r="I128" s="106">
        <v>0</v>
      </c>
      <c r="J128" s="106">
        <v>12698</v>
      </c>
      <c r="K128" s="36"/>
      <c r="L128" s="220" t="s">
        <v>2344</v>
      </c>
      <c r="M128" s="97"/>
      <c r="N128" s="98"/>
      <c r="O128" s="99"/>
      <c r="P128" s="46"/>
      <c r="R128" s="75"/>
      <c r="S128" s="75"/>
      <c r="T128" s="75"/>
      <c r="U128" s="75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3"/>
        <v>1970075</v>
      </c>
      <c r="G129" s="106">
        <v>0</v>
      </c>
      <c r="H129" s="106">
        <v>536662</v>
      </c>
      <c r="I129" s="106">
        <v>0</v>
      </c>
      <c r="J129" s="106">
        <v>1433413</v>
      </c>
      <c r="K129" s="36"/>
      <c r="L129" s="220" t="s">
        <v>2349</v>
      </c>
      <c r="M129" s="97"/>
      <c r="N129" s="98"/>
      <c r="O129" s="99"/>
      <c r="P129" s="46"/>
      <c r="R129" s="75"/>
      <c r="S129" s="75"/>
      <c r="T129" s="75"/>
      <c r="U129" s="75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3"/>
        <v>2656177</v>
      </c>
      <c r="G130" s="106">
        <v>2023900</v>
      </c>
      <c r="H130" s="106">
        <v>271167</v>
      </c>
      <c r="I130" s="106">
        <v>320610</v>
      </c>
      <c r="J130" s="106">
        <v>40500</v>
      </c>
      <c r="K130" s="36"/>
      <c r="L130" s="220" t="s">
        <v>2349</v>
      </c>
      <c r="M130" s="97"/>
      <c r="N130" s="98"/>
      <c r="O130" s="99"/>
      <c r="P130" s="46"/>
      <c r="R130" s="75"/>
      <c r="S130" s="75"/>
      <c r="T130" s="75"/>
      <c r="U130" s="75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3"/>
        <v>2692208</v>
      </c>
      <c r="G131" s="106">
        <v>22000</v>
      </c>
      <c r="H131" s="106">
        <v>307609</v>
      </c>
      <c r="I131" s="106">
        <v>1989000</v>
      </c>
      <c r="J131" s="106">
        <v>373599</v>
      </c>
      <c r="K131" s="36"/>
      <c r="L131" s="220" t="s">
        <v>2344</v>
      </c>
      <c r="M131" s="97"/>
      <c r="N131" s="98"/>
      <c r="O131" s="78"/>
      <c r="P131" s="46"/>
      <c r="R131" s="75"/>
      <c r="S131" s="75"/>
      <c r="T131" s="75"/>
      <c r="U131" s="75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3"/>
        <v>135124</v>
      </c>
      <c r="G132" s="106">
        <v>0</v>
      </c>
      <c r="H132" s="106">
        <v>93324</v>
      </c>
      <c r="I132" s="106">
        <v>0</v>
      </c>
      <c r="J132" s="106">
        <v>41800</v>
      </c>
      <c r="K132" s="36"/>
      <c r="L132" s="220" t="s">
        <v>2344</v>
      </c>
      <c r="M132" s="97"/>
      <c r="N132" s="98"/>
      <c r="O132" s="99"/>
      <c r="P132" s="46"/>
      <c r="R132" s="75"/>
      <c r="S132" s="75"/>
      <c r="T132" s="75"/>
      <c r="U132" s="75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3"/>
        <v>942123</v>
      </c>
      <c r="G133" s="106">
        <v>427000</v>
      </c>
      <c r="H133" s="106">
        <v>293188</v>
      </c>
      <c r="I133" s="106">
        <v>0</v>
      </c>
      <c r="J133" s="106">
        <v>221935</v>
      </c>
      <c r="K133" s="36"/>
      <c r="L133" s="220" t="s">
        <v>2344</v>
      </c>
      <c r="M133" s="97"/>
      <c r="N133" s="98"/>
      <c r="O133" s="99"/>
      <c r="P133" s="46"/>
      <c r="R133" s="75"/>
      <c r="S133" s="75"/>
      <c r="T133" s="75"/>
      <c r="U133" s="75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3"/>
        <v>116832</v>
      </c>
      <c r="G134" s="106">
        <v>0</v>
      </c>
      <c r="H134" s="106">
        <v>111675</v>
      </c>
      <c r="I134" s="106">
        <v>0</v>
      </c>
      <c r="J134" s="106">
        <v>5157</v>
      </c>
      <c r="K134" s="36"/>
      <c r="L134" s="220" t="s">
        <v>2344</v>
      </c>
      <c r="M134" s="97"/>
      <c r="N134" s="98"/>
      <c r="O134" s="78"/>
      <c r="P134" s="46"/>
      <c r="R134" s="75"/>
      <c r="S134" s="75"/>
      <c r="T134" s="75"/>
      <c r="U134" s="75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3"/>
        <v>198987</v>
      </c>
      <c r="G135" s="106">
        <v>0</v>
      </c>
      <c r="H135" s="106">
        <v>198987</v>
      </c>
      <c r="I135" s="106">
        <v>0</v>
      </c>
      <c r="J135" s="106">
        <v>0</v>
      </c>
      <c r="K135" s="36"/>
      <c r="L135" s="220" t="s">
        <v>2344</v>
      </c>
      <c r="M135" s="97"/>
      <c r="N135" s="98"/>
      <c r="O135" s="78"/>
      <c r="P135" s="46"/>
      <c r="R135" s="75"/>
      <c r="S135" s="75"/>
      <c r="T135" s="75"/>
      <c r="U135" s="75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aca="true" t="shared" si="4" ref="F136:F161">G136+H136+I136+J136</f>
        <v>4907182</v>
      </c>
      <c r="G136" s="106">
        <v>1931932</v>
      </c>
      <c r="H136" s="106">
        <v>1177401</v>
      </c>
      <c r="I136" s="106">
        <v>794924</v>
      </c>
      <c r="J136" s="106">
        <v>1002925</v>
      </c>
      <c r="K136" s="36"/>
      <c r="L136" s="220" t="s">
        <v>2349</v>
      </c>
      <c r="M136" s="97"/>
      <c r="N136" s="98"/>
      <c r="O136" s="78"/>
      <c r="P136" s="46"/>
      <c r="R136" s="75"/>
      <c r="S136" s="75"/>
      <c r="T136" s="75"/>
      <c r="U136" s="75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4"/>
        <v>13400</v>
      </c>
      <c r="G137" s="106">
        <v>0</v>
      </c>
      <c r="H137" s="106">
        <v>13400</v>
      </c>
      <c r="I137" s="106">
        <v>0</v>
      </c>
      <c r="J137" s="106">
        <v>0</v>
      </c>
      <c r="K137" s="36"/>
      <c r="L137" s="220" t="s">
        <v>2344</v>
      </c>
      <c r="M137" s="97"/>
      <c r="N137" s="98"/>
      <c r="O137" s="78"/>
      <c r="P137" s="46"/>
      <c r="R137" s="75"/>
      <c r="S137" s="75"/>
      <c r="T137" s="75"/>
      <c r="U137" s="75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4"/>
        <v>2046066</v>
      </c>
      <c r="G138" s="106">
        <v>812500</v>
      </c>
      <c r="H138" s="106">
        <v>476192</v>
      </c>
      <c r="I138" s="106">
        <v>0</v>
      </c>
      <c r="J138" s="106">
        <v>757374</v>
      </c>
      <c r="K138" s="36"/>
      <c r="L138" s="220" t="s">
        <v>2344</v>
      </c>
      <c r="M138" s="97"/>
      <c r="N138" s="98"/>
      <c r="O138" s="78"/>
      <c r="P138" s="46"/>
      <c r="R138" s="75"/>
      <c r="S138" s="75"/>
      <c r="T138" s="75"/>
      <c r="U138" s="75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4"/>
        <v>145787</v>
      </c>
      <c r="G139" s="106">
        <v>0</v>
      </c>
      <c r="H139" s="106">
        <v>121942</v>
      </c>
      <c r="I139" s="106">
        <v>0</v>
      </c>
      <c r="J139" s="106">
        <v>23845</v>
      </c>
      <c r="K139" s="36"/>
      <c r="L139" s="220" t="s">
        <v>2344</v>
      </c>
      <c r="M139" s="97"/>
      <c r="N139" s="98"/>
      <c r="O139" s="78"/>
      <c r="P139" s="46"/>
      <c r="R139" s="75"/>
      <c r="S139" s="75"/>
      <c r="T139" s="75"/>
      <c r="U139" s="75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4"/>
        <v>857524</v>
      </c>
      <c r="G140" s="106">
        <v>130698</v>
      </c>
      <c r="H140" s="106">
        <v>456449</v>
      </c>
      <c r="I140" s="106">
        <v>106734</v>
      </c>
      <c r="J140" s="106">
        <v>163643</v>
      </c>
      <c r="K140" s="36"/>
      <c r="L140" s="220" t="s">
        <v>2344</v>
      </c>
      <c r="M140" s="97"/>
      <c r="N140" s="98"/>
      <c r="O140" s="78"/>
      <c r="P140" s="46"/>
      <c r="R140" s="75"/>
      <c r="S140" s="75"/>
      <c r="T140" s="75"/>
      <c r="U140" s="75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4"/>
        <v>1201564</v>
      </c>
      <c r="G141" s="106">
        <v>321000</v>
      </c>
      <c r="H141" s="106">
        <v>255695</v>
      </c>
      <c r="I141" s="106">
        <v>0</v>
      </c>
      <c r="J141" s="106">
        <v>624869</v>
      </c>
      <c r="K141" s="36"/>
      <c r="L141" s="220" t="s">
        <v>2344</v>
      </c>
      <c r="M141" s="97"/>
      <c r="N141" s="98"/>
      <c r="O141" s="78"/>
      <c r="P141" s="46"/>
      <c r="R141" s="75"/>
      <c r="S141" s="75"/>
      <c r="T141" s="75"/>
      <c r="U141" s="75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4"/>
        <v>431172</v>
      </c>
      <c r="G142" s="106">
        <v>0</v>
      </c>
      <c r="H142" s="106">
        <v>305382</v>
      </c>
      <c r="I142" s="106">
        <v>0</v>
      </c>
      <c r="J142" s="106">
        <v>125790</v>
      </c>
      <c r="K142" s="36"/>
      <c r="L142" s="220" t="s">
        <v>2344</v>
      </c>
      <c r="M142" s="97"/>
      <c r="N142" s="98"/>
      <c r="O142" s="78"/>
      <c r="P142" s="46"/>
      <c r="R142" s="75"/>
      <c r="S142" s="75"/>
      <c r="T142" s="75"/>
      <c r="U142" s="75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4"/>
        <v>962214</v>
      </c>
      <c r="G143" s="106">
        <v>277951</v>
      </c>
      <c r="H143" s="106">
        <v>485553</v>
      </c>
      <c r="I143" s="106">
        <v>31660</v>
      </c>
      <c r="J143" s="106">
        <v>167050</v>
      </c>
      <c r="K143" s="36"/>
      <c r="L143" s="220" t="s">
        <v>2344</v>
      </c>
      <c r="M143" s="97"/>
      <c r="N143" s="98"/>
      <c r="O143" s="78"/>
      <c r="P143" s="46"/>
      <c r="R143" s="75"/>
      <c r="S143" s="75"/>
      <c r="T143" s="75"/>
      <c r="U143" s="75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4"/>
        <v>251236</v>
      </c>
      <c r="G144" s="106">
        <v>0</v>
      </c>
      <c r="H144" s="106">
        <v>251236</v>
      </c>
      <c r="I144" s="106">
        <v>0</v>
      </c>
      <c r="J144" s="106">
        <v>0</v>
      </c>
      <c r="K144" s="36"/>
      <c r="L144" s="220" t="s">
        <v>2349</v>
      </c>
      <c r="M144" s="97"/>
      <c r="N144" s="98"/>
      <c r="O144" s="78"/>
      <c r="P144" s="46"/>
      <c r="R144" s="75"/>
      <c r="S144" s="75"/>
      <c r="T144" s="75"/>
      <c r="U144" s="75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4"/>
        <v>4142991</v>
      </c>
      <c r="G145" s="106">
        <v>173000</v>
      </c>
      <c r="H145" s="106">
        <v>1902997</v>
      </c>
      <c r="I145" s="106">
        <v>4000</v>
      </c>
      <c r="J145" s="106">
        <v>2062994</v>
      </c>
      <c r="K145" s="36"/>
      <c r="L145" s="220" t="s">
        <v>2349</v>
      </c>
      <c r="M145" s="97"/>
      <c r="N145" s="98"/>
      <c r="O145" s="99"/>
      <c r="P145" s="46"/>
      <c r="R145" s="75"/>
      <c r="S145" s="75"/>
      <c r="T145" s="75"/>
      <c r="U145" s="75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4"/>
        <v>204431</v>
      </c>
      <c r="G146" s="106">
        <v>0</v>
      </c>
      <c r="H146" s="106">
        <v>63386</v>
      </c>
      <c r="I146" s="106">
        <v>0</v>
      </c>
      <c r="J146" s="106">
        <v>141045</v>
      </c>
      <c r="K146" s="36"/>
      <c r="L146" s="220" t="s">
        <v>2344</v>
      </c>
      <c r="M146" s="97"/>
      <c r="N146" s="98"/>
      <c r="O146" s="78"/>
      <c r="P146" s="46"/>
      <c r="R146" s="75"/>
      <c r="S146" s="75"/>
      <c r="T146" s="75"/>
      <c r="U146" s="75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4"/>
        <v>5279608</v>
      </c>
      <c r="G147" s="106">
        <v>2192341</v>
      </c>
      <c r="H147" s="106">
        <v>1143469</v>
      </c>
      <c r="I147" s="106">
        <v>1281500</v>
      </c>
      <c r="J147" s="106">
        <v>662298</v>
      </c>
      <c r="K147" s="36"/>
      <c r="L147" s="220" t="s">
        <v>2344</v>
      </c>
      <c r="M147" s="97"/>
      <c r="N147" s="98"/>
      <c r="O147" s="78"/>
      <c r="P147" s="46"/>
      <c r="R147" s="75"/>
      <c r="S147" s="75"/>
      <c r="T147" s="75"/>
      <c r="U147" s="75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4"/>
        <v>10350</v>
      </c>
      <c r="G148" s="106">
        <v>0</v>
      </c>
      <c r="H148" s="106">
        <v>0</v>
      </c>
      <c r="I148" s="106">
        <v>10350</v>
      </c>
      <c r="J148" s="106">
        <v>0</v>
      </c>
      <c r="K148" s="36"/>
      <c r="L148" s="220" t="s">
        <v>2344</v>
      </c>
      <c r="M148" s="97"/>
      <c r="N148" s="98"/>
      <c r="O148" s="78"/>
      <c r="P148" s="46"/>
      <c r="R148" s="75"/>
      <c r="S148" s="75"/>
      <c r="T148" s="75"/>
      <c r="U148" s="75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4"/>
        <v>265209</v>
      </c>
      <c r="G149" s="106">
        <v>250</v>
      </c>
      <c r="H149" s="106">
        <v>25100</v>
      </c>
      <c r="I149" s="106">
        <v>30835</v>
      </c>
      <c r="J149" s="106">
        <v>209024</v>
      </c>
      <c r="K149" s="36"/>
      <c r="L149" s="220" t="s">
        <v>2349</v>
      </c>
      <c r="M149" s="97"/>
      <c r="N149" s="98"/>
      <c r="O149" s="78"/>
      <c r="P149" s="46"/>
      <c r="R149" s="75"/>
      <c r="S149" s="75"/>
      <c r="T149" s="75"/>
      <c r="U149" s="75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4"/>
        <v>133288</v>
      </c>
      <c r="G150" s="106">
        <v>0</v>
      </c>
      <c r="H150" s="106">
        <v>123288</v>
      </c>
      <c r="I150" s="106">
        <v>0</v>
      </c>
      <c r="J150" s="106">
        <v>10000</v>
      </c>
      <c r="K150" s="36"/>
      <c r="L150" s="220" t="s">
        <v>2344</v>
      </c>
      <c r="M150" s="97"/>
      <c r="N150" s="98"/>
      <c r="O150" s="78"/>
      <c r="P150" s="46"/>
      <c r="R150" s="75"/>
      <c r="S150" s="75"/>
      <c r="T150" s="75"/>
      <c r="U150" s="75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4"/>
        <v>22421</v>
      </c>
      <c r="G151" s="106">
        <v>0</v>
      </c>
      <c r="H151" s="106">
        <v>10121</v>
      </c>
      <c r="I151" s="106">
        <v>0</v>
      </c>
      <c r="J151" s="106">
        <v>12300</v>
      </c>
      <c r="K151" s="36"/>
      <c r="L151" s="220" t="s">
        <v>2344</v>
      </c>
      <c r="M151" s="97"/>
      <c r="N151" s="98"/>
      <c r="O151" s="99"/>
      <c r="P151" s="46"/>
      <c r="R151" s="75"/>
      <c r="S151" s="75"/>
      <c r="T151" s="75"/>
      <c r="U151" s="75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4"/>
        <v>552249</v>
      </c>
      <c r="G152" s="106">
        <v>0</v>
      </c>
      <c r="H152" s="106">
        <v>399314</v>
      </c>
      <c r="I152" s="106">
        <v>1000</v>
      </c>
      <c r="J152" s="106">
        <v>151935</v>
      </c>
      <c r="K152" s="63"/>
      <c r="L152" s="220" t="s">
        <v>2344</v>
      </c>
      <c r="M152" s="97"/>
      <c r="N152" s="98"/>
      <c r="O152" s="78"/>
      <c r="P152" s="46"/>
      <c r="R152" s="75"/>
      <c r="S152" s="75"/>
      <c r="T152" s="75"/>
      <c r="U152" s="75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4"/>
        <v>140608</v>
      </c>
      <c r="G153" s="106">
        <v>0</v>
      </c>
      <c r="H153" s="106">
        <v>76183</v>
      </c>
      <c r="I153" s="106">
        <v>0</v>
      </c>
      <c r="J153" s="106">
        <v>64425</v>
      </c>
      <c r="K153" s="36"/>
      <c r="L153" s="220" t="s">
        <v>2344</v>
      </c>
      <c r="M153" s="97"/>
      <c r="N153" s="98"/>
      <c r="O153" s="78"/>
      <c r="P153" s="46"/>
      <c r="R153" s="75"/>
      <c r="S153" s="75"/>
      <c r="T153" s="75"/>
      <c r="U153" s="75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4"/>
        <v>46527</v>
      </c>
      <c r="G154" s="106">
        <v>0</v>
      </c>
      <c r="H154" s="106">
        <v>31127</v>
      </c>
      <c r="I154" s="106">
        <v>15400</v>
      </c>
      <c r="J154" s="106">
        <v>0</v>
      </c>
      <c r="K154" s="36"/>
      <c r="L154" s="220" t="s">
        <v>2344</v>
      </c>
      <c r="M154" s="97"/>
      <c r="N154" s="98"/>
      <c r="O154" s="99"/>
      <c r="P154" s="46"/>
      <c r="R154" s="75"/>
      <c r="S154" s="75"/>
      <c r="T154" s="75"/>
      <c r="U154" s="75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4"/>
        <v>204254</v>
      </c>
      <c r="G155" s="106">
        <v>0</v>
      </c>
      <c r="H155" s="106">
        <v>81829</v>
      </c>
      <c r="I155" s="106">
        <v>112975</v>
      </c>
      <c r="J155" s="106">
        <v>9450</v>
      </c>
      <c r="K155" s="36"/>
      <c r="L155" s="220" t="s">
        <v>2349</v>
      </c>
      <c r="M155" s="97"/>
      <c r="N155" s="98"/>
      <c r="O155" s="78"/>
      <c r="P155" s="46"/>
      <c r="R155" s="75"/>
      <c r="S155" s="75"/>
      <c r="T155" s="75"/>
      <c r="U155" s="75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4"/>
        <v>780254</v>
      </c>
      <c r="G156" s="106">
        <v>0</v>
      </c>
      <c r="H156" s="106">
        <v>344010</v>
      </c>
      <c r="I156" s="106">
        <v>30000</v>
      </c>
      <c r="J156" s="106">
        <v>406244</v>
      </c>
      <c r="K156" s="36"/>
      <c r="L156" s="220" t="s">
        <v>2344</v>
      </c>
      <c r="M156" s="97"/>
      <c r="N156" s="98"/>
      <c r="O156" s="99"/>
      <c r="P156" s="46"/>
      <c r="R156" s="75"/>
      <c r="S156" s="75"/>
      <c r="T156" s="75"/>
      <c r="U156" s="75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4"/>
        <v>222884</v>
      </c>
      <c r="G157" s="106">
        <v>102650</v>
      </c>
      <c r="H157" s="106">
        <v>48984</v>
      </c>
      <c r="I157" s="106">
        <v>23100</v>
      </c>
      <c r="J157" s="106">
        <v>48150</v>
      </c>
      <c r="K157" s="36"/>
      <c r="L157" s="220" t="s">
        <v>2344</v>
      </c>
      <c r="M157" s="97"/>
      <c r="N157" s="98"/>
      <c r="O157" s="99"/>
      <c r="P157" s="46"/>
      <c r="R157" s="75"/>
      <c r="S157" s="75"/>
      <c r="T157" s="75"/>
      <c r="U157" s="75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 t="shared" si="4"/>
        <v>179150</v>
      </c>
      <c r="G158" s="106">
        <v>25000</v>
      </c>
      <c r="H158" s="106">
        <v>153650</v>
      </c>
      <c r="I158" s="106">
        <v>0</v>
      </c>
      <c r="J158" s="106">
        <v>500</v>
      </c>
      <c r="K158" s="36"/>
      <c r="L158" s="220" t="s">
        <v>2349</v>
      </c>
      <c r="M158" s="97"/>
      <c r="N158" s="98"/>
      <c r="O158" s="78"/>
      <c r="P158" s="46"/>
      <c r="R158" s="75"/>
      <c r="S158" s="75"/>
      <c r="T158" s="75"/>
      <c r="U158" s="75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 t="shared" si="4"/>
        <v>45890</v>
      </c>
      <c r="G159" s="106">
        <v>0</v>
      </c>
      <c r="H159" s="106">
        <v>9890</v>
      </c>
      <c r="I159" s="106">
        <v>0</v>
      </c>
      <c r="J159" s="106">
        <v>36000</v>
      </c>
      <c r="K159" s="36"/>
      <c r="L159" s="220" t="s">
        <v>2344</v>
      </c>
      <c r="M159" s="97"/>
      <c r="N159" s="98"/>
      <c r="O159" s="78"/>
      <c r="P159" s="46"/>
      <c r="R159" s="75"/>
      <c r="S159" s="75"/>
      <c r="T159" s="75"/>
      <c r="U159" s="75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 t="shared" si="4"/>
        <v>2658089</v>
      </c>
      <c r="G160" s="106">
        <v>0</v>
      </c>
      <c r="H160" s="106">
        <v>144367</v>
      </c>
      <c r="I160" s="106">
        <v>1460000</v>
      </c>
      <c r="J160" s="106">
        <v>1053722</v>
      </c>
      <c r="K160" s="36"/>
      <c r="L160" s="220" t="s">
        <v>2349</v>
      </c>
      <c r="M160" s="97"/>
      <c r="N160" s="98"/>
      <c r="O160" s="78"/>
      <c r="P160" s="46"/>
      <c r="R160" s="75"/>
      <c r="S160" s="75"/>
      <c r="T160" s="75"/>
      <c r="U160" s="75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 t="shared" si="4"/>
        <v>1398448</v>
      </c>
      <c r="G161" s="106">
        <v>0</v>
      </c>
      <c r="H161" s="106">
        <v>1355538</v>
      </c>
      <c r="I161" s="106">
        <v>0</v>
      </c>
      <c r="J161" s="106">
        <v>42910</v>
      </c>
      <c r="K161" s="36"/>
      <c r="L161" s="220" t="s">
        <v>2349</v>
      </c>
      <c r="M161" s="97"/>
      <c r="N161" s="98"/>
      <c r="O161" s="78"/>
      <c r="P161" s="46"/>
      <c r="R161" s="75"/>
      <c r="S161" s="75"/>
      <c r="T161" s="75"/>
      <c r="U161" s="75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 t="s">
        <v>9</v>
      </c>
      <c r="G162" s="105" t="s">
        <v>9</v>
      </c>
      <c r="H162" s="105" t="s">
        <v>9</v>
      </c>
      <c r="I162" s="105" t="s">
        <v>9</v>
      </c>
      <c r="J162" s="105" t="s">
        <v>9</v>
      </c>
      <c r="K162" s="36"/>
      <c r="L162" s="221" t="s">
        <v>9</v>
      </c>
      <c r="M162" s="97"/>
      <c r="N162" s="98"/>
      <c r="O162" s="78"/>
      <c r="P162" s="46"/>
      <c r="R162" s="75"/>
      <c r="S162" s="75"/>
      <c r="T162" s="75"/>
      <c r="U162" s="75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 t="s">
        <v>9</v>
      </c>
      <c r="G163" s="105" t="s">
        <v>9</v>
      </c>
      <c r="H163" s="105" t="s">
        <v>9</v>
      </c>
      <c r="I163" s="105" t="s">
        <v>9</v>
      </c>
      <c r="J163" s="105" t="s">
        <v>9</v>
      </c>
      <c r="K163" s="36"/>
      <c r="L163" s="221" t="s">
        <v>9</v>
      </c>
      <c r="M163" s="97"/>
      <c r="N163" s="98"/>
      <c r="O163" s="99"/>
      <c r="P163" s="46"/>
      <c r="R163" s="75"/>
      <c r="S163" s="75"/>
      <c r="T163" s="75"/>
      <c r="U163" s="75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aca="true" t="shared" si="5" ref="F164:F181">G164+H164+I164+J164</f>
        <v>259023</v>
      </c>
      <c r="G164" s="106">
        <v>0</v>
      </c>
      <c r="H164" s="106">
        <v>247523</v>
      </c>
      <c r="I164" s="106">
        <v>0</v>
      </c>
      <c r="J164" s="106">
        <v>11500</v>
      </c>
      <c r="K164" s="36"/>
      <c r="L164" s="220" t="s">
        <v>2344</v>
      </c>
      <c r="M164" s="97"/>
      <c r="N164" s="98"/>
      <c r="O164" s="78"/>
      <c r="P164" s="46"/>
      <c r="R164" s="75"/>
      <c r="S164" s="75"/>
      <c r="T164" s="75"/>
      <c r="U164" s="75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5"/>
        <v>6200</v>
      </c>
      <c r="G165" s="106">
        <v>0</v>
      </c>
      <c r="H165" s="106">
        <v>6200</v>
      </c>
      <c r="I165" s="106">
        <v>0</v>
      </c>
      <c r="J165" s="106">
        <v>0</v>
      </c>
      <c r="K165" s="36"/>
      <c r="L165" s="220" t="s">
        <v>2349</v>
      </c>
      <c r="M165" s="97"/>
      <c r="N165" s="98"/>
      <c r="O165" s="99"/>
      <c r="P165" s="46"/>
      <c r="R165" s="75"/>
      <c r="S165" s="75"/>
      <c r="T165" s="75"/>
      <c r="U165" s="75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5"/>
        <v>172773</v>
      </c>
      <c r="G166" s="106">
        <v>0</v>
      </c>
      <c r="H166" s="106">
        <v>162741</v>
      </c>
      <c r="I166" s="106">
        <v>0</v>
      </c>
      <c r="J166" s="106">
        <v>10032</v>
      </c>
      <c r="K166" s="36"/>
      <c r="L166" s="220" t="s">
        <v>2344</v>
      </c>
      <c r="M166" s="97"/>
      <c r="N166" s="98"/>
      <c r="O166" s="78"/>
      <c r="P166" s="46"/>
      <c r="R166" s="75"/>
      <c r="S166" s="75"/>
      <c r="T166" s="75"/>
      <c r="U166" s="75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5"/>
        <v>462652</v>
      </c>
      <c r="G167" s="106">
        <v>0</v>
      </c>
      <c r="H167" s="106">
        <v>138302</v>
      </c>
      <c r="I167" s="106">
        <v>0</v>
      </c>
      <c r="J167" s="106">
        <v>324350</v>
      </c>
      <c r="K167" s="36"/>
      <c r="L167" s="220" t="s">
        <v>2344</v>
      </c>
      <c r="M167" s="97"/>
      <c r="N167" s="98"/>
      <c r="O167" s="78"/>
      <c r="P167" s="46"/>
      <c r="R167" s="75"/>
      <c r="S167" s="75"/>
      <c r="T167" s="75"/>
      <c r="U167" s="75"/>
    </row>
    <row r="168" spans="1:21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5"/>
        <v>274214</v>
      </c>
      <c r="G168" s="106">
        <v>0</v>
      </c>
      <c r="H168" s="106">
        <v>247089</v>
      </c>
      <c r="I168" s="106">
        <v>0</v>
      </c>
      <c r="J168" s="106">
        <v>27125</v>
      </c>
      <c r="K168" s="36"/>
      <c r="L168" s="220" t="s">
        <v>2344</v>
      </c>
      <c r="M168" s="97"/>
      <c r="N168" s="98"/>
      <c r="O168" s="78"/>
      <c r="P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5"/>
        <v>1108296</v>
      </c>
      <c r="G169" s="106">
        <v>1035000</v>
      </c>
      <c r="H169" s="106">
        <v>57795</v>
      </c>
      <c r="I169" s="106">
        <v>15500</v>
      </c>
      <c r="J169" s="106">
        <v>1</v>
      </c>
      <c r="K169" s="36"/>
      <c r="L169" s="220" t="s">
        <v>2349</v>
      </c>
      <c r="M169" s="97"/>
      <c r="N169" s="98"/>
      <c r="O169" s="78"/>
      <c r="P169" s="46"/>
      <c r="R169" s="75"/>
      <c r="S169" s="75"/>
      <c r="T169" s="75"/>
      <c r="U169" s="75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5"/>
        <v>176150</v>
      </c>
      <c r="G170" s="106">
        <v>0</v>
      </c>
      <c r="H170" s="106">
        <v>26150</v>
      </c>
      <c r="I170" s="106">
        <v>0</v>
      </c>
      <c r="J170" s="106">
        <v>150000</v>
      </c>
      <c r="K170" s="36"/>
      <c r="L170" s="220" t="s">
        <v>2344</v>
      </c>
      <c r="M170" s="97"/>
      <c r="N170" s="98"/>
      <c r="O170" s="78"/>
      <c r="P170" s="46"/>
      <c r="R170" s="75"/>
      <c r="S170" s="75"/>
      <c r="T170" s="75"/>
      <c r="U170" s="75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5"/>
        <v>14195288</v>
      </c>
      <c r="G171" s="106">
        <v>0</v>
      </c>
      <c r="H171" s="106">
        <v>555583</v>
      </c>
      <c r="I171" s="106">
        <v>24000</v>
      </c>
      <c r="J171" s="106">
        <v>13615705</v>
      </c>
      <c r="K171" s="36"/>
      <c r="L171" s="220" t="s">
        <v>2344</v>
      </c>
      <c r="M171" s="97"/>
      <c r="N171" s="98"/>
      <c r="O171" s="78"/>
      <c r="P171" s="46"/>
      <c r="R171" s="75"/>
      <c r="S171" s="75"/>
      <c r="T171" s="75"/>
      <c r="U171" s="75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5"/>
        <v>13955779</v>
      </c>
      <c r="G172" s="106">
        <v>6692701</v>
      </c>
      <c r="H172" s="106">
        <v>1724745</v>
      </c>
      <c r="I172" s="106">
        <v>425300</v>
      </c>
      <c r="J172" s="106">
        <v>5113033</v>
      </c>
      <c r="K172" s="36"/>
      <c r="L172" s="220" t="s">
        <v>2344</v>
      </c>
      <c r="M172" s="97"/>
      <c r="N172" s="98"/>
      <c r="O172" s="78"/>
      <c r="P172" s="46"/>
      <c r="R172" s="75"/>
      <c r="S172" s="75"/>
      <c r="T172" s="75"/>
      <c r="U172" s="75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5"/>
        <v>11309</v>
      </c>
      <c r="G173" s="106">
        <v>0</v>
      </c>
      <c r="H173" s="106">
        <v>11309</v>
      </c>
      <c r="I173" s="106">
        <v>0</v>
      </c>
      <c r="J173" s="106">
        <v>0</v>
      </c>
      <c r="K173" s="36"/>
      <c r="L173" s="220" t="s">
        <v>2344</v>
      </c>
      <c r="M173" s="97"/>
      <c r="N173" s="98"/>
      <c r="O173" s="99"/>
      <c r="P173" s="46"/>
      <c r="R173" s="75"/>
      <c r="S173" s="75"/>
      <c r="T173" s="75"/>
      <c r="U173" s="75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5"/>
        <v>150005</v>
      </c>
      <c r="G174" s="106">
        <v>0</v>
      </c>
      <c r="H174" s="106">
        <v>141425</v>
      </c>
      <c r="I174" s="106">
        <v>0</v>
      </c>
      <c r="J174" s="106">
        <v>8580</v>
      </c>
      <c r="K174" s="36"/>
      <c r="L174" s="220" t="s">
        <v>2344</v>
      </c>
      <c r="M174" s="97"/>
      <c r="N174" s="98"/>
      <c r="O174" s="78"/>
      <c r="P174" s="46"/>
      <c r="R174" s="75"/>
      <c r="S174" s="75"/>
      <c r="T174" s="75"/>
      <c r="U174" s="75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5"/>
        <v>612864</v>
      </c>
      <c r="G175" s="106">
        <v>0</v>
      </c>
      <c r="H175" s="106">
        <v>544174</v>
      </c>
      <c r="I175" s="106">
        <v>19000</v>
      </c>
      <c r="J175" s="106">
        <v>49690</v>
      </c>
      <c r="K175" s="36"/>
      <c r="L175" s="220" t="s">
        <v>2349</v>
      </c>
      <c r="M175" s="97"/>
      <c r="N175" s="98"/>
      <c r="O175" s="78"/>
      <c r="P175" s="46"/>
      <c r="R175" s="75"/>
      <c r="S175" s="75"/>
      <c r="T175" s="75"/>
      <c r="U175" s="75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5"/>
        <v>47878</v>
      </c>
      <c r="G176" s="106">
        <v>0</v>
      </c>
      <c r="H176" s="106">
        <v>33378</v>
      </c>
      <c r="I176" s="106">
        <v>0</v>
      </c>
      <c r="J176" s="106">
        <v>14500</v>
      </c>
      <c r="K176" s="36"/>
      <c r="L176" s="220" t="s">
        <v>2344</v>
      </c>
      <c r="M176" s="97"/>
      <c r="N176" s="98"/>
      <c r="O176" s="78"/>
      <c r="P176" s="46"/>
      <c r="R176" s="75"/>
      <c r="S176" s="75"/>
      <c r="T176" s="75"/>
      <c r="U176" s="75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5"/>
        <v>92755</v>
      </c>
      <c r="G177" s="106">
        <v>0</v>
      </c>
      <c r="H177" s="106">
        <v>81755</v>
      </c>
      <c r="I177" s="106">
        <v>0</v>
      </c>
      <c r="J177" s="106">
        <v>11000</v>
      </c>
      <c r="K177" s="36"/>
      <c r="L177" s="220" t="s">
        <v>2344</v>
      </c>
      <c r="M177" s="97"/>
      <c r="N177" s="98"/>
      <c r="O177" s="78"/>
      <c r="P177" s="46"/>
      <c r="R177" s="75"/>
      <c r="S177" s="75"/>
      <c r="T177" s="75"/>
      <c r="U177" s="75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5"/>
        <v>1984970</v>
      </c>
      <c r="G178" s="106">
        <v>0</v>
      </c>
      <c r="H178" s="106">
        <v>1410781</v>
      </c>
      <c r="I178" s="106">
        <v>250600</v>
      </c>
      <c r="J178" s="106">
        <v>323589</v>
      </c>
      <c r="K178" s="36"/>
      <c r="L178" s="220" t="s">
        <v>2344</v>
      </c>
      <c r="M178" s="97"/>
      <c r="N178" s="98"/>
      <c r="O178" s="99"/>
      <c r="P178" s="46"/>
      <c r="R178" s="75"/>
      <c r="S178" s="75"/>
      <c r="T178" s="75"/>
      <c r="U178" s="75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5"/>
        <v>500634</v>
      </c>
      <c r="G179" s="106">
        <v>0</v>
      </c>
      <c r="H179" s="106">
        <v>384814</v>
      </c>
      <c r="I179" s="106">
        <v>0</v>
      </c>
      <c r="J179" s="106">
        <v>115820</v>
      </c>
      <c r="K179" s="36"/>
      <c r="L179" s="220" t="s">
        <v>2349</v>
      </c>
      <c r="M179" s="97"/>
      <c r="N179" s="98"/>
      <c r="O179" s="99"/>
      <c r="P179" s="46"/>
      <c r="R179" s="75"/>
      <c r="S179" s="75"/>
      <c r="T179" s="75"/>
      <c r="U179" s="75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5"/>
        <v>819554</v>
      </c>
      <c r="G180" s="106">
        <v>243200</v>
      </c>
      <c r="H180" s="106">
        <v>530893</v>
      </c>
      <c r="I180" s="106">
        <v>0</v>
      </c>
      <c r="J180" s="106">
        <v>45461</v>
      </c>
      <c r="K180" s="36"/>
      <c r="L180" s="220" t="s">
        <v>2349</v>
      </c>
      <c r="M180" s="97"/>
      <c r="N180" s="98"/>
      <c r="O180" s="99"/>
      <c r="P180" s="46"/>
      <c r="R180" s="75"/>
      <c r="S180" s="75"/>
      <c r="T180" s="75"/>
      <c r="U180" s="75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5"/>
        <v>1137051</v>
      </c>
      <c r="G181" s="106">
        <v>0</v>
      </c>
      <c r="H181" s="106">
        <v>198103</v>
      </c>
      <c r="I181" s="106">
        <v>876100</v>
      </c>
      <c r="J181" s="106">
        <v>62848</v>
      </c>
      <c r="K181" s="36"/>
      <c r="L181" s="220" t="s">
        <v>2344</v>
      </c>
      <c r="M181" s="97"/>
      <c r="N181" s="98"/>
      <c r="O181" s="99"/>
      <c r="P181" s="46"/>
      <c r="R181" s="75"/>
      <c r="S181" s="75"/>
      <c r="T181" s="75"/>
      <c r="U181" s="75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 t="s">
        <v>9</v>
      </c>
      <c r="G182" s="105" t="s">
        <v>9</v>
      </c>
      <c r="H182" s="105" t="s">
        <v>9</v>
      </c>
      <c r="I182" s="105" t="s">
        <v>9</v>
      </c>
      <c r="J182" s="105" t="s">
        <v>9</v>
      </c>
      <c r="K182" s="36"/>
      <c r="L182" s="221" t="s">
        <v>9</v>
      </c>
      <c r="M182" s="97"/>
      <c r="N182" s="98"/>
      <c r="O182" s="78"/>
      <c r="P182" s="46"/>
      <c r="R182" s="75"/>
      <c r="S182" s="75"/>
      <c r="T182" s="75"/>
      <c r="U182" s="75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>G183+H183+I183+J183</f>
        <v>35100</v>
      </c>
      <c r="G183" s="106">
        <v>0</v>
      </c>
      <c r="H183" s="106">
        <v>9100</v>
      </c>
      <c r="I183" s="106">
        <v>0</v>
      </c>
      <c r="J183" s="106">
        <v>26000</v>
      </c>
      <c r="K183" s="36"/>
      <c r="L183" s="220" t="s">
        <v>2344</v>
      </c>
      <c r="M183" s="97"/>
      <c r="N183" s="98"/>
      <c r="O183" s="99"/>
      <c r="P183" s="46"/>
      <c r="R183" s="75"/>
      <c r="S183" s="75"/>
      <c r="T183" s="75"/>
      <c r="U183" s="75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>G184+H184+I184+J184</f>
        <v>46002</v>
      </c>
      <c r="G184" s="106">
        <v>0</v>
      </c>
      <c r="H184" s="106">
        <v>46002</v>
      </c>
      <c r="I184" s="106">
        <v>0</v>
      </c>
      <c r="J184" s="106">
        <v>0</v>
      </c>
      <c r="K184" s="36"/>
      <c r="L184" s="220" t="s">
        <v>2349</v>
      </c>
      <c r="M184" s="97"/>
      <c r="N184" s="98"/>
      <c r="O184" s="78"/>
      <c r="P184" s="46"/>
      <c r="R184" s="75"/>
      <c r="S184" s="75"/>
      <c r="T184" s="75"/>
      <c r="U184" s="75"/>
    </row>
    <row r="185" spans="1:21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>G185+H185+I185+J185</f>
        <v>129911</v>
      </c>
      <c r="G185" s="106">
        <v>0</v>
      </c>
      <c r="H185" s="106">
        <v>90731</v>
      </c>
      <c r="I185" s="106">
        <v>0</v>
      </c>
      <c r="J185" s="106">
        <v>39180</v>
      </c>
      <c r="K185" s="36"/>
      <c r="L185" s="220" t="s">
        <v>2344</v>
      </c>
      <c r="M185" s="97"/>
      <c r="N185" s="98"/>
      <c r="O185" s="99"/>
      <c r="P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>G186+H186+I186+J186</f>
        <v>388167</v>
      </c>
      <c r="G186" s="106">
        <v>0</v>
      </c>
      <c r="H186" s="106">
        <v>87747</v>
      </c>
      <c r="I186" s="106">
        <v>0</v>
      </c>
      <c r="J186" s="106">
        <v>300420</v>
      </c>
      <c r="K186" s="36"/>
      <c r="L186" s="220" t="s">
        <v>2344</v>
      </c>
      <c r="M186" s="97"/>
      <c r="N186" s="98"/>
      <c r="O186" s="99"/>
      <c r="P186" s="46"/>
      <c r="R186" s="75"/>
      <c r="S186" s="75"/>
      <c r="T186" s="75"/>
      <c r="U186" s="75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>G187+H187+I187+J187</f>
        <v>118745</v>
      </c>
      <c r="G187" s="106">
        <v>0</v>
      </c>
      <c r="H187" s="106">
        <v>114245</v>
      </c>
      <c r="I187" s="106">
        <v>0</v>
      </c>
      <c r="J187" s="106">
        <v>4500</v>
      </c>
      <c r="K187" s="36"/>
      <c r="L187" s="220" t="s">
        <v>2349</v>
      </c>
      <c r="M187" s="97"/>
      <c r="N187" s="98"/>
      <c r="O187" s="99"/>
      <c r="P187" s="46"/>
      <c r="R187" s="75"/>
      <c r="S187" s="75"/>
      <c r="T187" s="75"/>
      <c r="U187" s="75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 t="s">
        <v>9</v>
      </c>
      <c r="G188" s="105" t="s">
        <v>9</v>
      </c>
      <c r="H188" s="105" t="s">
        <v>9</v>
      </c>
      <c r="I188" s="105" t="s">
        <v>9</v>
      </c>
      <c r="J188" s="105" t="s">
        <v>9</v>
      </c>
      <c r="K188" s="36"/>
      <c r="L188" s="221" t="s">
        <v>9</v>
      </c>
      <c r="M188" s="97"/>
      <c r="N188" s="98"/>
      <c r="O188" s="99"/>
      <c r="P188" s="46"/>
      <c r="R188" s="75"/>
      <c r="S188" s="75"/>
      <c r="T188" s="75"/>
      <c r="U188" s="75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>G189+H189+I189+J189</f>
        <v>49685</v>
      </c>
      <c r="G189" s="106">
        <v>0</v>
      </c>
      <c r="H189" s="106">
        <v>49685</v>
      </c>
      <c r="I189" s="106">
        <v>0</v>
      </c>
      <c r="J189" s="106">
        <v>0</v>
      </c>
      <c r="K189" s="36"/>
      <c r="L189" s="220" t="s">
        <v>2344</v>
      </c>
      <c r="M189" s="97"/>
      <c r="N189" s="98"/>
      <c r="O189" s="99"/>
      <c r="P189" s="46"/>
      <c r="R189" s="75"/>
      <c r="S189" s="75"/>
      <c r="T189" s="75"/>
      <c r="U189" s="75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>G190+H190+I190+J190</f>
        <v>2364914</v>
      </c>
      <c r="G190" s="106">
        <v>1560</v>
      </c>
      <c r="H190" s="106">
        <v>587644</v>
      </c>
      <c r="I190" s="106">
        <v>0</v>
      </c>
      <c r="J190" s="106">
        <v>1775710</v>
      </c>
      <c r="K190" s="36"/>
      <c r="L190" s="220" t="s">
        <v>2344</v>
      </c>
      <c r="M190" s="97"/>
      <c r="N190" s="98"/>
      <c r="O190" s="99"/>
      <c r="P190" s="46"/>
      <c r="R190" s="75"/>
      <c r="S190" s="75"/>
      <c r="T190" s="75"/>
      <c r="U190" s="75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>G191+H191+I191+J191</f>
        <v>315507</v>
      </c>
      <c r="G191" s="106">
        <v>0</v>
      </c>
      <c r="H191" s="106">
        <v>193157</v>
      </c>
      <c r="I191" s="106">
        <v>100000</v>
      </c>
      <c r="J191" s="106">
        <v>22350</v>
      </c>
      <c r="K191" s="36"/>
      <c r="L191" s="220" t="s">
        <v>2344</v>
      </c>
      <c r="M191" s="97"/>
      <c r="N191" s="98"/>
      <c r="O191" s="99"/>
      <c r="P191" s="46"/>
      <c r="R191" s="75"/>
      <c r="S191" s="75"/>
      <c r="T191" s="75"/>
      <c r="U191" s="75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 t="s">
        <v>9</v>
      </c>
      <c r="G192" s="105" t="s">
        <v>9</v>
      </c>
      <c r="H192" s="105" t="s">
        <v>9</v>
      </c>
      <c r="I192" s="105" t="s">
        <v>9</v>
      </c>
      <c r="J192" s="105" t="s">
        <v>9</v>
      </c>
      <c r="K192" s="36"/>
      <c r="L192" s="221" t="s">
        <v>9</v>
      </c>
      <c r="M192" s="97"/>
      <c r="N192" s="98"/>
      <c r="O192" s="78"/>
      <c r="P192" s="46"/>
      <c r="R192" s="75"/>
      <c r="S192" s="75"/>
      <c r="T192" s="75"/>
      <c r="U192" s="75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>G193+H193+I193+J193</f>
        <v>960354</v>
      </c>
      <c r="G193" s="106">
        <v>336500</v>
      </c>
      <c r="H193" s="106">
        <v>276370</v>
      </c>
      <c r="I193" s="106">
        <v>0</v>
      </c>
      <c r="J193" s="106">
        <v>347484</v>
      </c>
      <c r="K193" s="36"/>
      <c r="L193" s="220" t="s">
        <v>2344</v>
      </c>
      <c r="M193" s="97"/>
      <c r="N193" s="98"/>
      <c r="O193" s="99"/>
      <c r="P193" s="46"/>
      <c r="R193" s="75"/>
      <c r="S193" s="75"/>
      <c r="T193" s="75"/>
      <c r="U193" s="75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>G194+H194+I194+J194</f>
        <v>733467</v>
      </c>
      <c r="G194" s="106">
        <v>0</v>
      </c>
      <c r="H194" s="106">
        <v>69711</v>
      </c>
      <c r="I194" s="106">
        <v>0</v>
      </c>
      <c r="J194" s="106">
        <v>663756</v>
      </c>
      <c r="K194" s="36"/>
      <c r="L194" s="220" t="s">
        <v>2349</v>
      </c>
      <c r="M194" s="97"/>
      <c r="N194" s="98"/>
      <c r="O194" s="78"/>
      <c r="P194" s="46"/>
      <c r="R194" s="75"/>
      <c r="S194" s="75"/>
      <c r="T194" s="75"/>
      <c r="U194" s="75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>G195+H195+I195+J195</f>
        <v>108951</v>
      </c>
      <c r="G195" s="106">
        <v>0</v>
      </c>
      <c r="H195" s="106">
        <v>77451</v>
      </c>
      <c r="I195" s="106">
        <v>0</v>
      </c>
      <c r="J195" s="106">
        <v>31500</v>
      </c>
      <c r="K195" s="36"/>
      <c r="L195" s="220" t="s">
        <v>2344</v>
      </c>
      <c r="M195" s="97"/>
      <c r="N195" s="98"/>
      <c r="O195" s="99"/>
      <c r="P195" s="46"/>
      <c r="R195" s="75"/>
      <c r="S195" s="75"/>
      <c r="T195" s="75"/>
      <c r="U195" s="75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 t="s">
        <v>9</v>
      </c>
      <c r="G196" s="105" t="s">
        <v>9</v>
      </c>
      <c r="H196" s="105" t="s">
        <v>9</v>
      </c>
      <c r="I196" s="105" t="s">
        <v>9</v>
      </c>
      <c r="J196" s="105" t="s">
        <v>9</v>
      </c>
      <c r="K196" s="36"/>
      <c r="L196" s="221" t="s">
        <v>9</v>
      </c>
      <c r="M196" s="97"/>
      <c r="N196" s="98"/>
      <c r="O196" s="99"/>
      <c r="P196" s="46"/>
      <c r="R196" s="75"/>
      <c r="S196" s="75"/>
      <c r="T196" s="75"/>
      <c r="U196" s="75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 t="s">
        <v>9</v>
      </c>
      <c r="G197" s="105" t="s">
        <v>9</v>
      </c>
      <c r="H197" s="105" t="s">
        <v>9</v>
      </c>
      <c r="I197" s="105" t="s">
        <v>9</v>
      </c>
      <c r="J197" s="105" t="s">
        <v>9</v>
      </c>
      <c r="K197" s="36"/>
      <c r="L197" s="221" t="s">
        <v>9</v>
      </c>
      <c r="M197" s="97"/>
      <c r="N197" s="98"/>
      <c r="O197" s="78"/>
      <c r="P197" s="46"/>
      <c r="R197" s="75"/>
      <c r="S197" s="75"/>
      <c r="T197" s="75"/>
      <c r="U197" s="75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>G198+H198+I198+J198</f>
        <v>604707</v>
      </c>
      <c r="G198" s="106">
        <v>265000</v>
      </c>
      <c r="H198" s="106">
        <v>265807</v>
      </c>
      <c r="I198" s="106">
        <v>0</v>
      </c>
      <c r="J198" s="106">
        <v>73900</v>
      </c>
      <c r="K198" s="36"/>
      <c r="L198" s="220" t="s">
        <v>2344</v>
      </c>
      <c r="M198" s="97"/>
      <c r="N198" s="98"/>
      <c r="O198" s="99"/>
      <c r="P198" s="46"/>
      <c r="R198" s="75"/>
      <c r="S198" s="75"/>
      <c r="T198" s="75"/>
      <c r="U198" s="75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>G199+H199+I199+J199</f>
        <v>1229365</v>
      </c>
      <c r="G199" s="106">
        <v>26000</v>
      </c>
      <c r="H199" s="106">
        <v>1028265</v>
      </c>
      <c r="I199" s="106">
        <v>50000</v>
      </c>
      <c r="J199" s="106">
        <v>125100</v>
      </c>
      <c r="K199" s="36"/>
      <c r="L199" s="220" t="s">
        <v>2344</v>
      </c>
      <c r="M199" s="97"/>
      <c r="N199" s="98"/>
      <c r="O199" s="78"/>
      <c r="P199" s="46"/>
      <c r="R199" s="75"/>
      <c r="S199" s="75"/>
      <c r="T199" s="75"/>
      <c r="U199" s="75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 t="s">
        <v>9</v>
      </c>
      <c r="G200" s="105" t="s">
        <v>9</v>
      </c>
      <c r="H200" s="105" t="s">
        <v>9</v>
      </c>
      <c r="I200" s="105" t="s">
        <v>9</v>
      </c>
      <c r="J200" s="105" t="s">
        <v>9</v>
      </c>
      <c r="K200" s="36"/>
      <c r="L200" s="221" t="s">
        <v>9</v>
      </c>
      <c r="M200" s="97"/>
      <c r="N200" s="98"/>
      <c r="O200" s="78"/>
      <c r="P200" s="46"/>
      <c r="R200" s="75"/>
      <c r="S200" s="75"/>
      <c r="T200" s="75"/>
      <c r="U200" s="75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aca="true" t="shared" si="6" ref="F201:F221">G201+H201+I201+J201</f>
        <v>7073636</v>
      </c>
      <c r="G201" s="106">
        <v>6477640</v>
      </c>
      <c r="H201" s="106">
        <v>365136</v>
      </c>
      <c r="I201" s="106">
        <v>0</v>
      </c>
      <c r="J201" s="106">
        <v>230860</v>
      </c>
      <c r="K201" s="36"/>
      <c r="L201" s="220" t="s">
        <v>2344</v>
      </c>
      <c r="M201" s="97"/>
      <c r="N201" s="98"/>
      <c r="O201" s="78"/>
      <c r="P201" s="46"/>
      <c r="R201" s="75"/>
      <c r="S201" s="75"/>
      <c r="T201" s="75"/>
      <c r="U201" s="75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6"/>
        <v>450919</v>
      </c>
      <c r="G202" s="106">
        <v>0</v>
      </c>
      <c r="H202" s="106">
        <v>440883</v>
      </c>
      <c r="I202" s="106">
        <v>0</v>
      </c>
      <c r="J202" s="106">
        <v>10036</v>
      </c>
      <c r="K202" s="36"/>
      <c r="L202" s="220" t="s">
        <v>2344</v>
      </c>
      <c r="M202" s="97"/>
      <c r="N202" s="98"/>
      <c r="O202" s="78"/>
      <c r="P202" s="46"/>
      <c r="R202" s="75"/>
      <c r="S202" s="75"/>
      <c r="T202" s="75"/>
      <c r="U202" s="75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6"/>
        <v>2300</v>
      </c>
      <c r="G203" s="106">
        <v>0</v>
      </c>
      <c r="H203" s="106">
        <v>2300</v>
      </c>
      <c r="I203" s="106">
        <v>0</v>
      </c>
      <c r="J203" s="106">
        <v>0</v>
      </c>
      <c r="K203" s="36"/>
      <c r="L203" s="220" t="s">
        <v>2344</v>
      </c>
      <c r="M203" s="97"/>
      <c r="N203" s="98"/>
      <c r="O203" s="78"/>
      <c r="P203" s="46"/>
      <c r="R203" s="75"/>
      <c r="S203" s="75"/>
      <c r="T203" s="75"/>
      <c r="U203" s="75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6"/>
        <v>403156</v>
      </c>
      <c r="G204" s="106">
        <v>0</v>
      </c>
      <c r="H204" s="106">
        <v>254406</v>
      </c>
      <c r="I204" s="106">
        <v>147000</v>
      </c>
      <c r="J204" s="106">
        <v>1750</v>
      </c>
      <c r="K204" s="36"/>
      <c r="L204" s="220" t="s">
        <v>2344</v>
      </c>
      <c r="M204" s="97"/>
      <c r="N204" s="98"/>
      <c r="O204" s="99"/>
      <c r="P204" s="46"/>
      <c r="R204" s="75"/>
      <c r="S204" s="75"/>
      <c r="T204" s="75"/>
      <c r="U204" s="75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6"/>
        <v>1950302</v>
      </c>
      <c r="G205" s="106">
        <v>931950</v>
      </c>
      <c r="H205" s="106">
        <v>892148</v>
      </c>
      <c r="I205" s="106">
        <v>15500</v>
      </c>
      <c r="J205" s="106">
        <v>110704</v>
      </c>
      <c r="K205" s="36"/>
      <c r="L205" s="220" t="s">
        <v>2349</v>
      </c>
      <c r="M205" s="97"/>
      <c r="N205" s="98"/>
      <c r="O205" s="78"/>
      <c r="P205" s="46"/>
      <c r="R205" s="75"/>
      <c r="S205" s="75"/>
      <c r="T205" s="75"/>
      <c r="U205" s="75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6"/>
        <v>1186316</v>
      </c>
      <c r="G206" s="106">
        <v>785921</v>
      </c>
      <c r="H206" s="106">
        <v>342009</v>
      </c>
      <c r="I206" s="106">
        <v>0</v>
      </c>
      <c r="J206" s="106">
        <v>58386</v>
      </c>
      <c r="K206" s="36"/>
      <c r="L206" s="220" t="s">
        <v>2344</v>
      </c>
      <c r="M206" s="97"/>
      <c r="N206" s="98"/>
      <c r="O206" s="99"/>
      <c r="P206" s="46"/>
      <c r="R206" s="75"/>
      <c r="S206" s="75"/>
      <c r="T206" s="75"/>
      <c r="U206" s="75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6"/>
        <v>266485</v>
      </c>
      <c r="G207" s="106">
        <v>25701</v>
      </c>
      <c r="H207" s="106">
        <v>238734</v>
      </c>
      <c r="I207" s="106">
        <v>0</v>
      </c>
      <c r="J207" s="106">
        <v>2050</v>
      </c>
      <c r="K207" s="36"/>
      <c r="L207" s="220" t="s">
        <v>2344</v>
      </c>
      <c r="M207" s="97"/>
      <c r="N207" s="98"/>
      <c r="O207" s="99"/>
      <c r="P207" s="46"/>
      <c r="R207" s="75"/>
      <c r="S207" s="75"/>
      <c r="T207" s="75"/>
      <c r="U207" s="75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6"/>
        <v>8989413</v>
      </c>
      <c r="G208" s="106">
        <v>7281693</v>
      </c>
      <c r="H208" s="106">
        <v>1424400</v>
      </c>
      <c r="I208" s="106">
        <v>128750</v>
      </c>
      <c r="J208" s="106">
        <v>154570</v>
      </c>
      <c r="K208" s="36"/>
      <c r="L208" s="220" t="s">
        <v>2344</v>
      </c>
      <c r="M208" s="97"/>
      <c r="N208" s="98"/>
      <c r="O208" s="78"/>
      <c r="P208" s="46"/>
      <c r="R208" s="75"/>
      <c r="S208" s="75"/>
      <c r="T208" s="75"/>
      <c r="U208" s="75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6"/>
        <v>2490856</v>
      </c>
      <c r="G209" s="106">
        <v>2334047</v>
      </c>
      <c r="H209" s="106">
        <v>134474</v>
      </c>
      <c r="I209" s="106">
        <v>0</v>
      </c>
      <c r="J209" s="106">
        <v>22335</v>
      </c>
      <c r="K209" s="36"/>
      <c r="L209" s="220" t="s">
        <v>2349</v>
      </c>
      <c r="M209" s="97"/>
      <c r="N209" s="98"/>
      <c r="O209" s="99"/>
      <c r="P209" s="46"/>
      <c r="R209" s="75"/>
      <c r="S209" s="75"/>
      <c r="T209" s="75"/>
      <c r="U209" s="75"/>
    </row>
    <row r="210" spans="1:21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6"/>
        <v>570596</v>
      </c>
      <c r="G210" s="106">
        <v>0</v>
      </c>
      <c r="H210" s="106">
        <v>219570</v>
      </c>
      <c r="I210" s="106">
        <v>0</v>
      </c>
      <c r="J210" s="106">
        <v>351026</v>
      </c>
      <c r="K210" s="36"/>
      <c r="L210" s="220" t="s">
        <v>2344</v>
      </c>
      <c r="M210" s="97"/>
      <c r="N210" s="98"/>
      <c r="O210" s="78"/>
      <c r="P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6"/>
        <v>396731</v>
      </c>
      <c r="G211" s="106">
        <v>87800</v>
      </c>
      <c r="H211" s="106">
        <v>132525</v>
      </c>
      <c r="I211" s="106">
        <v>0</v>
      </c>
      <c r="J211" s="106">
        <v>176406</v>
      </c>
      <c r="K211" s="36"/>
      <c r="L211" s="220" t="s">
        <v>2344</v>
      </c>
      <c r="M211" s="97"/>
      <c r="N211" s="98"/>
      <c r="O211" s="99"/>
      <c r="P211" s="46"/>
      <c r="R211" s="75"/>
      <c r="S211" s="75"/>
      <c r="T211" s="75"/>
      <c r="U211" s="75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6"/>
        <v>767635</v>
      </c>
      <c r="G212" s="106">
        <v>638450</v>
      </c>
      <c r="H212" s="106">
        <v>128035</v>
      </c>
      <c r="I212" s="106">
        <v>0</v>
      </c>
      <c r="J212" s="106">
        <v>1150</v>
      </c>
      <c r="K212" s="36"/>
      <c r="L212" s="220" t="s">
        <v>2344</v>
      </c>
      <c r="M212" s="97"/>
      <c r="N212" s="98"/>
      <c r="O212" s="99"/>
      <c r="P212" s="46"/>
      <c r="R212" s="75"/>
      <c r="S212" s="75"/>
      <c r="T212" s="75"/>
      <c r="U212" s="75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6"/>
        <v>104875</v>
      </c>
      <c r="G213" s="106">
        <v>0</v>
      </c>
      <c r="H213" s="106">
        <v>104875</v>
      </c>
      <c r="I213" s="106">
        <v>0</v>
      </c>
      <c r="J213" s="106">
        <v>0</v>
      </c>
      <c r="K213" s="36"/>
      <c r="L213" s="220" t="s">
        <v>2344</v>
      </c>
      <c r="M213" s="97"/>
      <c r="N213" s="98"/>
      <c r="O213" s="78"/>
      <c r="P213" s="46"/>
      <c r="R213" s="75"/>
      <c r="S213" s="75"/>
      <c r="T213" s="75"/>
      <c r="U213" s="75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6"/>
        <v>559701</v>
      </c>
      <c r="G214" s="106">
        <v>0</v>
      </c>
      <c r="H214" s="106">
        <v>94800</v>
      </c>
      <c r="I214" s="106">
        <v>0</v>
      </c>
      <c r="J214" s="106">
        <v>464901</v>
      </c>
      <c r="K214" s="36"/>
      <c r="L214" s="220" t="s">
        <v>2344</v>
      </c>
      <c r="M214" s="97"/>
      <c r="N214" s="98"/>
      <c r="O214" s="78"/>
      <c r="P214" s="46"/>
      <c r="R214" s="75"/>
      <c r="S214" s="75"/>
      <c r="T214" s="75"/>
      <c r="U214" s="75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6"/>
        <v>1474838</v>
      </c>
      <c r="G215" s="106">
        <v>977685</v>
      </c>
      <c r="H215" s="106">
        <v>423657</v>
      </c>
      <c r="I215" s="106">
        <v>0</v>
      </c>
      <c r="J215" s="106">
        <v>73496</v>
      </c>
      <c r="K215" s="36"/>
      <c r="L215" s="220" t="s">
        <v>2344</v>
      </c>
      <c r="M215" s="97"/>
      <c r="N215" s="98"/>
      <c r="O215" s="99"/>
      <c r="P215" s="46"/>
      <c r="R215" s="75"/>
      <c r="S215" s="75"/>
      <c r="T215" s="75"/>
      <c r="U215" s="75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6"/>
        <v>59623</v>
      </c>
      <c r="G216" s="106">
        <v>0</v>
      </c>
      <c r="H216" s="106">
        <v>52125</v>
      </c>
      <c r="I216" s="106">
        <v>0</v>
      </c>
      <c r="J216" s="106">
        <v>7498</v>
      </c>
      <c r="K216" s="36"/>
      <c r="L216" s="220" t="s">
        <v>2344</v>
      </c>
      <c r="M216" s="97"/>
      <c r="N216" s="98"/>
      <c r="O216" s="99"/>
      <c r="P216" s="46"/>
      <c r="R216" s="75"/>
      <c r="S216" s="75"/>
      <c r="T216" s="75"/>
      <c r="U216" s="75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6"/>
        <v>1555352</v>
      </c>
      <c r="G217" s="106">
        <v>0</v>
      </c>
      <c r="H217" s="106">
        <v>590815</v>
      </c>
      <c r="I217" s="106">
        <v>0</v>
      </c>
      <c r="J217" s="106">
        <v>964537</v>
      </c>
      <c r="K217" s="36"/>
      <c r="L217" s="220" t="s">
        <v>2349</v>
      </c>
      <c r="M217" s="97"/>
      <c r="N217" s="98"/>
      <c r="O217" s="99"/>
      <c r="P217" s="46"/>
      <c r="R217" s="75"/>
      <c r="S217" s="75"/>
      <c r="T217" s="75"/>
      <c r="U217" s="75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6"/>
        <v>51785</v>
      </c>
      <c r="G218" s="106">
        <v>0</v>
      </c>
      <c r="H218" s="106">
        <v>46785</v>
      </c>
      <c r="I218" s="106">
        <v>0</v>
      </c>
      <c r="J218" s="106">
        <v>5000</v>
      </c>
      <c r="K218" s="36"/>
      <c r="L218" s="220" t="s">
        <v>2349</v>
      </c>
      <c r="M218" s="97"/>
      <c r="N218" s="98"/>
      <c r="O218" s="99"/>
      <c r="P218" s="46"/>
      <c r="R218" s="75"/>
      <c r="S218" s="75"/>
      <c r="T218" s="75"/>
      <c r="U218" s="75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6"/>
        <v>2065553</v>
      </c>
      <c r="G219" s="106">
        <v>32433</v>
      </c>
      <c r="H219" s="106">
        <v>5300</v>
      </c>
      <c r="I219" s="106">
        <v>0</v>
      </c>
      <c r="J219" s="106">
        <v>2027820</v>
      </c>
      <c r="K219" s="36"/>
      <c r="L219" s="220" t="s">
        <v>2344</v>
      </c>
      <c r="M219" s="97"/>
      <c r="N219" s="98"/>
      <c r="O219" s="99"/>
      <c r="P219" s="46"/>
      <c r="R219" s="75"/>
      <c r="S219" s="75"/>
      <c r="T219" s="75"/>
      <c r="U219" s="75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6"/>
        <v>29120</v>
      </c>
      <c r="G220" s="106">
        <v>0</v>
      </c>
      <c r="H220" s="106">
        <v>29120</v>
      </c>
      <c r="I220" s="106">
        <v>0</v>
      </c>
      <c r="J220" s="106">
        <v>0</v>
      </c>
      <c r="K220" s="36"/>
      <c r="L220" s="220" t="s">
        <v>2344</v>
      </c>
      <c r="M220" s="97"/>
      <c r="N220" s="98"/>
      <c r="O220" s="78"/>
      <c r="P220" s="46"/>
      <c r="R220" s="75"/>
      <c r="S220" s="75"/>
      <c r="T220" s="75"/>
      <c r="U220" s="75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6"/>
        <v>125429</v>
      </c>
      <c r="G221" s="106">
        <v>16454</v>
      </c>
      <c r="H221" s="106">
        <v>275</v>
      </c>
      <c r="I221" s="106">
        <v>0</v>
      </c>
      <c r="J221" s="106">
        <v>108700</v>
      </c>
      <c r="K221" s="36"/>
      <c r="L221" s="220" t="s">
        <v>2344</v>
      </c>
      <c r="M221" s="97"/>
      <c r="N221" s="98"/>
      <c r="O221" s="99"/>
      <c r="P221" s="46"/>
      <c r="R221" s="75"/>
      <c r="S221" s="75"/>
      <c r="T221" s="75"/>
      <c r="U221" s="75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 t="s">
        <v>9</v>
      </c>
      <c r="G222" s="105" t="s">
        <v>9</v>
      </c>
      <c r="H222" s="105" t="s">
        <v>9</v>
      </c>
      <c r="I222" s="105" t="s">
        <v>9</v>
      </c>
      <c r="J222" s="105" t="s">
        <v>9</v>
      </c>
      <c r="K222" s="36"/>
      <c r="L222" s="221" t="s">
        <v>9</v>
      </c>
      <c r="M222" s="97"/>
      <c r="N222" s="98"/>
      <c r="O222" s="78"/>
      <c r="P222" s="46"/>
      <c r="R222" s="75"/>
      <c r="S222" s="75"/>
      <c r="T222" s="75"/>
      <c r="U222" s="75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>G223+H223+I223+J223</f>
        <v>78200</v>
      </c>
      <c r="G223" s="106">
        <v>0</v>
      </c>
      <c r="H223" s="106">
        <v>36000</v>
      </c>
      <c r="I223" s="106">
        <v>0</v>
      </c>
      <c r="J223" s="106">
        <v>42200</v>
      </c>
      <c r="K223" s="36"/>
      <c r="L223" s="220" t="s">
        <v>2344</v>
      </c>
      <c r="M223" s="97"/>
      <c r="N223" s="98"/>
      <c r="O223" s="78"/>
      <c r="P223" s="46"/>
      <c r="R223" s="75"/>
      <c r="S223" s="75"/>
      <c r="T223" s="75"/>
      <c r="U223" s="75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 t="s">
        <v>9</v>
      </c>
      <c r="G224" s="105" t="s">
        <v>9</v>
      </c>
      <c r="H224" s="105" t="s">
        <v>9</v>
      </c>
      <c r="I224" s="105" t="s">
        <v>9</v>
      </c>
      <c r="J224" s="105" t="s">
        <v>9</v>
      </c>
      <c r="K224" s="36"/>
      <c r="L224" s="221" t="s">
        <v>9</v>
      </c>
      <c r="M224" s="97"/>
      <c r="N224" s="98"/>
      <c r="O224" s="78"/>
      <c r="P224" s="46"/>
      <c r="R224" s="75"/>
      <c r="S224" s="75"/>
      <c r="T224" s="75"/>
      <c r="U224" s="75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aca="true" t="shared" si="7" ref="F225:F234">G225+H225+I225+J225</f>
        <v>372419</v>
      </c>
      <c r="G225" s="106">
        <v>321300</v>
      </c>
      <c r="H225" s="106">
        <v>45799</v>
      </c>
      <c r="I225" s="106">
        <v>5020</v>
      </c>
      <c r="J225" s="106">
        <v>300</v>
      </c>
      <c r="K225" s="36"/>
      <c r="L225" s="220" t="s">
        <v>2344</v>
      </c>
      <c r="M225" s="97"/>
      <c r="N225" s="98"/>
      <c r="O225" s="78"/>
      <c r="P225" s="46"/>
      <c r="R225" s="75"/>
      <c r="S225" s="75"/>
      <c r="T225" s="75"/>
      <c r="U225" s="75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7"/>
        <v>57621995</v>
      </c>
      <c r="G226" s="106">
        <v>0</v>
      </c>
      <c r="H226" s="106">
        <v>257605</v>
      </c>
      <c r="I226" s="106">
        <v>0</v>
      </c>
      <c r="J226" s="106">
        <v>57364390</v>
      </c>
      <c r="K226" s="36"/>
      <c r="L226" s="220" t="s">
        <v>2344</v>
      </c>
      <c r="M226" s="97"/>
      <c r="N226" s="98"/>
      <c r="O226" s="99"/>
      <c r="P226" s="46"/>
      <c r="R226" s="75"/>
      <c r="S226" s="75"/>
      <c r="T226" s="75"/>
      <c r="U226" s="75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7"/>
        <v>2500</v>
      </c>
      <c r="G227" s="106">
        <v>0</v>
      </c>
      <c r="H227" s="106">
        <v>0</v>
      </c>
      <c r="I227" s="106">
        <v>0</v>
      </c>
      <c r="J227" s="106">
        <v>2500</v>
      </c>
      <c r="K227" s="36"/>
      <c r="L227" s="220" t="s">
        <v>2344</v>
      </c>
      <c r="M227" s="97"/>
      <c r="N227" s="98"/>
      <c r="O227" s="78"/>
      <c r="P227" s="46"/>
      <c r="R227" s="75"/>
      <c r="S227" s="75"/>
      <c r="T227" s="75"/>
      <c r="U227" s="75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7"/>
        <v>163560</v>
      </c>
      <c r="G228" s="106">
        <v>111210</v>
      </c>
      <c r="H228" s="106">
        <v>1500</v>
      </c>
      <c r="I228" s="106">
        <v>0</v>
      </c>
      <c r="J228" s="106">
        <v>50850</v>
      </c>
      <c r="K228" s="36"/>
      <c r="L228" s="220" t="s">
        <v>2344</v>
      </c>
      <c r="M228" s="97"/>
      <c r="N228" s="98"/>
      <c r="O228" s="99"/>
      <c r="P228" s="46"/>
      <c r="R228" s="75"/>
      <c r="S228" s="75"/>
      <c r="T228" s="75"/>
      <c r="U228" s="75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7"/>
        <v>284910</v>
      </c>
      <c r="G229" s="106">
        <v>0</v>
      </c>
      <c r="H229" s="106">
        <v>54255</v>
      </c>
      <c r="I229" s="106">
        <v>0</v>
      </c>
      <c r="J229" s="106">
        <v>230655</v>
      </c>
      <c r="K229" s="36"/>
      <c r="L229" s="220" t="s">
        <v>2344</v>
      </c>
      <c r="M229" s="97"/>
      <c r="N229" s="98"/>
      <c r="O229" s="99"/>
      <c r="P229" s="46"/>
      <c r="R229" s="75"/>
      <c r="S229" s="75"/>
      <c r="T229" s="75"/>
      <c r="U229" s="75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7"/>
        <v>2109258</v>
      </c>
      <c r="G230" s="106">
        <v>251100</v>
      </c>
      <c r="H230" s="106">
        <v>285129</v>
      </c>
      <c r="I230" s="106">
        <v>105276</v>
      </c>
      <c r="J230" s="106">
        <v>1467753</v>
      </c>
      <c r="K230" s="36"/>
      <c r="L230" s="220" t="s">
        <v>2344</v>
      </c>
      <c r="M230" s="97"/>
      <c r="N230" s="98"/>
      <c r="O230" s="78"/>
      <c r="P230" s="46"/>
      <c r="R230" s="75"/>
      <c r="S230" s="75"/>
      <c r="T230" s="75"/>
      <c r="U230" s="75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7"/>
        <v>2583370</v>
      </c>
      <c r="G231" s="106">
        <v>30000</v>
      </c>
      <c r="H231" s="106">
        <v>1625170</v>
      </c>
      <c r="I231" s="106">
        <v>0</v>
      </c>
      <c r="J231" s="106">
        <v>928200</v>
      </c>
      <c r="K231" s="36"/>
      <c r="L231" s="220" t="s">
        <v>2344</v>
      </c>
      <c r="M231" s="97"/>
      <c r="N231" s="98"/>
      <c r="O231" s="99"/>
      <c r="P231" s="46"/>
      <c r="R231" s="75"/>
      <c r="S231" s="75"/>
      <c r="T231" s="75"/>
      <c r="U231" s="75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7"/>
        <v>1444954</v>
      </c>
      <c r="G232" s="106">
        <v>0</v>
      </c>
      <c r="H232" s="106">
        <v>1438352</v>
      </c>
      <c r="I232" s="106">
        <v>0</v>
      </c>
      <c r="J232" s="106">
        <v>6602</v>
      </c>
      <c r="K232" s="36"/>
      <c r="L232" s="220" t="s">
        <v>2344</v>
      </c>
      <c r="M232" s="97"/>
      <c r="N232" s="98"/>
      <c r="O232" s="78"/>
      <c r="P232" s="46"/>
      <c r="R232" s="75"/>
      <c r="S232" s="75"/>
      <c r="T232" s="75"/>
      <c r="U232" s="75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7"/>
        <v>276737</v>
      </c>
      <c r="G233" s="106">
        <v>0</v>
      </c>
      <c r="H233" s="106">
        <v>261234</v>
      </c>
      <c r="I233" s="106">
        <v>0</v>
      </c>
      <c r="J233" s="106">
        <v>15503</v>
      </c>
      <c r="K233" s="36"/>
      <c r="L233" s="220" t="s">
        <v>2344</v>
      </c>
      <c r="M233" s="97"/>
      <c r="N233" s="98"/>
      <c r="O233" s="78"/>
      <c r="P233" s="46"/>
      <c r="R233" s="75"/>
      <c r="S233" s="75"/>
      <c r="T233" s="75"/>
      <c r="U233" s="75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7"/>
        <v>2116531</v>
      </c>
      <c r="G234" s="106">
        <v>1268346</v>
      </c>
      <c r="H234" s="106">
        <v>704185</v>
      </c>
      <c r="I234" s="106">
        <v>25000</v>
      </c>
      <c r="J234" s="106">
        <v>119000</v>
      </c>
      <c r="K234" s="36"/>
      <c r="L234" s="220" t="s">
        <v>2349</v>
      </c>
      <c r="M234" s="97"/>
      <c r="N234" s="98"/>
      <c r="O234" s="99"/>
      <c r="P234" s="46"/>
      <c r="R234" s="75"/>
      <c r="S234" s="75"/>
      <c r="T234" s="75"/>
      <c r="U234" s="75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 t="s">
        <v>9</v>
      </c>
      <c r="G235" s="105" t="s">
        <v>9</v>
      </c>
      <c r="H235" s="105" t="s">
        <v>9</v>
      </c>
      <c r="I235" s="105" t="s">
        <v>9</v>
      </c>
      <c r="J235" s="105" t="s">
        <v>9</v>
      </c>
      <c r="K235" s="36"/>
      <c r="L235" s="221" t="s">
        <v>9</v>
      </c>
      <c r="M235" s="97"/>
      <c r="N235" s="98"/>
      <c r="O235" s="78"/>
      <c r="P235" s="46"/>
      <c r="R235" s="75"/>
      <c r="S235" s="75"/>
      <c r="T235" s="75"/>
      <c r="U235" s="75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aca="true" t="shared" si="8" ref="F236:F252">G236+H236+I236+J236</f>
        <v>209750</v>
      </c>
      <c r="G236" s="106">
        <v>0</v>
      </c>
      <c r="H236" s="106">
        <v>209750</v>
      </c>
      <c r="I236" s="106">
        <v>0</v>
      </c>
      <c r="J236" s="106">
        <v>0</v>
      </c>
      <c r="K236" s="36"/>
      <c r="L236" s="220" t="s">
        <v>2344</v>
      </c>
      <c r="M236" s="97"/>
      <c r="N236" s="98"/>
      <c r="O236" s="99"/>
      <c r="P236" s="46"/>
      <c r="R236" s="75"/>
      <c r="S236" s="75"/>
      <c r="T236" s="75"/>
      <c r="U236" s="75"/>
    </row>
    <row r="237" spans="1:21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8"/>
        <v>1792820</v>
      </c>
      <c r="G237" s="106">
        <v>0</v>
      </c>
      <c r="H237" s="106">
        <v>32340</v>
      </c>
      <c r="I237" s="106">
        <v>0</v>
      </c>
      <c r="J237" s="106">
        <v>1760480</v>
      </c>
      <c r="K237" s="36"/>
      <c r="L237" s="220" t="s">
        <v>2344</v>
      </c>
      <c r="M237" s="97"/>
      <c r="N237" s="98"/>
      <c r="O237" s="99"/>
      <c r="P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8"/>
        <v>471406</v>
      </c>
      <c r="G238" s="106">
        <v>0</v>
      </c>
      <c r="H238" s="106">
        <v>253510</v>
      </c>
      <c r="I238" s="106">
        <v>0</v>
      </c>
      <c r="J238" s="106">
        <v>217896</v>
      </c>
      <c r="K238" s="36"/>
      <c r="L238" s="220" t="s">
        <v>2344</v>
      </c>
      <c r="M238" s="97"/>
      <c r="N238" s="98"/>
      <c r="O238" s="78"/>
      <c r="P238" s="46"/>
      <c r="R238" s="75"/>
      <c r="S238" s="75"/>
      <c r="T238" s="75"/>
      <c r="U238" s="75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8"/>
        <v>2623654</v>
      </c>
      <c r="G239" s="106">
        <v>0</v>
      </c>
      <c r="H239" s="106">
        <v>1065633</v>
      </c>
      <c r="I239" s="106">
        <v>1154000</v>
      </c>
      <c r="J239" s="106">
        <v>404021</v>
      </c>
      <c r="K239" s="36"/>
      <c r="L239" s="220" t="s">
        <v>2344</v>
      </c>
      <c r="M239" s="97"/>
      <c r="N239" s="98"/>
      <c r="O239" s="78"/>
      <c r="P239" s="46"/>
      <c r="R239" s="75"/>
      <c r="S239" s="75"/>
      <c r="T239" s="75"/>
      <c r="U239" s="75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8"/>
        <v>5545902</v>
      </c>
      <c r="G240" s="106">
        <v>1253450</v>
      </c>
      <c r="H240" s="106">
        <v>2696367</v>
      </c>
      <c r="I240" s="106">
        <v>0</v>
      </c>
      <c r="J240" s="106">
        <v>1596085</v>
      </c>
      <c r="K240" s="36"/>
      <c r="L240" s="220" t="s">
        <v>2344</v>
      </c>
      <c r="M240" s="97"/>
      <c r="N240" s="98"/>
      <c r="O240" s="78"/>
      <c r="P240" s="46"/>
      <c r="R240" s="75"/>
      <c r="S240" s="75"/>
      <c r="T240" s="75"/>
      <c r="U240" s="75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8"/>
        <v>5010079</v>
      </c>
      <c r="G241" s="106">
        <v>0</v>
      </c>
      <c r="H241" s="106">
        <v>2124275</v>
      </c>
      <c r="I241" s="106">
        <v>2752500</v>
      </c>
      <c r="J241" s="106">
        <v>133304</v>
      </c>
      <c r="K241" s="50"/>
      <c r="L241" s="220" t="s">
        <v>2349</v>
      </c>
      <c r="M241" s="97"/>
      <c r="N241" s="98"/>
      <c r="O241" s="78"/>
      <c r="P241" s="46"/>
      <c r="R241" s="75"/>
      <c r="S241" s="75"/>
      <c r="T241" s="75"/>
      <c r="U241" s="75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8"/>
        <v>5541449</v>
      </c>
      <c r="G242" s="106">
        <v>1597500</v>
      </c>
      <c r="H242" s="106">
        <v>2201947</v>
      </c>
      <c r="I242" s="106">
        <v>0</v>
      </c>
      <c r="J242" s="106">
        <v>1742002</v>
      </c>
      <c r="K242" s="36"/>
      <c r="L242" s="220" t="s">
        <v>2344</v>
      </c>
      <c r="M242" s="97"/>
      <c r="N242" s="98"/>
      <c r="O242" s="78"/>
      <c r="P242" s="46"/>
      <c r="R242" s="75"/>
      <c r="S242" s="75"/>
      <c r="T242" s="75"/>
      <c r="U242" s="75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8"/>
        <v>26699059</v>
      </c>
      <c r="G243" s="106">
        <v>1089500</v>
      </c>
      <c r="H243" s="106">
        <v>5379245</v>
      </c>
      <c r="I243" s="106">
        <v>19834200</v>
      </c>
      <c r="J243" s="106">
        <v>396114</v>
      </c>
      <c r="K243" s="36"/>
      <c r="L243" s="220" t="s">
        <v>2349</v>
      </c>
      <c r="M243" s="97"/>
      <c r="N243" s="98"/>
      <c r="O243" s="78"/>
      <c r="P243" s="46"/>
      <c r="R243" s="75"/>
      <c r="S243" s="75"/>
      <c r="T243" s="75"/>
      <c r="U243" s="75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8"/>
        <v>51773102</v>
      </c>
      <c r="G244" s="106">
        <v>10866102</v>
      </c>
      <c r="H244" s="106">
        <v>22378544</v>
      </c>
      <c r="I244" s="106">
        <v>16052418</v>
      </c>
      <c r="J244" s="106">
        <v>2476038</v>
      </c>
      <c r="K244" s="36"/>
      <c r="L244" s="220" t="s">
        <v>2344</v>
      </c>
      <c r="M244" s="97"/>
      <c r="N244" s="98"/>
      <c r="O244" s="78"/>
      <c r="P244" s="46"/>
      <c r="R244" s="75"/>
      <c r="S244" s="75"/>
      <c r="T244" s="75"/>
      <c r="U244" s="75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8"/>
        <v>445939</v>
      </c>
      <c r="G245" s="106">
        <v>32000</v>
      </c>
      <c r="H245" s="106">
        <v>412438</v>
      </c>
      <c r="I245" s="106">
        <v>0</v>
      </c>
      <c r="J245" s="106">
        <v>1501</v>
      </c>
      <c r="K245" s="36"/>
      <c r="L245" s="220" t="s">
        <v>2344</v>
      </c>
      <c r="M245" s="97"/>
      <c r="N245" s="98"/>
      <c r="O245" s="99"/>
      <c r="P245" s="46"/>
      <c r="R245" s="75"/>
      <c r="S245" s="75"/>
      <c r="T245" s="75"/>
      <c r="U245" s="75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8"/>
        <v>4844247</v>
      </c>
      <c r="G246" s="106">
        <v>527850</v>
      </c>
      <c r="H246" s="106">
        <v>891098</v>
      </c>
      <c r="I246" s="106">
        <v>2516000</v>
      </c>
      <c r="J246" s="106">
        <v>909299</v>
      </c>
      <c r="K246" s="36"/>
      <c r="L246" s="220" t="s">
        <v>2344</v>
      </c>
      <c r="M246" s="97"/>
      <c r="N246" s="98"/>
      <c r="O246" s="78"/>
      <c r="P246" s="46"/>
      <c r="R246" s="75"/>
      <c r="S246" s="75"/>
      <c r="T246" s="75"/>
      <c r="U246" s="75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8"/>
        <v>2500964</v>
      </c>
      <c r="G247" s="106">
        <v>0</v>
      </c>
      <c r="H247" s="106">
        <v>2500064</v>
      </c>
      <c r="I247" s="106">
        <v>0</v>
      </c>
      <c r="J247" s="106">
        <v>900</v>
      </c>
      <c r="K247" s="36"/>
      <c r="L247" s="220" t="s">
        <v>2343</v>
      </c>
      <c r="M247" s="97"/>
      <c r="N247" s="98"/>
      <c r="O247" s="78"/>
      <c r="P247" s="46"/>
      <c r="R247" s="75"/>
      <c r="S247" s="75"/>
      <c r="T247" s="75"/>
      <c r="U247" s="75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8"/>
        <v>185199</v>
      </c>
      <c r="G248" s="106">
        <v>0</v>
      </c>
      <c r="H248" s="106">
        <v>183349</v>
      </c>
      <c r="I248" s="106">
        <v>0</v>
      </c>
      <c r="J248" s="106">
        <v>1850</v>
      </c>
      <c r="K248" s="36"/>
      <c r="L248" s="220" t="s">
        <v>2344</v>
      </c>
      <c r="M248" s="97"/>
      <c r="N248" s="98"/>
      <c r="O248" s="78"/>
      <c r="P248" s="46"/>
      <c r="R248" s="75"/>
      <c r="S248" s="75"/>
      <c r="T248" s="75"/>
      <c r="U248" s="75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8"/>
        <v>905050</v>
      </c>
      <c r="G249" s="106">
        <v>75000</v>
      </c>
      <c r="H249" s="106">
        <v>779382</v>
      </c>
      <c r="I249" s="106">
        <v>1000</v>
      </c>
      <c r="J249" s="106">
        <v>49668</v>
      </c>
      <c r="K249" s="36"/>
      <c r="L249" s="220" t="s">
        <v>2344</v>
      </c>
      <c r="M249" s="97"/>
      <c r="N249" s="98"/>
      <c r="O249" s="99"/>
      <c r="P249" s="46"/>
      <c r="R249" s="75"/>
      <c r="S249" s="75"/>
      <c r="T249" s="75"/>
      <c r="U249" s="75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8"/>
        <v>940720</v>
      </c>
      <c r="G250" s="106">
        <v>0</v>
      </c>
      <c r="H250" s="106">
        <v>760069</v>
      </c>
      <c r="I250" s="106">
        <v>0</v>
      </c>
      <c r="J250" s="106">
        <v>180651</v>
      </c>
      <c r="K250" s="36"/>
      <c r="L250" s="220" t="s">
        <v>2344</v>
      </c>
      <c r="M250" s="97"/>
      <c r="N250" s="98"/>
      <c r="O250" s="99"/>
      <c r="P250" s="46"/>
      <c r="R250" s="75"/>
      <c r="S250" s="75"/>
      <c r="T250" s="75"/>
      <c r="U250" s="75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8"/>
        <v>1155278</v>
      </c>
      <c r="G251" s="106">
        <v>0</v>
      </c>
      <c r="H251" s="106">
        <v>615420</v>
      </c>
      <c r="I251" s="106">
        <v>0</v>
      </c>
      <c r="J251" s="106">
        <v>539858</v>
      </c>
      <c r="K251" s="36"/>
      <c r="L251" s="220" t="s">
        <v>2349</v>
      </c>
      <c r="M251" s="97"/>
      <c r="N251" s="98"/>
      <c r="O251" s="78"/>
      <c r="P251" s="46"/>
      <c r="R251" s="75"/>
      <c r="S251" s="75"/>
      <c r="T251" s="75"/>
      <c r="U251" s="75"/>
    </row>
    <row r="252" spans="1:21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8"/>
        <v>2744635</v>
      </c>
      <c r="G252" s="106">
        <v>342630</v>
      </c>
      <c r="H252" s="106">
        <v>2250762</v>
      </c>
      <c r="I252" s="106">
        <v>8528</v>
      </c>
      <c r="J252" s="106">
        <v>142715</v>
      </c>
      <c r="K252" s="36"/>
      <c r="L252" s="220" t="s">
        <v>2344</v>
      </c>
      <c r="M252" s="97"/>
      <c r="N252" s="98"/>
      <c r="O252" s="78"/>
      <c r="P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 t="s">
        <v>9</v>
      </c>
      <c r="G253" s="105" t="s">
        <v>9</v>
      </c>
      <c r="H253" s="105" t="s">
        <v>9</v>
      </c>
      <c r="I253" s="105" t="s">
        <v>9</v>
      </c>
      <c r="J253" s="105" t="s">
        <v>9</v>
      </c>
      <c r="K253" s="36"/>
      <c r="L253" s="221" t="s">
        <v>9</v>
      </c>
      <c r="M253" s="97"/>
      <c r="N253" s="98"/>
      <c r="O253" s="99"/>
      <c r="P253" s="46"/>
      <c r="R253" s="75"/>
      <c r="S253" s="75"/>
      <c r="T253" s="75"/>
      <c r="U253" s="75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aca="true" t="shared" si="9" ref="F254:F282">G254+H254+I254+J254</f>
        <v>843100</v>
      </c>
      <c r="G254" s="106">
        <v>159500</v>
      </c>
      <c r="H254" s="106">
        <v>558675</v>
      </c>
      <c r="I254" s="106">
        <v>0</v>
      </c>
      <c r="J254" s="106">
        <v>124925</v>
      </c>
      <c r="K254" s="36"/>
      <c r="L254" s="220" t="s">
        <v>2349</v>
      </c>
      <c r="M254" s="97"/>
      <c r="N254" s="98"/>
      <c r="O254" s="99"/>
      <c r="P254" s="46"/>
      <c r="R254" s="75"/>
      <c r="S254" s="75"/>
      <c r="T254" s="75"/>
      <c r="U254" s="75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9"/>
        <v>1323070</v>
      </c>
      <c r="G255" s="106">
        <v>749000</v>
      </c>
      <c r="H255" s="106">
        <v>444370</v>
      </c>
      <c r="I255" s="106">
        <v>87700</v>
      </c>
      <c r="J255" s="106">
        <v>42000</v>
      </c>
      <c r="K255" s="36"/>
      <c r="L255" s="220" t="s">
        <v>2349</v>
      </c>
      <c r="M255" s="97"/>
      <c r="N255" s="98"/>
      <c r="O255" s="99"/>
      <c r="P255" s="46"/>
      <c r="R255" s="75"/>
      <c r="S255" s="75"/>
      <c r="T255" s="75"/>
      <c r="U255" s="75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9"/>
        <v>684334</v>
      </c>
      <c r="G256" s="106">
        <v>0</v>
      </c>
      <c r="H256" s="106">
        <v>39000</v>
      </c>
      <c r="I256" s="106">
        <v>122252</v>
      </c>
      <c r="J256" s="106">
        <v>523082</v>
      </c>
      <c r="K256" s="36"/>
      <c r="L256" s="220" t="s">
        <v>2344</v>
      </c>
      <c r="M256" s="97"/>
      <c r="N256" s="98"/>
      <c r="O256" s="99"/>
      <c r="P256" s="46"/>
      <c r="R256" s="75"/>
      <c r="S256" s="75"/>
      <c r="T256" s="75"/>
      <c r="U256" s="75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9"/>
        <v>471290</v>
      </c>
      <c r="G257" s="106">
        <v>82300</v>
      </c>
      <c r="H257" s="106">
        <v>368690</v>
      </c>
      <c r="I257" s="106">
        <v>0</v>
      </c>
      <c r="J257" s="106">
        <v>20300</v>
      </c>
      <c r="K257" s="36"/>
      <c r="L257" s="220" t="s">
        <v>2344</v>
      </c>
      <c r="M257" s="97"/>
      <c r="N257" s="98"/>
      <c r="O257" s="78"/>
      <c r="P257" s="46"/>
      <c r="R257" s="75"/>
      <c r="S257" s="75"/>
      <c r="T257" s="75"/>
      <c r="U257" s="75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9"/>
        <v>912479</v>
      </c>
      <c r="G258" s="106">
        <v>120500</v>
      </c>
      <c r="H258" s="106">
        <v>380042</v>
      </c>
      <c r="I258" s="106">
        <v>0</v>
      </c>
      <c r="J258" s="106">
        <v>411937</v>
      </c>
      <c r="K258" s="36"/>
      <c r="L258" s="220" t="s">
        <v>2344</v>
      </c>
      <c r="M258" s="97"/>
      <c r="N258" s="98"/>
      <c r="O258" s="99"/>
      <c r="P258" s="46"/>
      <c r="R258" s="75"/>
      <c r="S258" s="75"/>
      <c r="T258" s="75"/>
      <c r="U258" s="75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9"/>
        <v>2918035</v>
      </c>
      <c r="G259" s="106">
        <v>0</v>
      </c>
      <c r="H259" s="106">
        <v>181148</v>
      </c>
      <c r="I259" s="106">
        <v>800001</v>
      </c>
      <c r="J259" s="106">
        <v>1936886</v>
      </c>
      <c r="K259" s="36"/>
      <c r="L259" s="220" t="s">
        <v>2344</v>
      </c>
      <c r="M259" s="97"/>
      <c r="N259" s="98"/>
      <c r="O259" s="78"/>
      <c r="P259" s="46"/>
      <c r="R259" s="75"/>
      <c r="S259" s="75"/>
      <c r="T259" s="75"/>
      <c r="U259" s="75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9"/>
        <v>31973963</v>
      </c>
      <c r="G260" s="106">
        <v>1087400</v>
      </c>
      <c r="H260" s="106">
        <v>215096</v>
      </c>
      <c r="I260" s="106">
        <v>43000</v>
      </c>
      <c r="J260" s="106">
        <v>30628467</v>
      </c>
      <c r="K260" s="36"/>
      <c r="L260" s="220" t="s">
        <v>2344</v>
      </c>
      <c r="M260" s="97"/>
      <c r="N260" s="98"/>
      <c r="O260" s="78"/>
      <c r="P260" s="46"/>
      <c r="R260" s="75"/>
      <c r="S260" s="75"/>
      <c r="T260" s="75"/>
      <c r="U260" s="75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9"/>
        <v>3940643</v>
      </c>
      <c r="G261" s="106">
        <v>0</v>
      </c>
      <c r="H261" s="106">
        <v>99509</v>
      </c>
      <c r="I261" s="106">
        <v>0</v>
      </c>
      <c r="J261" s="106">
        <v>3841134</v>
      </c>
      <c r="K261" s="36"/>
      <c r="L261" s="220" t="s">
        <v>2349</v>
      </c>
      <c r="M261" s="97"/>
      <c r="N261" s="98"/>
      <c r="O261" s="78"/>
      <c r="P261" s="46"/>
      <c r="R261" s="75"/>
      <c r="S261" s="75"/>
      <c r="T261" s="75"/>
      <c r="U261" s="75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9"/>
        <v>755731</v>
      </c>
      <c r="G262" s="106">
        <v>168682</v>
      </c>
      <c r="H262" s="106">
        <v>579049</v>
      </c>
      <c r="I262" s="106">
        <v>0</v>
      </c>
      <c r="J262" s="106">
        <v>8000</v>
      </c>
      <c r="K262" s="36"/>
      <c r="L262" s="220" t="s">
        <v>2349</v>
      </c>
      <c r="M262" s="97"/>
      <c r="N262" s="98"/>
      <c r="O262" s="99"/>
      <c r="P262" s="46"/>
      <c r="R262" s="75"/>
      <c r="S262" s="75"/>
      <c r="T262" s="75"/>
      <c r="U262" s="75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9"/>
        <v>1337188</v>
      </c>
      <c r="G263" s="106">
        <v>459430</v>
      </c>
      <c r="H263" s="106">
        <v>858433</v>
      </c>
      <c r="I263" s="106">
        <v>2250</v>
      </c>
      <c r="J263" s="106">
        <v>17075</v>
      </c>
      <c r="K263" s="36"/>
      <c r="L263" s="220" t="s">
        <v>2344</v>
      </c>
      <c r="M263" s="97"/>
      <c r="N263" s="98"/>
      <c r="O263" s="78"/>
      <c r="P263" s="46"/>
      <c r="R263" s="75"/>
      <c r="S263" s="75"/>
      <c r="T263" s="75"/>
      <c r="U263" s="75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9"/>
        <v>2531191</v>
      </c>
      <c r="G264" s="106">
        <v>0</v>
      </c>
      <c r="H264" s="106">
        <v>2531191</v>
      </c>
      <c r="I264" s="106">
        <v>0</v>
      </c>
      <c r="J264" s="106">
        <v>0</v>
      </c>
      <c r="K264" s="36"/>
      <c r="L264" s="220" t="s">
        <v>2349</v>
      </c>
      <c r="M264" s="97"/>
      <c r="N264" s="98"/>
      <c r="O264" s="78"/>
      <c r="P264" s="46"/>
      <c r="R264" s="75"/>
      <c r="S264" s="75"/>
      <c r="T264" s="75"/>
      <c r="U264" s="75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9"/>
        <v>17200</v>
      </c>
      <c r="G265" s="106">
        <v>0</v>
      </c>
      <c r="H265" s="106">
        <v>15700</v>
      </c>
      <c r="I265" s="106">
        <v>0</v>
      </c>
      <c r="J265" s="106">
        <v>1500</v>
      </c>
      <c r="K265" s="36"/>
      <c r="L265" s="220" t="s">
        <v>2349</v>
      </c>
      <c r="M265" s="97"/>
      <c r="N265" s="98"/>
      <c r="O265" s="99"/>
      <c r="P265" s="46"/>
      <c r="R265" s="75"/>
      <c r="S265" s="75"/>
      <c r="T265" s="75"/>
      <c r="U265" s="75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9"/>
        <v>121611</v>
      </c>
      <c r="G266" s="106">
        <v>0</v>
      </c>
      <c r="H266" s="106">
        <v>102956</v>
      </c>
      <c r="I266" s="106">
        <v>0</v>
      </c>
      <c r="J266" s="106">
        <v>18655</v>
      </c>
      <c r="K266" s="36"/>
      <c r="L266" s="220" t="s">
        <v>2344</v>
      </c>
      <c r="M266" s="97"/>
      <c r="N266" s="98"/>
      <c r="O266" s="78"/>
      <c r="P266" s="46"/>
      <c r="R266" s="75"/>
      <c r="S266" s="75"/>
      <c r="T266" s="75"/>
      <c r="U266" s="75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9"/>
        <v>209582</v>
      </c>
      <c r="G267" s="106">
        <v>0</v>
      </c>
      <c r="H267" s="106">
        <v>206682</v>
      </c>
      <c r="I267" s="106">
        <v>0</v>
      </c>
      <c r="J267" s="106">
        <v>2900</v>
      </c>
      <c r="K267" s="36"/>
      <c r="L267" s="220" t="s">
        <v>2349</v>
      </c>
      <c r="M267" s="97"/>
      <c r="N267" s="98"/>
      <c r="O267" s="78"/>
      <c r="P267" s="46"/>
      <c r="R267" s="75"/>
      <c r="S267" s="75"/>
      <c r="T267" s="75"/>
      <c r="U267" s="75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9"/>
        <v>385021</v>
      </c>
      <c r="G268" s="106">
        <v>0</v>
      </c>
      <c r="H268" s="106">
        <v>170021</v>
      </c>
      <c r="I268" s="106">
        <v>0</v>
      </c>
      <c r="J268" s="106">
        <v>215000</v>
      </c>
      <c r="K268" s="36"/>
      <c r="L268" s="220" t="s">
        <v>2344</v>
      </c>
      <c r="M268" s="97"/>
      <c r="N268" s="98"/>
      <c r="O268" s="99"/>
      <c r="P268" s="46"/>
      <c r="R268" s="75"/>
      <c r="S268" s="75"/>
      <c r="T268" s="75"/>
      <c r="U268" s="75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9"/>
        <v>101681</v>
      </c>
      <c r="G269" s="106">
        <v>0</v>
      </c>
      <c r="H269" s="106">
        <v>0</v>
      </c>
      <c r="I269" s="106">
        <v>0</v>
      </c>
      <c r="J269" s="106">
        <v>101681</v>
      </c>
      <c r="K269" s="36"/>
      <c r="L269" s="220" t="s">
        <v>2344</v>
      </c>
      <c r="M269" s="97"/>
      <c r="N269" s="98"/>
      <c r="O269" s="78"/>
      <c r="P269" s="46"/>
      <c r="R269" s="75"/>
      <c r="S269" s="75"/>
      <c r="T269" s="75"/>
      <c r="U269" s="75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9"/>
        <v>3730468</v>
      </c>
      <c r="G270" s="106">
        <v>772000</v>
      </c>
      <c r="H270" s="106">
        <v>1131087</v>
      </c>
      <c r="I270" s="106">
        <v>0</v>
      </c>
      <c r="J270" s="106">
        <v>1827381</v>
      </c>
      <c r="K270" s="36"/>
      <c r="L270" s="220" t="s">
        <v>2344</v>
      </c>
      <c r="M270" s="97"/>
      <c r="N270" s="98"/>
      <c r="O270" s="78"/>
      <c r="P270" s="46"/>
      <c r="R270" s="75"/>
      <c r="S270" s="75"/>
      <c r="T270" s="75"/>
      <c r="U270" s="75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9"/>
        <v>61809</v>
      </c>
      <c r="G271" s="106">
        <v>0</v>
      </c>
      <c r="H271" s="106">
        <v>58403</v>
      </c>
      <c r="I271" s="106">
        <v>0</v>
      </c>
      <c r="J271" s="106">
        <v>3406</v>
      </c>
      <c r="K271" s="36"/>
      <c r="L271" s="220" t="s">
        <v>2349</v>
      </c>
      <c r="M271" s="97"/>
      <c r="N271" s="98"/>
      <c r="O271" s="78"/>
      <c r="P271" s="46"/>
      <c r="R271" s="75"/>
      <c r="S271" s="75"/>
      <c r="T271" s="75"/>
      <c r="U271" s="75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9"/>
        <v>1099723</v>
      </c>
      <c r="G272" s="106">
        <v>466500</v>
      </c>
      <c r="H272" s="106">
        <v>423724</v>
      </c>
      <c r="I272" s="106">
        <v>35000</v>
      </c>
      <c r="J272" s="106">
        <v>174499</v>
      </c>
      <c r="K272" s="36"/>
      <c r="L272" s="220" t="s">
        <v>2344</v>
      </c>
      <c r="M272" s="97"/>
      <c r="N272" s="98"/>
      <c r="O272" s="78"/>
      <c r="P272" s="46"/>
      <c r="R272" s="75"/>
      <c r="S272" s="75"/>
      <c r="T272" s="75"/>
      <c r="U272" s="75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9"/>
        <v>45016</v>
      </c>
      <c r="G273" s="106">
        <v>0</v>
      </c>
      <c r="H273" s="106">
        <v>44716</v>
      </c>
      <c r="I273" s="106">
        <v>0</v>
      </c>
      <c r="J273" s="106">
        <v>300</v>
      </c>
      <c r="K273" s="36"/>
      <c r="L273" s="220" t="s">
        <v>2344</v>
      </c>
      <c r="M273" s="97"/>
      <c r="N273" s="98"/>
      <c r="O273" s="78"/>
      <c r="P273" s="46"/>
      <c r="R273" s="75"/>
      <c r="S273" s="75"/>
      <c r="T273" s="75"/>
      <c r="U273" s="75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9"/>
        <v>358746</v>
      </c>
      <c r="G274" s="106">
        <v>0</v>
      </c>
      <c r="H274" s="106">
        <v>318362</v>
      </c>
      <c r="I274" s="106">
        <v>0</v>
      </c>
      <c r="J274" s="106">
        <v>40384</v>
      </c>
      <c r="K274" s="36"/>
      <c r="L274" s="220" t="s">
        <v>2344</v>
      </c>
      <c r="M274" s="97"/>
      <c r="N274" s="98"/>
      <c r="O274" s="99"/>
      <c r="P274" s="46"/>
      <c r="R274" s="75"/>
      <c r="S274" s="75"/>
      <c r="T274" s="75"/>
      <c r="U274" s="75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9"/>
        <v>97241</v>
      </c>
      <c r="G275" s="106">
        <v>0</v>
      </c>
      <c r="H275" s="106">
        <v>94841</v>
      </c>
      <c r="I275" s="106">
        <v>0</v>
      </c>
      <c r="J275" s="106">
        <v>2400</v>
      </c>
      <c r="K275" s="36"/>
      <c r="L275" s="220" t="s">
        <v>2344</v>
      </c>
      <c r="M275" s="97"/>
      <c r="N275" s="98"/>
      <c r="O275" s="99"/>
      <c r="P275" s="46"/>
      <c r="R275" s="75"/>
      <c r="S275" s="75"/>
      <c r="T275" s="75"/>
      <c r="U275" s="75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9"/>
        <v>897932</v>
      </c>
      <c r="G276" s="106">
        <v>322850</v>
      </c>
      <c r="H276" s="106">
        <v>300</v>
      </c>
      <c r="I276" s="106">
        <v>11000</v>
      </c>
      <c r="J276" s="106">
        <v>563782</v>
      </c>
      <c r="K276" s="36"/>
      <c r="L276" s="220" t="s">
        <v>2344</v>
      </c>
      <c r="M276" s="97"/>
      <c r="N276" s="98"/>
      <c r="O276" s="78"/>
      <c r="P276" s="46"/>
      <c r="R276" s="75"/>
      <c r="S276" s="75"/>
      <c r="T276" s="75"/>
      <c r="U276" s="75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9"/>
        <v>15185051</v>
      </c>
      <c r="G277" s="106">
        <v>252103</v>
      </c>
      <c r="H277" s="106">
        <v>10037267</v>
      </c>
      <c r="I277" s="106">
        <v>0</v>
      </c>
      <c r="J277" s="106">
        <v>4895681</v>
      </c>
      <c r="K277" s="36"/>
      <c r="L277" s="220" t="s">
        <v>2344</v>
      </c>
      <c r="M277" s="97"/>
      <c r="N277" s="98"/>
      <c r="O277" s="99"/>
      <c r="P277" s="46"/>
      <c r="R277" s="75"/>
      <c r="S277" s="75"/>
      <c r="T277" s="75"/>
      <c r="U277" s="75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9"/>
        <v>250</v>
      </c>
      <c r="G278" s="106">
        <v>0</v>
      </c>
      <c r="H278" s="106">
        <v>250</v>
      </c>
      <c r="I278" s="106">
        <v>0</v>
      </c>
      <c r="J278" s="106">
        <v>0</v>
      </c>
      <c r="K278" s="36"/>
      <c r="L278" s="220" t="s">
        <v>2344</v>
      </c>
      <c r="M278" s="97"/>
      <c r="N278" s="98"/>
      <c r="O278" s="78"/>
      <c r="P278" s="46"/>
      <c r="R278" s="75"/>
      <c r="S278" s="75"/>
      <c r="T278" s="75"/>
      <c r="U278" s="75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9"/>
        <v>793351</v>
      </c>
      <c r="G279" s="106">
        <v>272600</v>
      </c>
      <c r="H279" s="106">
        <v>482251</v>
      </c>
      <c r="I279" s="106">
        <v>0</v>
      </c>
      <c r="J279" s="106">
        <v>38500</v>
      </c>
      <c r="K279" s="36"/>
      <c r="L279" s="220" t="s">
        <v>2344</v>
      </c>
      <c r="M279" s="97"/>
      <c r="N279" s="98"/>
      <c r="O279" s="99"/>
      <c r="P279" s="46"/>
      <c r="R279" s="75"/>
      <c r="S279" s="75"/>
      <c r="T279" s="75"/>
      <c r="U279" s="75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9"/>
        <v>1031525</v>
      </c>
      <c r="G280" s="106">
        <v>305600</v>
      </c>
      <c r="H280" s="106">
        <v>357189</v>
      </c>
      <c r="I280" s="106">
        <v>0</v>
      </c>
      <c r="J280" s="106">
        <v>368736</v>
      </c>
      <c r="K280" s="36"/>
      <c r="L280" s="220" t="s">
        <v>2344</v>
      </c>
      <c r="M280" s="97"/>
      <c r="N280" s="98"/>
      <c r="O280" s="99"/>
      <c r="P280" s="46"/>
      <c r="R280" s="75"/>
      <c r="S280" s="75"/>
      <c r="T280" s="75"/>
      <c r="U280" s="75"/>
    </row>
    <row r="281" spans="1:21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9"/>
        <v>5077292</v>
      </c>
      <c r="G281" s="106">
        <v>31800</v>
      </c>
      <c r="H281" s="106">
        <v>3520848</v>
      </c>
      <c r="I281" s="106">
        <v>0</v>
      </c>
      <c r="J281" s="106">
        <v>1524644</v>
      </c>
      <c r="K281" s="36"/>
      <c r="L281" s="220" t="s">
        <v>2344</v>
      </c>
      <c r="M281" s="97"/>
      <c r="N281" s="98"/>
      <c r="O281" s="99"/>
      <c r="P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9"/>
        <v>53305618</v>
      </c>
      <c r="G282" s="106">
        <v>21656402</v>
      </c>
      <c r="H282" s="106">
        <v>13074259</v>
      </c>
      <c r="I282" s="106">
        <v>2000000</v>
      </c>
      <c r="J282" s="106">
        <v>16574957</v>
      </c>
      <c r="K282" s="36"/>
      <c r="L282" s="220" t="s">
        <v>2344</v>
      </c>
      <c r="M282" s="97"/>
      <c r="N282" s="98"/>
      <c r="O282" s="78"/>
      <c r="P282" s="46"/>
      <c r="R282" s="75"/>
      <c r="S282" s="75"/>
      <c r="T282" s="75"/>
      <c r="U282" s="75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 t="s">
        <v>9</v>
      </c>
      <c r="G283" s="105" t="s">
        <v>9</v>
      </c>
      <c r="H283" s="105" t="s">
        <v>9</v>
      </c>
      <c r="I283" s="105" t="s">
        <v>9</v>
      </c>
      <c r="J283" s="105" t="s">
        <v>9</v>
      </c>
      <c r="K283" s="36"/>
      <c r="L283" s="221" t="s">
        <v>9</v>
      </c>
      <c r="M283" s="97"/>
      <c r="N283" s="98"/>
      <c r="O283" s="99"/>
      <c r="P283" s="46"/>
      <c r="R283" s="75"/>
      <c r="S283" s="75"/>
      <c r="T283" s="75"/>
      <c r="U283" s="75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 t="s">
        <v>9</v>
      </c>
      <c r="G284" s="105" t="s">
        <v>9</v>
      </c>
      <c r="H284" s="105" t="s">
        <v>9</v>
      </c>
      <c r="I284" s="105" t="s">
        <v>9</v>
      </c>
      <c r="J284" s="105" t="s">
        <v>9</v>
      </c>
      <c r="K284" s="36"/>
      <c r="L284" s="221" t="s">
        <v>9</v>
      </c>
      <c r="M284" s="97"/>
      <c r="N284" s="98"/>
      <c r="O284" s="99"/>
      <c r="P284" s="46"/>
      <c r="R284" s="75"/>
      <c r="S284" s="75"/>
      <c r="T284" s="75"/>
      <c r="U284" s="75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>G285+H285+I285+J285</f>
        <v>4114090</v>
      </c>
      <c r="G285" s="106">
        <v>435000</v>
      </c>
      <c r="H285" s="106">
        <v>342531</v>
      </c>
      <c r="I285" s="106">
        <v>602500</v>
      </c>
      <c r="J285" s="106">
        <v>2734059</v>
      </c>
      <c r="K285" s="36"/>
      <c r="L285" s="220" t="s">
        <v>2349</v>
      </c>
      <c r="M285" s="97"/>
      <c r="N285" s="98"/>
      <c r="O285" s="78"/>
      <c r="P285" s="46"/>
      <c r="R285" s="75"/>
      <c r="S285" s="75"/>
      <c r="T285" s="75"/>
      <c r="U285" s="75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 t="s">
        <v>9</v>
      </c>
      <c r="G286" s="105" t="s">
        <v>9</v>
      </c>
      <c r="H286" s="105" t="s">
        <v>9</v>
      </c>
      <c r="I286" s="105" t="s">
        <v>9</v>
      </c>
      <c r="J286" s="105" t="s">
        <v>9</v>
      </c>
      <c r="K286" s="36"/>
      <c r="L286" s="221" t="s">
        <v>9</v>
      </c>
      <c r="M286" s="97"/>
      <c r="N286" s="98"/>
      <c r="O286" s="99"/>
      <c r="P286" s="46"/>
      <c r="R286" s="75"/>
      <c r="S286" s="75"/>
      <c r="T286" s="75"/>
      <c r="U286" s="75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 t="s">
        <v>9</v>
      </c>
      <c r="G287" s="105" t="s">
        <v>9</v>
      </c>
      <c r="H287" s="105" t="s">
        <v>9</v>
      </c>
      <c r="I287" s="105" t="s">
        <v>9</v>
      </c>
      <c r="J287" s="105" t="s">
        <v>9</v>
      </c>
      <c r="K287" s="36"/>
      <c r="L287" s="221" t="s">
        <v>9</v>
      </c>
      <c r="M287" s="97"/>
      <c r="N287" s="98"/>
      <c r="O287" s="99"/>
      <c r="P287" s="46"/>
      <c r="R287" s="75"/>
      <c r="S287" s="75"/>
      <c r="T287" s="75"/>
      <c r="U287" s="75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aca="true" t="shared" si="10" ref="F288:F310">G288+H288+I288+J288</f>
        <v>2217827</v>
      </c>
      <c r="G288" s="106">
        <v>358500</v>
      </c>
      <c r="H288" s="106">
        <v>1632907</v>
      </c>
      <c r="I288" s="106">
        <v>0</v>
      </c>
      <c r="J288" s="106">
        <v>226420</v>
      </c>
      <c r="K288" s="36"/>
      <c r="L288" s="220" t="s">
        <v>2344</v>
      </c>
      <c r="M288" s="97"/>
      <c r="N288" s="98"/>
      <c r="O288" s="78"/>
      <c r="P288" s="46"/>
      <c r="R288" s="75"/>
      <c r="S288" s="75"/>
      <c r="T288" s="75"/>
      <c r="U288" s="75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10"/>
        <v>488261</v>
      </c>
      <c r="G289" s="106">
        <v>0</v>
      </c>
      <c r="H289" s="106">
        <v>191652</v>
      </c>
      <c r="I289" s="106">
        <v>78000</v>
      </c>
      <c r="J289" s="106">
        <v>218609</v>
      </c>
      <c r="K289" s="36"/>
      <c r="L289" s="220" t="s">
        <v>2344</v>
      </c>
      <c r="M289" s="97"/>
      <c r="N289" s="98"/>
      <c r="O289" s="99"/>
      <c r="P289" s="46"/>
      <c r="R289" s="75"/>
      <c r="S289" s="75"/>
      <c r="T289" s="75"/>
      <c r="U289" s="75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10"/>
        <v>136753</v>
      </c>
      <c r="G290" s="106">
        <v>0</v>
      </c>
      <c r="H290" s="106">
        <v>3675</v>
      </c>
      <c r="I290" s="106">
        <v>20201</v>
      </c>
      <c r="J290" s="106">
        <v>112877</v>
      </c>
      <c r="K290" s="36"/>
      <c r="L290" s="220" t="s">
        <v>2344</v>
      </c>
      <c r="M290" s="97"/>
      <c r="N290" s="98"/>
      <c r="O290" s="99"/>
      <c r="P290" s="46"/>
      <c r="R290" s="75"/>
      <c r="S290" s="75"/>
      <c r="T290" s="75"/>
      <c r="U290" s="75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10"/>
        <v>13600</v>
      </c>
      <c r="G291" s="106">
        <v>0</v>
      </c>
      <c r="H291" s="106">
        <v>6050</v>
      </c>
      <c r="I291" s="106">
        <v>0</v>
      </c>
      <c r="J291" s="106">
        <v>7550</v>
      </c>
      <c r="K291" s="36"/>
      <c r="L291" s="220" t="s">
        <v>2344</v>
      </c>
      <c r="M291" s="97"/>
      <c r="N291" s="98"/>
      <c r="O291" s="78"/>
      <c r="P291" s="46"/>
      <c r="R291" s="75"/>
      <c r="S291" s="75"/>
      <c r="T291" s="75"/>
      <c r="U291" s="75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10"/>
        <v>46100</v>
      </c>
      <c r="G292" s="106">
        <v>0</v>
      </c>
      <c r="H292" s="106">
        <v>46100</v>
      </c>
      <c r="I292" s="106">
        <v>0</v>
      </c>
      <c r="J292" s="106">
        <v>0</v>
      </c>
      <c r="K292" s="36"/>
      <c r="L292" s="220" t="s">
        <v>2344</v>
      </c>
      <c r="M292" s="97"/>
      <c r="N292" s="98"/>
      <c r="O292" s="78"/>
      <c r="P292" s="46"/>
      <c r="R292" s="75"/>
      <c r="S292" s="75"/>
      <c r="T292" s="75"/>
      <c r="U292" s="75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10"/>
        <v>139914</v>
      </c>
      <c r="G293" s="106">
        <v>0</v>
      </c>
      <c r="H293" s="106">
        <v>133914</v>
      </c>
      <c r="I293" s="106">
        <v>0</v>
      </c>
      <c r="J293" s="106">
        <v>6000</v>
      </c>
      <c r="K293" s="36"/>
      <c r="L293" s="220" t="s">
        <v>2344</v>
      </c>
      <c r="M293" s="97"/>
      <c r="N293" s="98"/>
      <c r="O293" s="99"/>
      <c r="P293" s="46"/>
      <c r="R293" s="75"/>
      <c r="S293" s="75"/>
      <c r="T293" s="75"/>
      <c r="U293" s="75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10"/>
        <v>1679250</v>
      </c>
      <c r="G294" s="106">
        <v>0</v>
      </c>
      <c r="H294" s="106">
        <v>548701</v>
      </c>
      <c r="I294" s="106">
        <v>50600</v>
      </c>
      <c r="J294" s="106">
        <v>1079949</v>
      </c>
      <c r="K294" s="36"/>
      <c r="L294" s="220" t="s">
        <v>2344</v>
      </c>
      <c r="M294" s="97"/>
      <c r="N294" s="98"/>
      <c r="O294" s="99"/>
      <c r="P294" s="46"/>
      <c r="R294" s="75"/>
      <c r="S294" s="75"/>
      <c r="T294" s="75"/>
      <c r="U294" s="75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10"/>
        <v>266973</v>
      </c>
      <c r="G295" s="106">
        <v>0</v>
      </c>
      <c r="H295" s="106">
        <v>211573</v>
      </c>
      <c r="I295" s="106">
        <v>0</v>
      </c>
      <c r="J295" s="106">
        <v>55400</v>
      </c>
      <c r="K295" s="36"/>
      <c r="L295" s="220" t="s">
        <v>2344</v>
      </c>
      <c r="M295" s="160"/>
      <c r="N295" s="98"/>
      <c r="O295" s="99"/>
      <c r="P295" s="46"/>
      <c r="R295" s="75"/>
      <c r="S295" s="75"/>
      <c r="T295" s="75"/>
      <c r="U295" s="75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10"/>
        <v>925116</v>
      </c>
      <c r="G296" s="106">
        <v>300</v>
      </c>
      <c r="H296" s="106">
        <v>654816</v>
      </c>
      <c r="I296" s="106">
        <v>0</v>
      </c>
      <c r="J296" s="106">
        <v>270000</v>
      </c>
      <c r="K296" s="36"/>
      <c r="L296" s="220" t="s">
        <v>2344</v>
      </c>
      <c r="M296" s="97"/>
      <c r="N296" s="98"/>
      <c r="O296" s="78"/>
      <c r="P296" s="46"/>
      <c r="R296" s="75"/>
      <c r="S296" s="75"/>
      <c r="T296" s="75"/>
      <c r="U296" s="75"/>
    </row>
    <row r="297" spans="1:21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10"/>
        <v>121394</v>
      </c>
      <c r="G297" s="106">
        <v>0</v>
      </c>
      <c r="H297" s="106">
        <v>60795</v>
      </c>
      <c r="I297" s="106">
        <v>0</v>
      </c>
      <c r="J297" s="106">
        <v>60599</v>
      </c>
      <c r="K297" s="36"/>
      <c r="L297" s="220" t="s">
        <v>2349</v>
      </c>
      <c r="M297" s="97"/>
      <c r="N297" s="98"/>
      <c r="O297" s="99"/>
      <c r="P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10"/>
        <v>925806</v>
      </c>
      <c r="G298" s="106">
        <v>0</v>
      </c>
      <c r="H298" s="106">
        <v>130985</v>
      </c>
      <c r="I298" s="106">
        <v>188476</v>
      </c>
      <c r="J298" s="106">
        <v>606345</v>
      </c>
      <c r="K298" s="36"/>
      <c r="L298" s="220" t="s">
        <v>2349</v>
      </c>
      <c r="M298" s="97"/>
      <c r="N298" s="98"/>
      <c r="O298" s="99"/>
      <c r="P298" s="46"/>
      <c r="R298" s="75"/>
      <c r="S298" s="75"/>
      <c r="T298" s="75"/>
      <c r="U298" s="75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10"/>
        <v>55450</v>
      </c>
      <c r="G299" s="106">
        <v>0</v>
      </c>
      <c r="H299" s="106">
        <v>11650</v>
      </c>
      <c r="I299" s="106">
        <v>0</v>
      </c>
      <c r="J299" s="106">
        <v>43800</v>
      </c>
      <c r="K299" s="36"/>
      <c r="L299" s="220" t="s">
        <v>2344</v>
      </c>
      <c r="M299" s="97"/>
      <c r="N299" s="98"/>
      <c r="O299" s="99"/>
      <c r="P299" s="46"/>
      <c r="R299" s="75"/>
      <c r="S299" s="75"/>
      <c r="T299" s="75"/>
      <c r="U299" s="75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10"/>
        <v>42706</v>
      </c>
      <c r="G300" s="106">
        <v>0</v>
      </c>
      <c r="H300" s="106">
        <v>14500</v>
      </c>
      <c r="I300" s="106">
        <v>0</v>
      </c>
      <c r="J300" s="106">
        <v>28206</v>
      </c>
      <c r="K300" s="36"/>
      <c r="L300" s="220" t="s">
        <v>2344</v>
      </c>
      <c r="M300" s="97"/>
      <c r="N300" s="98"/>
      <c r="O300" s="78"/>
      <c r="P300" s="46"/>
      <c r="R300" s="75"/>
      <c r="S300" s="75"/>
      <c r="T300" s="75"/>
      <c r="U300" s="75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10"/>
        <v>38000</v>
      </c>
      <c r="G301" s="106">
        <v>7000</v>
      </c>
      <c r="H301" s="106">
        <v>1500</v>
      </c>
      <c r="I301" s="106">
        <v>0</v>
      </c>
      <c r="J301" s="106">
        <v>29500</v>
      </c>
      <c r="K301" s="36"/>
      <c r="L301" s="220" t="s">
        <v>2344</v>
      </c>
      <c r="M301" s="97"/>
      <c r="N301" s="98"/>
      <c r="O301" s="99"/>
      <c r="P301" s="46"/>
      <c r="R301" s="75"/>
      <c r="S301" s="75"/>
      <c r="T301" s="75"/>
      <c r="U301" s="75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10"/>
        <v>57065</v>
      </c>
      <c r="G302" s="106">
        <v>0</v>
      </c>
      <c r="H302" s="106">
        <v>57065</v>
      </c>
      <c r="I302" s="106">
        <v>0</v>
      </c>
      <c r="J302" s="106">
        <v>0</v>
      </c>
      <c r="K302" s="36"/>
      <c r="L302" s="220" t="s">
        <v>2344</v>
      </c>
      <c r="M302" s="97"/>
      <c r="N302" s="98"/>
      <c r="O302" s="78"/>
      <c r="P302" s="46"/>
      <c r="R302" s="75"/>
      <c r="S302" s="75"/>
      <c r="T302" s="75"/>
      <c r="U302" s="75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10"/>
        <v>445890</v>
      </c>
      <c r="G303" s="106">
        <v>0</v>
      </c>
      <c r="H303" s="106">
        <v>134352</v>
      </c>
      <c r="I303" s="106">
        <v>0</v>
      </c>
      <c r="J303" s="106">
        <v>311538</v>
      </c>
      <c r="K303" s="36"/>
      <c r="L303" s="220" t="s">
        <v>2344</v>
      </c>
      <c r="M303" s="97"/>
      <c r="N303" s="98"/>
      <c r="O303" s="99"/>
      <c r="P303" s="46"/>
      <c r="R303" s="75"/>
      <c r="S303" s="75"/>
      <c r="T303" s="75"/>
      <c r="U303" s="75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10"/>
        <v>152836</v>
      </c>
      <c r="G304" s="106">
        <v>0</v>
      </c>
      <c r="H304" s="106">
        <v>102846</v>
      </c>
      <c r="I304" s="106">
        <v>27400</v>
      </c>
      <c r="J304" s="106">
        <v>22590</v>
      </c>
      <c r="K304" s="36"/>
      <c r="L304" s="220" t="s">
        <v>2344</v>
      </c>
      <c r="M304" s="97"/>
      <c r="N304" s="98"/>
      <c r="O304" s="78"/>
      <c r="P304" s="46"/>
      <c r="R304" s="75"/>
      <c r="S304" s="75"/>
      <c r="T304" s="75"/>
      <c r="U304" s="75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10"/>
        <v>482088</v>
      </c>
      <c r="G305" s="106">
        <v>247001</v>
      </c>
      <c r="H305" s="106">
        <v>182360</v>
      </c>
      <c r="I305" s="106">
        <v>0</v>
      </c>
      <c r="J305" s="106">
        <v>52727</v>
      </c>
      <c r="K305" s="36"/>
      <c r="L305" s="220" t="s">
        <v>2344</v>
      </c>
      <c r="M305" s="97"/>
      <c r="N305" s="98"/>
      <c r="O305" s="78"/>
      <c r="P305" s="46"/>
      <c r="R305" s="75"/>
      <c r="S305" s="75"/>
      <c r="T305" s="75"/>
      <c r="U305" s="75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10"/>
        <v>240488</v>
      </c>
      <c r="G306" s="106">
        <v>0</v>
      </c>
      <c r="H306" s="106">
        <v>93300</v>
      </c>
      <c r="I306" s="106">
        <v>0</v>
      </c>
      <c r="J306" s="106">
        <v>147188</v>
      </c>
      <c r="K306" s="36"/>
      <c r="L306" s="220" t="s">
        <v>2344</v>
      </c>
      <c r="M306" s="97"/>
      <c r="N306" s="98"/>
      <c r="O306" s="99"/>
      <c r="P306" s="46"/>
      <c r="R306" s="75"/>
      <c r="S306" s="75"/>
      <c r="T306" s="75"/>
      <c r="U306" s="75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10"/>
        <v>384276</v>
      </c>
      <c r="G307" s="106">
        <v>0</v>
      </c>
      <c r="H307" s="106">
        <v>360196</v>
      </c>
      <c r="I307" s="106">
        <v>0</v>
      </c>
      <c r="J307" s="106">
        <v>24080</v>
      </c>
      <c r="K307" s="36"/>
      <c r="L307" s="220" t="s">
        <v>2344</v>
      </c>
      <c r="M307" s="97"/>
      <c r="N307" s="98"/>
      <c r="O307" s="99"/>
      <c r="P307" s="46"/>
      <c r="R307" s="75"/>
      <c r="S307" s="75"/>
      <c r="T307" s="75"/>
      <c r="U307" s="75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10"/>
        <v>11717</v>
      </c>
      <c r="G308" s="106">
        <v>0</v>
      </c>
      <c r="H308" s="106">
        <v>0</v>
      </c>
      <c r="I308" s="106">
        <v>0</v>
      </c>
      <c r="J308" s="106">
        <v>11717</v>
      </c>
      <c r="K308" s="36"/>
      <c r="L308" s="220" t="s">
        <v>2344</v>
      </c>
      <c r="M308" s="97"/>
      <c r="N308" s="98"/>
      <c r="O308" s="99"/>
      <c r="P308" s="46"/>
      <c r="R308" s="75"/>
      <c r="S308" s="75"/>
      <c r="T308" s="75"/>
      <c r="U308" s="75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10"/>
        <v>1977767</v>
      </c>
      <c r="G309" s="106">
        <v>282750</v>
      </c>
      <c r="H309" s="106">
        <v>1480057</v>
      </c>
      <c r="I309" s="106">
        <v>60000</v>
      </c>
      <c r="J309" s="106">
        <v>154960</v>
      </c>
      <c r="K309" s="36"/>
      <c r="L309" s="220" t="s">
        <v>2344</v>
      </c>
      <c r="M309" s="97"/>
      <c r="N309" s="98"/>
      <c r="O309" s="78"/>
      <c r="P309" s="46"/>
      <c r="R309" s="75"/>
      <c r="S309" s="75"/>
      <c r="T309" s="75"/>
      <c r="U309" s="75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10"/>
        <v>902264</v>
      </c>
      <c r="G310" s="106">
        <v>0</v>
      </c>
      <c r="H310" s="106">
        <v>525476</v>
      </c>
      <c r="I310" s="106">
        <v>73400</v>
      </c>
      <c r="J310" s="106">
        <v>303388</v>
      </c>
      <c r="K310" s="36"/>
      <c r="L310" s="220" t="s">
        <v>2344</v>
      </c>
      <c r="M310" s="97"/>
      <c r="N310" s="98"/>
      <c r="O310" s="99"/>
      <c r="P310" s="46"/>
      <c r="R310" s="75"/>
      <c r="S310" s="75"/>
      <c r="T310" s="75"/>
      <c r="U310" s="75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 t="s">
        <v>9</v>
      </c>
      <c r="G311" s="105" t="s">
        <v>9</v>
      </c>
      <c r="H311" s="105" t="s">
        <v>9</v>
      </c>
      <c r="I311" s="105" t="s">
        <v>9</v>
      </c>
      <c r="J311" s="105" t="s">
        <v>9</v>
      </c>
      <c r="K311" s="36"/>
      <c r="L311" s="221" t="s">
        <v>9</v>
      </c>
      <c r="M311" s="97"/>
      <c r="N311" s="98"/>
      <c r="O311" s="99"/>
      <c r="P311" s="46"/>
      <c r="R311" s="75"/>
      <c r="S311" s="75"/>
      <c r="T311" s="75"/>
      <c r="U311" s="75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aca="true" t="shared" si="11" ref="F312:F322">G312+H312+I312+J312</f>
        <v>735099</v>
      </c>
      <c r="G312" s="106">
        <v>0</v>
      </c>
      <c r="H312" s="106">
        <v>502949</v>
      </c>
      <c r="I312" s="106">
        <v>0</v>
      </c>
      <c r="J312" s="106">
        <v>232150</v>
      </c>
      <c r="K312" s="36"/>
      <c r="L312" s="220" t="s">
        <v>2344</v>
      </c>
      <c r="M312" s="97"/>
      <c r="N312" s="98"/>
      <c r="O312" s="99"/>
      <c r="P312" s="46"/>
      <c r="R312" s="75"/>
      <c r="S312" s="75"/>
      <c r="T312" s="75"/>
      <c r="U312" s="75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11"/>
        <v>173937</v>
      </c>
      <c r="G313" s="106">
        <v>2</v>
      </c>
      <c r="H313" s="106">
        <v>43944</v>
      </c>
      <c r="I313" s="106">
        <v>0</v>
      </c>
      <c r="J313" s="106">
        <v>129991</v>
      </c>
      <c r="K313" s="36"/>
      <c r="L313" s="220" t="s">
        <v>2349</v>
      </c>
      <c r="M313" s="97"/>
      <c r="N313" s="98"/>
      <c r="O313" s="99"/>
      <c r="P313" s="46"/>
      <c r="R313" s="75"/>
      <c r="S313" s="75"/>
      <c r="T313" s="75"/>
      <c r="U313" s="75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11"/>
        <v>782879</v>
      </c>
      <c r="G314" s="106">
        <v>0</v>
      </c>
      <c r="H314" s="106">
        <v>765279</v>
      </c>
      <c r="I314" s="106">
        <v>0</v>
      </c>
      <c r="J314" s="106">
        <v>17600</v>
      </c>
      <c r="K314" s="36"/>
      <c r="L314" s="220" t="s">
        <v>2344</v>
      </c>
      <c r="M314" s="97"/>
      <c r="N314" s="98"/>
      <c r="O314" s="99"/>
      <c r="P314" s="46"/>
      <c r="R314" s="75"/>
      <c r="S314" s="75"/>
      <c r="T314" s="75"/>
      <c r="U314" s="75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11"/>
        <v>1389230</v>
      </c>
      <c r="G315" s="106">
        <v>0</v>
      </c>
      <c r="H315" s="106">
        <v>653958</v>
      </c>
      <c r="I315" s="106">
        <v>0</v>
      </c>
      <c r="J315" s="106">
        <v>735272</v>
      </c>
      <c r="K315" s="36"/>
      <c r="L315" s="220" t="s">
        <v>2344</v>
      </c>
      <c r="M315" s="97"/>
      <c r="N315" s="98"/>
      <c r="O315" s="78"/>
      <c r="P315" s="46"/>
      <c r="R315" s="75"/>
      <c r="S315" s="75"/>
      <c r="T315" s="75"/>
      <c r="U315" s="75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11"/>
        <v>2805295</v>
      </c>
      <c r="G316" s="106">
        <v>107000</v>
      </c>
      <c r="H316" s="106">
        <v>765590</v>
      </c>
      <c r="I316" s="106">
        <v>6000</v>
      </c>
      <c r="J316" s="106">
        <v>1926705</v>
      </c>
      <c r="K316" s="36"/>
      <c r="L316" s="220" t="s">
        <v>2344</v>
      </c>
      <c r="M316" s="97"/>
      <c r="N316" s="98"/>
      <c r="O316" s="78"/>
      <c r="P316" s="46"/>
      <c r="R316" s="75"/>
      <c r="S316" s="75"/>
      <c r="T316" s="75"/>
      <c r="U316" s="75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11"/>
        <v>5198681</v>
      </c>
      <c r="G317" s="106">
        <v>758400</v>
      </c>
      <c r="H317" s="106">
        <v>2292654</v>
      </c>
      <c r="I317" s="106">
        <v>0</v>
      </c>
      <c r="J317" s="106">
        <v>2147627</v>
      </c>
      <c r="K317" s="36"/>
      <c r="L317" s="220" t="s">
        <v>2343</v>
      </c>
      <c r="M317" s="97"/>
      <c r="N317" s="98"/>
      <c r="O317" s="78"/>
      <c r="P317" s="46"/>
      <c r="R317" s="75"/>
      <c r="S317" s="75"/>
      <c r="T317" s="75"/>
      <c r="U317" s="75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11"/>
        <v>1555563</v>
      </c>
      <c r="G318" s="106">
        <v>0</v>
      </c>
      <c r="H318" s="106">
        <v>87663</v>
      </c>
      <c r="I318" s="106">
        <v>0</v>
      </c>
      <c r="J318" s="106">
        <v>1467900</v>
      </c>
      <c r="K318" s="36"/>
      <c r="L318" s="220" t="s">
        <v>2344</v>
      </c>
      <c r="M318" s="97"/>
      <c r="N318" s="98"/>
      <c r="O318" s="99"/>
      <c r="P318" s="46"/>
      <c r="R318" s="75"/>
      <c r="S318" s="75"/>
      <c r="T318" s="75"/>
      <c r="U318" s="75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11"/>
        <v>239717</v>
      </c>
      <c r="G319" s="106">
        <v>0</v>
      </c>
      <c r="H319" s="106">
        <v>59667</v>
      </c>
      <c r="I319" s="106">
        <v>0</v>
      </c>
      <c r="J319" s="106">
        <v>180050</v>
      </c>
      <c r="K319" s="36"/>
      <c r="L319" s="220" t="s">
        <v>2349</v>
      </c>
      <c r="M319" s="97"/>
      <c r="N319" s="98"/>
      <c r="O319" s="78"/>
      <c r="P319" s="46"/>
      <c r="R319" s="75"/>
      <c r="S319" s="75"/>
      <c r="T319" s="75"/>
      <c r="U319" s="75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11"/>
        <v>2497037</v>
      </c>
      <c r="G320" s="106">
        <v>0</v>
      </c>
      <c r="H320" s="106">
        <v>532241</v>
      </c>
      <c r="I320" s="106">
        <v>0</v>
      </c>
      <c r="J320" s="106">
        <v>1964796</v>
      </c>
      <c r="K320" s="36"/>
      <c r="L320" s="220" t="s">
        <v>2349</v>
      </c>
      <c r="M320" s="97"/>
      <c r="N320" s="98"/>
      <c r="O320" s="78"/>
      <c r="P320" s="46"/>
      <c r="R320" s="75"/>
      <c r="S320" s="75"/>
      <c r="T320" s="75"/>
      <c r="U320" s="75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11"/>
        <v>5000916</v>
      </c>
      <c r="G321" s="106">
        <v>1349751</v>
      </c>
      <c r="H321" s="106">
        <v>1098513</v>
      </c>
      <c r="I321" s="106">
        <v>295000</v>
      </c>
      <c r="J321" s="106">
        <v>2257652</v>
      </c>
      <c r="K321" s="36"/>
      <c r="L321" s="220" t="s">
        <v>2349</v>
      </c>
      <c r="M321" s="97"/>
      <c r="N321" s="98"/>
      <c r="O321" s="99"/>
      <c r="P321" s="46"/>
      <c r="R321" s="75"/>
      <c r="S321" s="75"/>
      <c r="T321" s="75"/>
      <c r="U321" s="75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11"/>
        <v>429177</v>
      </c>
      <c r="G322" s="106">
        <v>0</v>
      </c>
      <c r="H322" s="106">
        <v>148088</v>
      </c>
      <c r="I322" s="106">
        <v>6999</v>
      </c>
      <c r="J322" s="106">
        <v>274090</v>
      </c>
      <c r="K322" s="36"/>
      <c r="L322" s="220" t="s">
        <v>2344</v>
      </c>
      <c r="M322" s="97"/>
      <c r="N322" s="98"/>
      <c r="O322" s="99"/>
      <c r="P322" s="46"/>
      <c r="R322" s="75"/>
      <c r="S322" s="75"/>
      <c r="T322" s="75"/>
      <c r="U322" s="75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K323" s="36"/>
      <c r="L323" s="220" t="s">
        <v>2226</v>
      </c>
      <c r="M323" s="97"/>
      <c r="N323" s="98"/>
      <c r="O323" s="99"/>
      <c r="P323" s="46"/>
      <c r="R323" s="75"/>
      <c r="S323" s="75"/>
      <c r="T323" s="75"/>
      <c r="U323" s="75"/>
    </row>
    <row r="324" spans="1:21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12" ref="F324:F371">G324+H324+I324+J324</f>
        <v>3571466</v>
      </c>
      <c r="G324" s="106">
        <v>1060315</v>
      </c>
      <c r="H324" s="106">
        <v>1806844</v>
      </c>
      <c r="I324" s="106">
        <v>100</v>
      </c>
      <c r="J324" s="106">
        <v>704207</v>
      </c>
      <c r="K324" s="36"/>
      <c r="L324" s="220" t="s">
        <v>2344</v>
      </c>
      <c r="M324" s="97"/>
      <c r="N324" s="98"/>
      <c r="O324" s="99"/>
      <c r="P324" s="46"/>
      <c r="R324" s="75"/>
      <c r="S324" s="75"/>
      <c r="T324" s="75"/>
      <c r="U324" s="75"/>
    </row>
    <row r="325" spans="1:21" s="5" customFormat="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12"/>
        <v>2761051</v>
      </c>
      <c r="G325" s="106">
        <v>0</v>
      </c>
      <c r="H325" s="106">
        <v>1187744</v>
      </c>
      <c r="I325" s="106">
        <v>0</v>
      </c>
      <c r="J325" s="106">
        <v>1573307</v>
      </c>
      <c r="K325" s="36"/>
      <c r="L325" s="220" t="s">
        <v>2344</v>
      </c>
      <c r="M325" s="97"/>
      <c r="N325" s="98"/>
      <c r="O325" s="99"/>
      <c r="P325" s="46"/>
      <c r="R325" s="46"/>
      <c r="S325" s="46"/>
      <c r="T325" s="46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12"/>
        <v>2420396</v>
      </c>
      <c r="G326" s="106">
        <v>369577</v>
      </c>
      <c r="H326" s="106">
        <v>1074698</v>
      </c>
      <c r="I326" s="106">
        <v>1</v>
      </c>
      <c r="J326" s="106">
        <v>976120</v>
      </c>
      <c r="K326" s="63"/>
      <c r="L326" s="220" t="s">
        <v>2344</v>
      </c>
      <c r="M326" s="97"/>
      <c r="N326" s="98"/>
      <c r="O326" s="78"/>
      <c r="P326" s="46"/>
      <c r="R326" s="75"/>
      <c r="S326" s="75"/>
      <c r="T326" s="75"/>
      <c r="U326" s="75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12"/>
        <v>3406956</v>
      </c>
      <c r="G327" s="106">
        <v>1416500</v>
      </c>
      <c r="H327" s="106">
        <v>645188</v>
      </c>
      <c r="I327" s="106">
        <v>38250</v>
      </c>
      <c r="J327" s="106">
        <v>1307018</v>
      </c>
      <c r="K327" s="36"/>
      <c r="L327" s="220" t="s">
        <v>2344</v>
      </c>
      <c r="M327" s="97"/>
      <c r="N327" s="98"/>
      <c r="O327" s="78"/>
      <c r="P327" s="46"/>
      <c r="R327" s="75"/>
      <c r="S327" s="75"/>
      <c r="T327" s="75"/>
      <c r="U327" s="75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12"/>
        <v>381186</v>
      </c>
      <c r="G328" s="106">
        <v>0</v>
      </c>
      <c r="H328" s="106">
        <v>233086</v>
      </c>
      <c r="I328" s="106">
        <v>0</v>
      </c>
      <c r="J328" s="106">
        <v>148100</v>
      </c>
      <c r="K328" s="36"/>
      <c r="L328" s="220" t="s">
        <v>2344</v>
      </c>
      <c r="M328" s="97"/>
      <c r="N328" s="98"/>
      <c r="O328" s="78"/>
      <c r="P328" s="46"/>
      <c r="R328" s="75"/>
      <c r="S328" s="75"/>
      <c r="T328" s="75"/>
      <c r="U328" s="75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12"/>
        <v>645330</v>
      </c>
      <c r="G329" s="106">
        <v>0</v>
      </c>
      <c r="H329" s="106">
        <v>296345</v>
      </c>
      <c r="I329" s="106">
        <v>85000</v>
      </c>
      <c r="J329" s="106">
        <v>263985</v>
      </c>
      <c r="K329" s="36"/>
      <c r="L329" s="220" t="s">
        <v>2349</v>
      </c>
      <c r="M329" s="97"/>
      <c r="N329" s="98"/>
      <c r="O329" s="99"/>
      <c r="P329" s="46"/>
      <c r="R329" s="75"/>
      <c r="S329" s="75"/>
      <c r="T329" s="75"/>
      <c r="U329" s="75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12"/>
        <v>1014296</v>
      </c>
      <c r="G330" s="106">
        <v>0</v>
      </c>
      <c r="H330" s="106">
        <v>84796</v>
      </c>
      <c r="I330" s="106">
        <v>900000</v>
      </c>
      <c r="J330" s="106">
        <v>29500</v>
      </c>
      <c r="K330" s="36"/>
      <c r="L330" s="220" t="s">
        <v>2343</v>
      </c>
      <c r="M330" s="97"/>
      <c r="N330" s="98"/>
      <c r="O330" s="78"/>
      <c r="P330" s="46"/>
      <c r="R330" s="75"/>
      <c r="S330" s="75"/>
      <c r="T330" s="75"/>
      <c r="U330" s="75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12"/>
        <v>2438013</v>
      </c>
      <c r="G331" s="106">
        <v>0</v>
      </c>
      <c r="H331" s="106">
        <v>1287739</v>
      </c>
      <c r="I331" s="106">
        <v>0</v>
      </c>
      <c r="J331" s="106">
        <v>1150274</v>
      </c>
      <c r="K331" s="36"/>
      <c r="L331" s="220" t="s">
        <v>2344</v>
      </c>
      <c r="M331" s="97"/>
      <c r="N331" s="98"/>
      <c r="O331" s="99"/>
      <c r="P331" s="46"/>
      <c r="R331" s="75"/>
      <c r="S331" s="75"/>
      <c r="T331" s="75"/>
      <c r="U331" s="75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12"/>
        <v>9474366</v>
      </c>
      <c r="G332" s="106">
        <v>3206580</v>
      </c>
      <c r="H332" s="106">
        <v>2876004</v>
      </c>
      <c r="I332" s="106">
        <v>0</v>
      </c>
      <c r="J332" s="106">
        <v>3391782</v>
      </c>
      <c r="K332" s="36"/>
      <c r="L332" s="220" t="s">
        <v>2344</v>
      </c>
      <c r="M332" s="97"/>
      <c r="N332" s="98"/>
      <c r="O332" s="99"/>
      <c r="P332" s="46"/>
      <c r="R332" s="75"/>
      <c r="S332" s="75"/>
      <c r="T332" s="75"/>
      <c r="U332" s="75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12"/>
        <v>21847</v>
      </c>
      <c r="G333" s="106">
        <v>0</v>
      </c>
      <c r="H333" s="106">
        <v>21847</v>
      </c>
      <c r="I333" s="106">
        <v>0</v>
      </c>
      <c r="J333" s="106">
        <v>0</v>
      </c>
      <c r="K333" s="36"/>
      <c r="L333" s="220" t="s">
        <v>2344</v>
      </c>
      <c r="M333" s="97"/>
      <c r="N333" s="98"/>
      <c r="O333" s="99"/>
      <c r="P333" s="46"/>
      <c r="R333" s="75"/>
      <c r="S333" s="75"/>
      <c r="T333" s="75"/>
      <c r="U333" s="75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12"/>
        <v>818554</v>
      </c>
      <c r="G334" s="106">
        <v>4800</v>
      </c>
      <c r="H334" s="106">
        <v>803254</v>
      </c>
      <c r="I334" s="106">
        <v>0</v>
      </c>
      <c r="J334" s="106">
        <v>10500</v>
      </c>
      <c r="K334" s="36"/>
      <c r="L334" s="220" t="s">
        <v>2349</v>
      </c>
      <c r="M334" s="97"/>
      <c r="N334" s="98"/>
      <c r="O334" s="99"/>
      <c r="P334" s="46"/>
      <c r="R334" s="75"/>
      <c r="S334" s="75"/>
      <c r="T334" s="75"/>
      <c r="U334" s="75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12"/>
        <v>545119</v>
      </c>
      <c r="G335" s="106">
        <v>0</v>
      </c>
      <c r="H335" s="106">
        <v>59119</v>
      </c>
      <c r="I335" s="106">
        <v>0</v>
      </c>
      <c r="J335" s="106">
        <v>486000</v>
      </c>
      <c r="K335" s="36"/>
      <c r="L335" s="220" t="s">
        <v>2344</v>
      </c>
      <c r="M335" s="97"/>
      <c r="N335" s="98"/>
      <c r="O335" s="99"/>
      <c r="P335" s="46"/>
      <c r="R335" s="75"/>
      <c r="S335" s="75"/>
      <c r="T335" s="75"/>
      <c r="U335" s="75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12"/>
        <v>1910013</v>
      </c>
      <c r="G336" s="106">
        <v>140101</v>
      </c>
      <c r="H336" s="106">
        <v>1486181</v>
      </c>
      <c r="I336" s="106">
        <v>1</v>
      </c>
      <c r="J336" s="106">
        <v>283730</v>
      </c>
      <c r="K336" s="36"/>
      <c r="L336" s="220" t="s">
        <v>2349</v>
      </c>
      <c r="M336" s="97"/>
      <c r="N336" s="98"/>
      <c r="O336" s="78"/>
      <c r="P336" s="46"/>
      <c r="R336" s="75"/>
      <c r="S336" s="75"/>
      <c r="T336" s="75"/>
      <c r="U336" s="75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12"/>
        <v>1717996</v>
      </c>
      <c r="G337" s="106">
        <v>178500</v>
      </c>
      <c r="H337" s="106">
        <v>861844</v>
      </c>
      <c r="I337" s="106">
        <v>0</v>
      </c>
      <c r="J337" s="106">
        <v>677652</v>
      </c>
      <c r="K337" s="36"/>
      <c r="L337" s="220" t="s">
        <v>2349</v>
      </c>
      <c r="M337" s="97"/>
      <c r="N337" s="98"/>
      <c r="O337" s="78"/>
      <c r="P337" s="46"/>
      <c r="R337" s="75"/>
      <c r="S337" s="75"/>
      <c r="T337" s="75"/>
      <c r="U337" s="75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12"/>
        <v>561838</v>
      </c>
      <c r="G338" s="106">
        <v>0</v>
      </c>
      <c r="H338" s="106">
        <v>286005</v>
      </c>
      <c r="I338" s="106">
        <v>0</v>
      </c>
      <c r="J338" s="106">
        <v>275833</v>
      </c>
      <c r="K338" s="36"/>
      <c r="L338" s="220" t="s">
        <v>2349</v>
      </c>
      <c r="M338" s="97"/>
      <c r="N338" s="98"/>
      <c r="O338" s="78"/>
      <c r="P338" s="46"/>
      <c r="R338" s="75"/>
      <c r="S338" s="75"/>
      <c r="T338" s="75"/>
      <c r="U338" s="75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12"/>
        <v>325114</v>
      </c>
      <c r="G339" s="106">
        <v>0</v>
      </c>
      <c r="H339" s="106">
        <v>310311</v>
      </c>
      <c r="I339" s="106">
        <v>0</v>
      </c>
      <c r="J339" s="106">
        <v>14803</v>
      </c>
      <c r="K339" s="36"/>
      <c r="L339" s="220" t="s">
        <v>2344</v>
      </c>
      <c r="M339" s="97"/>
      <c r="N339" s="98"/>
      <c r="O339" s="78"/>
      <c r="P339" s="46"/>
      <c r="R339" s="75"/>
      <c r="S339" s="75"/>
      <c r="T339" s="75"/>
      <c r="U339" s="75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12"/>
        <v>4733276</v>
      </c>
      <c r="G340" s="106">
        <v>2907509</v>
      </c>
      <c r="H340" s="106">
        <v>1435717</v>
      </c>
      <c r="I340" s="106">
        <v>35400</v>
      </c>
      <c r="J340" s="106">
        <v>354650</v>
      </c>
      <c r="K340" s="36"/>
      <c r="L340" s="220" t="s">
        <v>2344</v>
      </c>
      <c r="M340" s="97"/>
      <c r="N340" s="98"/>
      <c r="O340" s="99"/>
      <c r="P340" s="46"/>
      <c r="R340" s="75"/>
      <c r="S340" s="75"/>
      <c r="T340" s="75"/>
      <c r="U340" s="75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12"/>
        <v>3940154</v>
      </c>
      <c r="G341" s="106">
        <v>0</v>
      </c>
      <c r="H341" s="106">
        <v>240296</v>
      </c>
      <c r="I341" s="106">
        <v>334000</v>
      </c>
      <c r="J341" s="106">
        <v>3365858</v>
      </c>
      <c r="K341" s="36"/>
      <c r="L341" s="220" t="s">
        <v>2344</v>
      </c>
      <c r="M341" s="97"/>
      <c r="N341" s="98"/>
      <c r="O341" s="99"/>
      <c r="P341" s="46"/>
      <c r="R341" s="75"/>
      <c r="S341" s="75"/>
      <c r="T341" s="75"/>
      <c r="U341" s="75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12"/>
        <v>13563334</v>
      </c>
      <c r="G342" s="106">
        <v>0</v>
      </c>
      <c r="H342" s="106">
        <v>613159</v>
      </c>
      <c r="I342" s="106">
        <v>604000</v>
      </c>
      <c r="J342" s="106">
        <v>12346175</v>
      </c>
      <c r="K342" s="36"/>
      <c r="L342" s="220" t="s">
        <v>2344</v>
      </c>
      <c r="M342" s="97"/>
      <c r="N342" s="98"/>
      <c r="O342" s="99"/>
      <c r="P342" s="46"/>
      <c r="R342" s="75"/>
      <c r="S342" s="75"/>
      <c r="T342" s="75"/>
      <c r="U342" s="75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12"/>
        <v>9590063</v>
      </c>
      <c r="G343" s="106">
        <v>519101</v>
      </c>
      <c r="H343" s="106">
        <v>2840019</v>
      </c>
      <c r="I343" s="106">
        <v>3742</v>
      </c>
      <c r="J343" s="106">
        <v>6227201</v>
      </c>
      <c r="K343" s="36"/>
      <c r="L343" s="220" t="s">
        <v>2344</v>
      </c>
      <c r="M343" s="97"/>
      <c r="N343" s="98"/>
      <c r="O343" s="99"/>
      <c r="P343" s="46"/>
      <c r="R343" s="75"/>
      <c r="S343" s="75"/>
      <c r="T343" s="75"/>
      <c r="U343" s="75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12"/>
        <v>18122726</v>
      </c>
      <c r="G344" s="106">
        <v>411264</v>
      </c>
      <c r="H344" s="106">
        <v>1137462</v>
      </c>
      <c r="I344" s="106">
        <v>15766000</v>
      </c>
      <c r="J344" s="106">
        <v>808000</v>
      </c>
      <c r="K344" s="36"/>
      <c r="L344" s="220" t="s">
        <v>2344</v>
      </c>
      <c r="M344" s="97"/>
      <c r="N344" s="98"/>
      <c r="O344" s="99"/>
      <c r="P344" s="46"/>
      <c r="R344" s="75"/>
      <c r="S344" s="75"/>
      <c r="T344" s="75"/>
      <c r="U344" s="75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12"/>
        <v>1672126</v>
      </c>
      <c r="G345" s="106">
        <v>1</v>
      </c>
      <c r="H345" s="106">
        <v>751178</v>
      </c>
      <c r="I345" s="106">
        <v>0</v>
      </c>
      <c r="J345" s="106">
        <v>920947</v>
      </c>
      <c r="K345" s="36"/>
      <c r="L345" s="220" t="s">
        <v>2349</v>
      </c>
      <c r="M345" s="97"/>
      <c r="N345" s="98"/>
      <c r="O345" s="99"/>
      <c r="P345" s="46"/>
      <c r="R345" s="75"/>
      <c r="S345" s="75"/>
      <c r="T345" s="75"/>
      <c r="U345" s="75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12"/>
        <v>4435265</v>
      </c>
      <c r="G346" s="106">
        <v>411500</v>
      </c>
      <c r="H346" s="106">
        <v>2392490</v>
      </c>
      <c r="I346" s="106">
        <v>100000</v>
      </c>
      <c r="J346" s="106">
        <v>1531275</v>
      </c>
      <c r="K346" s="36"/>
      <c r="L346" s="220" t="s">
        <v>2344</v>
      </c>
      <c r="M346" s="97"/>
      <c r="N346" s="98"/>
      <c r="O346" s="99"/>
      <c r="P346" s="46"/>
      <c r="R346" s="75"/>
      <c r="S346" s="75"/>
      <c r="T346" s="75"/>
      <c r="U346" s="75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12"/>
        <v>335656</v>
      </c>
      <c r="G347" s="106">
        <v>0</v>
      </c>
      <c r="H347" s="106">
        <v>281141</v>
      </c>
      <c r="I347" s="106">
        <v>0</v>
      </c>
      <c r="J347" s="106">
        <v>54515</v>
      </c>
      <c r="K347" s="36"/>
      <c r="L347" s="220" t="s">
        <v>2344</v>
      </c>
      <c r="M347" s="97"/>
      <c r="N347" s="98"/>
      <c r="O347" s="78"/>
      <c r="P347" s="46"/>
      <c r="R347" s="75"/>
      <c r="S347" s="75"/>
      <c r="T347" s="75"/>
      <c r="U347" s="75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12"/>
        <v>9947493</v>
      </c>
      <c r="G348" s="106">
        <v>1334667</v>
      </c>
      <c r="H348" s="106">
        <v>2229376</v>
      </c>
      <c r="I348" s="106">
        <v>2245000</v>
      </c>
      <c r="J348" s="106">
        <v>4138450</v>
      </c>
      <c r="K348" s="36"/>
      <c r="L348" s="220" t="s">
        <v>2344</v>
      </c>
      <c r="M348" s="97"/>
      <c r="N348" s="98"/>
      <c r="O348" s="99"/>
      <c r="P348" s="46"/>
      <c r="R348" s="75"/>
      <c r="S348" s="75"/>
      <c r="T348" s="75"/>
      <c r="U348" s="75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12"/>
        <v>2966884</v>
      </c>
      <c r="G349" s="106">
        <v>583100</v>
      </c>
      <c r="H349" s="106">
        <v>221841</v>
      </c>
      <c r="I349" s="106">
        <v>283300</v>
      </c>
      <c r="J349" s="106">
        <v>1878643</v>
      </c>
      <c r="K349" s="36"/>
      <c r="L349" s="220" t="s">
        <v>2344</v>
      </c>
      <c r="M349" s="97"/>
      <c r="N349" s="98"/>
      <c r="O349" s="99"/>
      <c r="P349" s="46"/>
      <c r="R349" s="75"/>
      <c r="S349" s="75"/>
      <c r="T349" s="75"/>
      <c r="U349" s="75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12"/>
        <v>263074</v>
      </c>
      <c r="G350" s="106">
        <v>0</v>
      </c>
      <c r="H350" s="106">
        <v>158274</v>
      </c>
      <c r="I350" s="106">
        <v>0</v>
      </c>
      <c r="J350" s="106">
        <v>104800</v>
      </c>
      <c r="K350" s="36"/>
      <c r="L350" s="220" t="s">
        <v>2344</v>
      </c>
      <c r="M350" s="97"/>
      <c r="N350" s="98"/>
      <c r="O350" s="78"/>
      <c r="P350" s="46"/>
      <c r="R350" s="75"/>
      <c r="S350" s="75"/>
      <c r="T350" s="75"/>
      <c r="U350" s="75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12"/>
        <v>736920</v>
      </c>
      <c r="G351" s="106">
        <v>396002</v>
      </c>
      <c r="H351" s="106">
        <v>339614</v>
      </c>
      <c r="I351" s="106">
        <v>1300</v>
      </c>
      <c r="J351" s="106">
        <v>4</v>
      </c>
      <c r="K351" s="36"/>
      <c r="L351" s="220" t="s">
        <v>2344</v>
      </c>
      <c r="M351" s="97"/>
      <c r="N351" s="98"/>
      <c r="O351" s="78"/>
      <c r="P351" s="46"/>
      <c r="R351" s="75"/>
      <c r="S351" s="75"/>
      <c r="T351" s="75"/>
      <c r="U351" s="75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12"/>
        <v>16653614</v>
      </c>
      <c r="G352" s="106">
        <v>8574101</v>
      </c>
      <c r="H352" s="106">
        <v>2089229</v>
      </c>
      <c r="I352" s="106">
        <v>1902179</v>
      </c>
      <c r="J352" s="106">
        <v>4088105</v>
      </c>
      <c r="K352" s="36"/>
      <c r="L352" s="220" t="s">
        <v>2344</v>
      </c>
      <c r="M352" s="97"/>
      <c r="N352" s="98"/>
      <c r="O352" s="99"/>
      <c r="P352" s="46"/>
      <c r="R352" s="75"/>
      <c r="S352" s="75"/>
      <c r="T352" s="75"/>
      <c r="U352" s="75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12"/>
        <v>380000</v>
      </c>
      <c r="G353" s="106">
        <v>0</v>
      </c>
      <c r="H353" s="106">
        <v>377900</v>
      </c>
      <c r="I353" s="106">
        <v>0</v>
      </c>
      <c r="J353" s="106">
        <v>2100</v>
      </c>
      <c r="K353" s="36"/>
      <c r="L353" s="220" t="s">
        <v>2344</v>
      </c>
      <c r="M353" s="97"/>
      <c r="N353" s="98"/>
      <c r="O353" s="78"/>
      <c r="P353" s="46"/>
      <c r="R353" s="75"/>
      <c r="S353" s="75"/>
      <c r="T353" s="75"/>
      <c r="U353" s="75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12"/>
        <v>81225</v>
      </c>
      <c r="G354" s="106">
        <v>0</v>
      </c>
      <c r="H354" s="106">
        <v>66200</v>
      </c>
      <c r="I354" s="106">
        <v>0</v>
      </c>
      <c r="J354" s="106">
        <v>15025</v>
      </c>
      <c r="K354" s="36"/>
      <c r="L354" s="220" t="s">
        <v>2344</v>
      </c>
      <c r="M354" s="97"/>
      <c r="N354" s="98"/>
      <c r="O354" s="99"/>
      <c r="P354" s="46"/>
      <c r="R354" s="75"/>
      <c r="S354" s="75"/>
      <c r="T354" s="75"/>
      <c r="U354" s="75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12"/>
        <v>1092957</v>
      </c>
      <c r="G355" s="106">
        <v>362300</v>
      </c>
      <c r="H355" s="106">
        <v>292984</v>
      </c>
      <c r="I355" s="106">
        <v>0</v>
      </c>
      <c r="J355" s="106">
        <v>437673</v>
      </c>
      <c r="K355" s="36"/>
      <c r="L355" s="220" t="s">
        <v>2344</v>
      </c>
      <c r="M355" s="97"/>
      <c r="N355" s="98"/>
      <c r="O355" s="78"/>
      <c r="P355" s="46"/>
      <c r="R355" s="75"/>
      <c r="S355" s="75"/>
      <c r="T355" s="75"/>
      <c r="U355" s="75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12"/>
        <v>348484</v>
      </c>
      <c r="G356" s="106">
        <v>50808</v>
      </c>
      <c r="H356" s="106">
        <v>276476</v>
      </c>
      <c r="I356" s="106">
        <v>0</v>
      </c>
      <c r="J356" s="106">
        <v>21200</v>
      </c>
      <c r="K356" s="36"/>
      <c r="L356" s="220" t="s">
        <v>2349</v>
      </c>
      <c r="M356" s="97"/>
      <c r="N356" s="98"/>
      <c r="O356" s="99"/>
      <c r="P356" s="46"/>
      <c r="R356" s="75"/>
      <c r="S356" s="75"/>
      <c r="T356" s="75"/>
      <c r="U356" s="75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12"/>
        <v>76400</v>
      </c>
      <c r="G357" s="106">
        <v>50000</v>
      </c>
      <c r="H357" s="106">
        <v>26400</v>
      </c>
      <c r="I357" s="106">
        <v>0</v>
      </c>
      <c r="J357" s="106">
        <v>0</v>
      </c>
      <c r="K357" s="36"/>
      <c r="L357" s="222" t="s">
        <v>2342</v>
      </c>
      <c r="M357" s="97"/>
      <c r="N357" s="98"/>
      <c r="O357" s="78"/>
      <c r="P357" s="46"/>
      <c r="R357" s="75"/>
      <c r="S357" s="75"/>
      <c r="T357" s="75"/>
      <c r="U357" s="75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12"/>
        <v>313127</v>
      </c>
      <c r="G358" s="106">
        <v>5000</v>
      </c>
      <c r="H358" s="106">
        <v>152627</v>
      </c>
      <c r="I358" s="106">
        <v>94000</v>
      </c>
      <c r="J358" s="106">
        <v>61500</v>
      </c>
      <c r="K358" s="36"/>
      <c r="L358" s="220" t="s">
        <v>2349</v>
      </c>
      <c r="M358" s="97"/>
      <c r="N358" s="98"/>
      <c r="O358" s="78"/>
      <c r="P358" s="46"/>
      <c r="R358" s="75"/>
      <c r="S358" s="75"/>
      <c r="T358" s="75"/>
      <c r="U358" s="75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12"/>
        <v>223480</v>
      </c>
      <c r="G359" s="106">
        <v>0</v>
      </c>
      <c r="H359" s="106">
        <v>201930</v>
      </c>
      <c r="I359" s="106">
        <v>0</v>
      </c>
      <c r="J359" s="106">
        <v>21550</v>
      </c>
      <c r="K359" s="36"/>
      <c r="L359" s="220" t="s">
        <v>2344</v>
      </c>
      <c r="M359" s="97"/>
      <c r="N359" s="98"/>
      <c r="O359" s="78"/>
      <c r="P359" s="46"/>
      <c r="R359" s="75"/>
      <c r="S359" s="75"/>
      <c r="T359" s="75"/>
      <c r="U359" s="75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12"/>
        <v>1427780</v>
      </c>
      <c r="G360" s="106">
        <v>457800</v>
      </c>
      <c r="H360" s="106">
        <v>730430</v>
      </c>
      <c r="I360" s="106">
        <v>149000</v>
      </c>
      <c r="J360" s="106">
        <v>90550</v>
      </c>
      <c r="K360" s="36"/>
      <c r="L360" s="220" t="s">
        <v>2344</v>
      </c>
      <c r="M360" s="97"/>
      <c r="N360" s="98"/>
      <c r="O360" s="99"/>
      <c r="P360" s="46"/>
      <c r="R360" s="75"/>
      <c r="S360" s="75"/>
      <c r="T360" s="75"/>
      <c r="U360" s="75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12"/>
        <v>2355924</v>
      </c>
      <c r="G361" s="106">
        <v>1577001</v>
      </c>
      <c r="H361" s="106">
        <v>568620</v>
      </c>
      <c r="I361" s="106">
        <v>2</v>
      </c>
      <c r="J361" s="106">
        <v>210301</v>
      </c>
      <c r="K361" s="36"/>
      <c r="L361" s="220" t="s">
        <v>2349</v>
      </c>
      <c r="M361" s="97"/>
      <c r="N361" s="98"/>
      <c r="O361" s="99"/>
      <c r="P361" s="46"/>
      <c r="R361" s="75"/>
      <c r="S361" s="75"/>
      <c r="T361" s="75"/>
      <c r="U361" s="75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12"/>
        <v>163858</v>
      </c>
      <c r="G362" s="106">
        <v>0</v>
      </c>
      <c r="H362" s="106">
        <v>163858</v>
      </c>
      <c r="I362" s="106">
        <v>0</v>
      </c>
      <c r="J362" s="106">
        <v>0</v>
      </c>
      <c r="K362" s="36"/>
      <c r="L362" s="220" t="s">
        <v>2349</v>
      </c>
      <c r="M362" s="97"/>
      <c r="N362" s="98"/>
      <c r="O362" s="99"/>
      <c r="P362" s="46"/>
      <c r="R362" s="75"/>
      <c r="S362" s="75"/>
      <c r="T362" s="75"/>
      <c r="U362" s="75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12"/>
        <v>1030239</v>
      </c>
      <c r="G363" s="106">
        <v>427455</v>
      </c>
      <c r="H363" s="106">
        <v>217227</v>
      </c>
      <c r="I363" s="106">
        <v>0</v>
      </c>
      <c r="J363" s="106">
        <v>385557</v>
      </c>
      <c r="K363" s="36"/>
      <c r="L363" s="220" t="s">
        <v>2344</v>
      </c>
      <c r="M363" s="97"/>
      <c r="N363" s="98"/>
      <c r="O363" s="99"/>
      <c r="P363" s="46"/>
      <c r="R363" s="75"/>
      <c r="S363" s="75"/>
      <c r="T363" s="75"/>
      <c r="U363" s="75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12"/>
        <v>44132</v>
      </c>
      <c r="G364" s="106">
        <v>0</v>
      </c>
      <c r="H364" s="106">
        <v>44132</v>
      </c>
      <c r="I364" s="106">
        <v>0</v>
      </c>
      <c r="J364" s="106">
        <v>0</v>
      </c>
      <c r="K364" s="63"/>
      <c r="L364" s="220" t="s">
        <v>2349</v>
      </c>
      <c r="M364" s="97"/>
      <c r="N364" s="98"/>
      <c r="O364" s="99"/>
      <c r="P364" s="46"/>
      <c r="R364" s="75"/>
      <c r="S364" s="75"/>
      <c r="T364" s="75"/>
      <c r="U364" s="75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12"/>
        <v>641840</v>
      </c>
      <c r="G365" s="106">
        <v>120000</v>
      </c>
      <c r="H365" s="106">
        <v>509890</v>
      </c>
      <c r="I365" s="106">
        <v>0</v>
      </c>
      <c r="J365" s="106">
        <v>11950</v>
      </c>
      <c r="K365" s="36"/>
      <c r="L365" s="220" t="s">
        <v>2344</v>
      </c>
      <c r="M365" s="97"/>
      <c r="N365" s="98"/>
      <c r="O365" s="78"/>
      <c r="P365" s="46"/>
      <c r="R365" s="75"/>
      <c r="S365" s="75"/>
      <c r="T365" s="75"/>
      <c r="U365" s="75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12"/>
        <v>50082</v>
      </c>
      <c r="G366" s="106">
        <v>0</v>
      </c>
      <c r="H366" s="106">
        <v>32582</v>
      </c>
      <c r="I366" s="106">
        <v>0</v>
      </c>
      <c r="J366" s="106">
        <v>17500</v>
      </c>
      <c r="K366" s="36"/>
      <c r="L366" s="220" t="s">
        <v>2344</v>
      </c>
      <c r="M366" s="97"/>
      <c r="N366" s="98"/>
      <c r="O366" s="78"/>
      <c r="P366" s="46"/>
      <c r="R366" s="75"/>
      <c r="S366" s="75"/>
      <c r="T366" s="75"/>
      <c r="U366" s="75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12"/>
        <v>490422</v>
      </c>
      <c r="G367" s="106">
        <v>233500</v>
      </c>
      <c r="H367" s="106">
        <v>44466</v>
      </c>
      <c r="I367" s="106">
        <v>0</v>
      </c>
      <c r="J367" s="106">
        <v>212456</v>
      </c>
      <c r="K367" s="36"/>
      <c r="L367" s="220" t="s">
        <v>2344</v>
      </c>
      <c r="M367" s="97"/>
      <c r="N367" s="98"/>
      <c r="O367" s="99"/>
      <c r="P367" s="46"/>
      <c r="R367" s="75"/>
      <c r="S367" s="75"/>
      <c r="T367" s="75"/>
      <c r="U367" s="75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12"/>
        <v>3506537</v>
      </c>
      <c r="G368" s="106">
        <v>155750</v>
      </c>
      <c r="H368" s="106">
        <v>961269</v>
      </c>
      <c r="I368" s="106">
        <v>0</v>
      </c>
      <c r="J368" s="106">
        <v>2389518</v>
      </c>
      <c r="K368" s="36"/>
      <c r="L368" s="220" t="s">
        <v>2349</v>
      </c>
      <c r="M368" s="97"/>
      <c r="N368" s="98"/>
      <c r="O368" s="99"/>
      <c r="P368" s="46"/>
      <c r="R368" s="75"/>
      <c r="S368" s="75"/>
      <c r="T368" s="75"/>
      <c r="U368" s="75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12"/>
        <v>259099</v>
      </c>
      <c r="G369" s="106">
        <v>135300</v>
      </c>
      <c r="H369" s="106">
        <v>117299</v>
      </c>
      <c r="I369" s="106">
        <v>0</v>
      </c>
      <c r="J369" s="106">
        <v>6500</v>
      </c>
      <c r="K369" s="36"/>
      <c r="L369" s="220" t="s">
        <v>2349</v>
      </c>
      <c r="M369" s="97"/>
      <c r="N369" s="98"/>
      <c r="O369" s="99"/>
      <c r="P369" s="46"/>
      <c r="R369" s="75"/>
      <c r="S369" s="75"/>
      <c r="T369" s="75"/>
      <c r="U369" s="75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12"/>
        <v>5990899</v>
      </c>
      <c r="G370" s="106">
        <v>2791641</v>
      </c>
      <c r="H370" s="106">
        <v>1229123</v>
      </c>
      <c r="I370" s="106">
        <v>0</v>
      </c>
      <c r="J370" s="106">
        <v>1970135</v>
      </c>
      <c r="K370" s="36"/>
      <c r="L370" s="220" t="s">
        <v>2344</v>
      </c>
      <c r="M370" s="97"/>
      <c r="N370" s="98"/>
      <c r="O370" s="99"/>
      <c r="P370" s="46"/>
      <c r="R370" s="75"/>
      <c r="S370" s="75"/>
      <c r="T370" s="75"/>
      <c r="U370" s="75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12"/>
        <v>2859240</v>
      </c>
      <c r="G371" s="106">
        <v>845341</v>
      </c>
      <c r="H371" s="106">
        <v>1089234</v>
      </c>
      <c r="I371" s="106">
        <v>37002</v>
      </c>
      <c r="J371" s="106">
        <v>887663</v>
      </c>
      <c r="K371" s="36"/>
      <c r="L371" s="220" t="s">
        <v>2344</v>
      </c>
      <c r="M371" s="97"/>
      <c r="N371" s="98"/>
      <c r="O371" s="99"/>
      <c r="P371" s="46"/>
      <c r="R371" s="75"/>
      <c r="S371" s="75"/>
      <c r="T371" s="75"/>
      <c r="U371" s="75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 t="s">
        <v>9</v>
      </c>
      <c r="G372" s="105" t="s">
        <v>9</v>
      </c>
      <c r="H372" s="105" t="s">
        <v>9</v>
      </c>
      <c r="I372" s="105" t="s">
        <v>9</v>
      </c>
      <c r="J372" s="105" t="s">
        <v>9</v>
      </c>
      <c r="K372" s="36"/>
      <c r="L372" s="221" t="s">
        <v>9</v>
      </c>
      <c r="M372" s="97"/>
      <c r="N372" s="98"/>
      <c r="O372" s="78"/>
      <c r="P372" s="46"/>
      <c r="R372" s="75"/>
      <c r="S372" s="75"/>
      <c r="T372" s="75"/>
      <c r="U372" s="75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>G373+H373+I373+J373</f>
        <v>470510</v>
      </c>
      <c r="G373" s="106">
        <v>268609</v>
      </c>
      <c r="H373" s="106">
        <v>196801</v>
      </c>
      <c r="I373" s="106">
        <v>5100</v>
      </c>
      <c r="J373" s="106">
        <v>0</v>
      </c>
      <c r="K373" s="36"/>
      <c r="L373" s="220" t="s">
        <v>2344</v>
      </c>
      <c r="M373" s="97"/>
      <c r="N373" s="98"/>
      <c r="O373" s="99"/>
      <c r="P373" s="46"/>
      <c r="R373" s="75"/>
      <c r="S373" s="75"/>
      <c r="T373" s="75"/>
      <c r="U373" s="75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>G374+H374+I374+J374</f>
        <v>356643</v>
      </c>
      <c r="G374" s="106">
        <v>0</v>
      </c>
      <c r="H374" s="106">
        <v>207000</v>
      </c>
      <c r="I374" s="106">
        <v>0</v>
      </c>
      <c r="J374" s="106">
        <v>149643</v>
      </c>
      <c r="K374" s="36"/>
      <c r="L374" s="220" t="s">
        <v>2344</v>
      </c>
      <c r="M374" s="97"/>
      <c r="N374" s="98"/>
      <c r="O374" s="99"/>
      <c r="P374" s="46"/>
      <c r="R374" s="75"/>
      <c r="S374" s="75"/>
      <c r="T374" s="75"/>
      <c r="U374" s="75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>G375+H375+I375+J375</f>
        <v>654833</v>
      </c>
      <c r="G375" s="106">
        <v>0</v>
      </c>
      <c r="H375" s="106">
        <v>627483</v>
      </c>
      <c r="I375" s="106">
        <v>0</v>
      </c>
      <c r="J375" s="106">
        <v>27350</v>
      </c>
      <c r="K375" s="36"/>
      <c r="L375" s="220" t="s">
        <v>2344</v>
      </c>
      <c r="M375" s="97"/>
      <c r="N375" s="98"/>
      <c r="O375" s="99"/>
      <c r="P375" s="46"/>
      <c r="R375" s="75"/>
      <c r="S375" s="75"/>
      <c r="T375" s="75"/>
      <c r="U375" s="75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 t="s">
        <v>9</v>
      </c>
      <c r="G376" s="105" t="s">
        <v>9</v>
      </c>
      <c r="H376" s="105" t="s">
        <v>9</v>
      </c>
      <c r="I376" s="105" t="s">
        <v>9</v>
      </c>
      <c r="J376" s="105" t="s">
        <v>9</v>
      </c>
      <c r="K376" s="36"/>
      <c r="L376" s="221" t="s">
        <v>9</v>
      </c>
      <c r="M376" s="97"/>
      <c r="N376" s="98"/>
      <c r="O376" s="99"/>
      <c r="P376" s="46"/>
      <c r="R376" s="75"/>
      <c r="S376" s="75"/>
      <c r="T376" s="75"/>
      <c r="U376" s="75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aca="true" t="shared" si="13" ref="F377:F414">G377+H377+I377+J377</f>
        <v>2067357</v>
      </c>
      <c r="G377" s="106">
        <v>464300</v>
      </c>
      <c r="H377" s="106">
        <v>1218832</v>
      </c>
      <c r="I377" s="106">
        <v>1690</v>
      </c>
      <c r="J377" s="106">
        <v>382535</v>
      </c>
      <c r="K377" s="36"/>
      <c r="L377" s="220" t="s">
        <v>2349</v>
      </c>
      <c r="M377" s="97"/>
      <c r="N377" s="98"/>
      <c r="O377" s="99"/>
      <c r="P377" s="46"/>
      <c r="R377" s="75"/>
      <c r="S377" s="75"/>
      <c r="T377" s="75"/>
      <c r="U377" s="75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13"/>
        <v>2760123</v>
      </c>
      <c r="G378" s="106">
        <v>392800</v>
      </c>
      <c r="H378" s="106">
        <v>1716061</v>
      </c>
      <c r="I378" s="106">
        <v>0</v>
      </c>
      <c r="J378" s="106">
        <v>651262</v>
      </c>
      <c r="K378" s="36"/>
      <c r="L378" s="220" t="s">
        <v>2349</v>
      </c>
      <c r="M378" s="97"/>
      <c r="N378" s="98"/>
      <c r="O378" s="78"/>
      <c r="P378" s="46"/>
      <c r="R378" s="75"/>
      <c r="S378" s="75"/>
      <c r="T378" s="75"/>
      <c r="U378" s="75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13"/>
        <v>851481</v>
      </c>
      <c r="G379" s="106">
        <v>455250</v>
      </c>
      <c r="H379" s="106">
        <v>329731</v>
      </c>
      <c r="I379" s="106">
        <v>0</v>
      </c>
      <c r="J379" s="106">
        <v>66500</v>
      </c>
      <c r="K379" s="36"/>
      <c r="L379" s="220" t="s">
        <v>2344</v>
      </c>
      <c r="M379" s="97"/>
      <c r="N379" s="98"/>
      <c r="O379" s="99"/>
      <c r="P379" s="46"/>
      <c r="R379" s="75"/>
      <c r="S379" s="75"/>
      <c r="T379" s="75"/>
      <c r="U379" s="75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13"/>
        <v>3060130</v>
      </c>
      <c r="G380" s="106">
        <v>6106</v>
      </c>
      <c r="H380" s="106">
        <v>1740214</v>
      </c>
      <c r="I380" s="106">
        <v>546700</v>
      </c>
      <c r="J380" s="106">
        <v>767110</v>
      </c>
      <c r="K380" s="36"/>
      <c r="L380" s="220" t="s">
        <v>2344</v>
      </c>
      <c r="M380" s="97"/>
      <c r="N380" s="98"/>
      <c r="O380" s="99"/>
      <c r="P380" s="46"/>
      <c r="R380" s="75"/>
      <c r="S380" s="75"/>
      <c r="T380" s="75"/>
      <c r="U380" s="75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13"/>
        <v>454552</v>
      </c>
      <c r="G381" s="106">
        <v>0</v>
      </c>
      <c r="H381" s="106">
        <v>293452</v>
      </c>
      <c r="I381" s="106">
        <v>5000</v>
      </c>
      <c r="J381" s="106">
        <v>156100</v>
      </c>
      <c r="K381" s="36"/>
      <c r="L381" s="220" t="s">
        <v>2349</v>
      </c>
      <c r="M381" s="97"/>
      <c r="N381" s="98"/>
      <c r="O381" s="78"/>
      <c r="P381" s="46"/>
      <c r="R381" s="75"/>
      <c r="S381" s="75"/>
      <c r="T381" s="75"/>
      <c r="U381" s="75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13"/>
        <v>769644</v>
      </c>
      <c r="G382" s="106">
        <v>0</v>
      </c>
      <c r="H382" s="106">
        <v>426743</v>
      </c>
      <c r="I382" s="106">
        <v>1</v>
      </c>
      <c r="J382" s="106">
        <v>342900</v>
      </c>
      <c r="K382" s="36"/>
      <c r="L382" s="220" t="s">
        <v>2344</v>
      </c>
      <c r="M382" s="97"/>
      <c r="N382" s="98"/>
      <c r="O382" s="78"/>
      <c r="P382" s="46"/>
      <c r="R382" s="75"/>
      <c r="S382" s="75"/>
      <c r="T382" s="75"/>
      <c r="U382" s="75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13"/>
        <v>7695217</v>
      </c>
      <c r="G383" s="106">
        <v>2106487</v>
      </c>
      <c r="H383" s="106">
        <v>3052674</v>
      </c>
      <c r="I383" s="106">
        <v>0</v>
      </c>
      <c r="J383" s="106">
        <v>2536056</v>
      </c>
      <c r="K383" s="36"/>
      <c r="L383" s="220" t="s">
        <v>2344</v>
      </c>
      <c r="M383" s="97"/>
      <c r="N383" s="98"/>
      <c r="O383" s="99"/>
      <c r="P383" s="46"/>
      <c r="R383" s="75"/>
      <c r="S383" s="75"/>
      <c r="T383" s="75"/>
      <c r="U383" s="75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13"/>
        <v>6091280</v>
      </c>
      <c r="G384" s="106">
        <v>0</v>
      </c>
      <c r="H384" s="106">
        <v>260455</v>
      </c>
      <c r="I384" s="106">
        <v>5545332</v>
      </c>
      <c r="J384" s="106">
        <v>285493</v>
      </c>
      <c r="K384" s="36"/>
      <c r="L384" s="220" t="s">
        <v>2344</v>
      </c>
      <c r="M384" s="97"/>
      <c r="N384" s="98"/>
      <c r="O384" s="99"/>
      <c r="P384" s="46"/>
      <c r="R384" s="75"/>
      <c r="S384" s="75"/>
      <c r="T384" s="75"/>
      <c r="U384" s="75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13"/>
        <v>1105500</v>
      </c>
      <c r="G385" s="106">
        <v>709000</v>
      </c>
      <c r="H385" s="106">
        <v>210100</v>
      </c>
      <c r="I385" s="106">
        <v>161400</v>
      </c>
      <c r="J385" s="106">
        <v>25000</v>
      </c>
      <c r="K385" s="36"/>
      <c r="L385" s="220" t="s">
        <v>2344</v>
      </c>
      <c r="M385" s="97"/>
      <c r="N385" s="98"/>
      <c r="O385" s="99"/>
      <c r="P385" s="46"/>
      <c r="R385" s="75"/>
      <c r="S385" s="75"/>
      <c r="T385" s="75"/>
      <c r="U385" s="75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13"/>
        <v>721213</v>
      </c>
      <c r="G386" s="106">
        <v>0</v>
      </c>
      <c r="H386" s="106">
        <v>576311</v>
      </c>
      <c r="I386" s="106">
        <v>0</v>
      </c>
      <c r="J386" s="106">
        <v>144902</v>
      </c>
      <c r="K386" s="36"/>
      <c r="L386" s="220" t="s">
        <v>2349</v>
      </c>
      <c r="M386" s="97"/>
      <c r="N386" s="98"/>
      <c r="O386" s="78"/>
      <c r="P386" s="46"/>
      <c r="R386" s="75"/>
      <c r="S386" s="75"/>
      <c r="T386" s="75"/>
      <c r="U386" s="75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13"/>
        <v>80870</v>
      </c>
      <c r="G387" s="106">
        <v>0</v>
      </c>
      <c r="H387" s="106">
        <v>74370</v>
      </c>
      <c r="I387" s="106">
        <v>0</v>
      </c>
      <c r="J387" s="106">
        <v>6500</v>
      </c>
      <c r="K387" s="36"/>
      <c r="L387" s="220" t="s">
        <v>2344</v>
      </c>
      <c r="M387" s="97"/>
      <c r="N387" s="98"/>
      <c r="O387" s="78"/>
      <c r="P387" s="46"/>
      <c r="R387" s="75"/>
      <c r="S387" s="75"/>
      <c r="T387" s="75"/>
      <c r="U387" s="75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t="shared" si="13"/>
        <v>1428136</v>
      </c>
      <c r="G388" s="106">
        <v>117000</v>
      </c>
      <c r="H388" s="106">
        <v>677835</v>
      </c>
      <c r="I388" s="106">
        <v>4000</v>
      </c>
      <c r="J388" s="106">
        <v>629301</v>
      </c>
      <c r="K388" s="36"/>
      <c r="L388" s="220" t="s">
        <v>2349</v>
      </c>
      <c r="M388" s="97"/>
      <c r="N388" s="98"/>
      <c r="O388" s="78"/>
      <c r="P388" s="46"/>
      <c r="R388" s="75"/>
      <c r="S388" s="75"/>
      <c r="T388" s="75"/>
      <c r="U388" s="75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13"/>
        <v>5398286</v>
      </c>
      <c r="G389" s="106">
        <v>3648340</v>
      </c>
      <c r="H389" s="106">
        <v>897233</v>
      </c>
      <c r="I389" s="106">
        <v>133430</v>
      </c>
      <c r="J389" s="106">
        <v>719283</v>
      </c>
      <c r="K389" s="36"/>
      <c r="L389" s="220" t="s">
        <v>2344</v>
      </c>
      <c r="M389" s="97"/>
      <c r="N389" s="98"/>
      <c r="O389" s="99"/>
      <c r="P389" s="46"/>
      <c r="R389" s="75"/>
      <c r="S389" s="75"/>
      <c r="T389" s="75"/>
      <c r="U389" s="75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13"/>
        <v>3150381</v>
      </c>
      <c r="G390" s="106">
        <v>220000</v>
      </c>
      <c r="H390" s="106">
        <v>333961</v>
      </c>
      <c r="I390" s="106">
        <v>0</v>
      </c>
      <c r="J390" s="106">
        <v>2596420</v>
      </c>
      <c r="K390" s="36"/>
      <c r="L390" s="220" t="s">
        <v>2344</v>
      </c>
      <c r="M390" s="97"/>
      <c r="N390" s="98"/>
      <c r="O390" s="99"/>
      <c r="P390" s="46"/>
      <c r="R390" s="75"/>
      <c r="S390" s="75"/>
      <c r="T390" s="75"/>
      <c r="U390" s="75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13"/>
        <v>1621490</v>
      </c>
      <c r="G391" s="106">
        <v>178400</v>
      </c>
      <c r="H391" s="106">
        <v>966378</v>
      </c>
      <c r="I391" s="106">
        <v>0</v>
      </c>
      <c r="J391" s="106">
        <v>476712</v>
      </c>
      <c r="K391" s="36"/>
      <c r="L391" s="220" t="s">
        <v>2344</v>
      </c>
      <c r="M391" s="97"/>
      <c r="N391" s="98"/>
      <c r="O391" s="78"/>
      <c r="P391" s="46"/>
      <c r="R391" s="75"/>
      <c r="S391" s="75"/>
      <c r="T391" s="75"/>
      <c r="U391" s="75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13"/>
        <v>2849074</v>
      </c>
      <c r="G392" s="106">
        <v>0</v>
      </c>
      <c r="H392" s="106">
        <v>558578</v>
      </c>
      <c r="I392" s="106">
        <v>209816</v>
      </c>
      <c r="J392" s="106">
        <v>2080680</v>
      </c>
      <c r="K392" s="63"/>
      <c r="L392" s="220" t="s">
        <v>2344</v>
      </c>
      <c r="M392" s="97"/>
      <c r="N392" s="98"/>
      <c r="O392" s="99"/>
      <c r="P392" s="46"/>
      <c r="R392" s="75"/>
      <c r="S392" s="75"/>
      <c r="T392" s="75"/>
      <c r="U392" s="75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13"/>
        <v>18242</v>
      </c>
      <c r="G393" s="106">
        <v>0</v>
      </c>
      <c r="H393" s="106">
        <v>11332</v>
      </c>
      <c r="I393" s="106">
        <v>0</v>
      </c>
      <c r="J393" s="106">
        <v>6910</v>
      </c>
      <c r="K393" s="36"/>
      <c r="L393" s="220" t="s">
        <v>2344</v>
      </c>
      <c r="M393" s="97"/>
      <c r="N393" s="98"/>
      <c r="O393" s="78"/>
      <c r="P393" s="46"/>
      <c r="R393" s="75"/>
      <c r="S393" s="75"/>
      <c r="T393" s="75"/>
      <c r="U393" s="75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13"/>
        <v>1383117</v>
      </c>
      <c r="G394" s="106">
        <v>853500</v>
      </c>
      <c r="H394" s="106">
        <v>487517</v>
      </c>
      <c r="I394" s="106">
        <v>0</v>
      </c>
      <c r="J394" s="106">
        <v>42100</v>
      </c>
      <c r="K394" s="36"/>
      <c r="L394" s="220" t="s">
        <v>2344</v>
      </c>
      <c r="M394" s="97"/>
      <c r="N394" s="98"/>
      <c r="O394" s="99"/>
      <c r="P394" s="46"/>
      <c r="R394" s="75"/>
      <c r="S394" s="75"/>
      <c r="T394" s="75"/>
      <c r="U394" s="75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13"/>
        <v>881710</v>
      </c>
      <c r="G395" s="106">
        <v>741950</v>
      </c>
      <c r="H395" s="106">
        <v>104910</v>
      </c>
      <c r="I395" s="106">
        <v>0</v>
      </c>
      <c r="J395" s="106">
        <v>34850</v>
      </c>
      <c r="K395" s="36"/>
      <c r="L395" s="220" t="s">
        <v>2349</v>
      </c>
      <c r="M395" s="97"/>
      <c r="N395" s="98"/>
      <c r="O395" s="99"/>
      <c r="P395" s="46"/>
      <c r="R395" s="75"/>
      <c r="S395" s="75"/>
      <c r="T395" s="75"/>
      <c r="U395" s="75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13"/>
        <v>1635200</v>
      </c>
      <c r="G396" s="106">
        <v>1294100</v>
      </c>
      <c r="H396" s="106">
        <v>129325</v>
      </c>
      <c r="I396" s="106">
        <v>205275</v>
      </c>
      <c r="J396" s="106">
        <v>6500</v>
      </c>
      <c r="K396" s="36"/>
      <c r="L396" s="220" t="s">
        <v>2344</v>
      </c>
      <c r="M396" s="97"/>
      <c r="N396" s="98"/>
      <c r="O396" s="78"/>
      <c r="P396" s="46"/>
      <c r="R396" s="75"/>
      <c r="S396" s="75"/>
      <c r="T396" s="75"/>
      <c r="U396" s="75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13"/>
        <v>614532</v>
      </c>
      <c r="G397" s="106">
        <v>0</v>
      </c>
      <c r="H397" s="106">
        <v>174107</v>
      </c>
      <c r="I397" s="106">
        <v>124300</v>
      </c>
      <c r="J397" s="106">
        <v>316125</v>
      </c>
      <c r="K397" s="36"/>
      <c r="L397" s="220" t="s">
        <v>2349</v>
      </c>
      <c r="M397" s="97"/>
      <c r="N397" s="98"/>
      <c r="O397" s="78"/>
      <c r="P397" s="46"/>
      <c r="R397" s="75"/>
      <c r="S397" s="75"/>
      <c r="T397" s="75"/>
      <c r="U397" s="75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13"/>
        <v>9775</v>
      </c>
      <c r="G398" s="106">
        <v>0</v>
      </c>
      <c r="H398" s="106">
        <v>9775</v>
      </c>
      <c r="I398" s="106">
        <v>0</v>
      </c>
      <c r="J398" s="106">
        <v>0</v>
      </c>
      <c r="K398" s="36"/>
      <c r="L398" s="220" t="s">
        <v>2344</v>
      </c>
      <c r="M398" s="97"/>
      <c r="N398" s="98"/>
      <c r="O398" s="99"/>
      <c r="P398" s="46"/>
      <c r="R398" s="75"/>
      <c r="S398" s="75"/>
      <c r="T398" s="75"/>
      <c r="U398" s="75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13"/>
        <v>157920</v>
      </c>
      <c r="G399" s="106">
        <v>0</v>
      </c>
      <c r="H399" s="106">
        <v>157920</v>
      </c>
      <c r="I399" s="106">
        <v>0</v>
      </c>
      <c r="J399" s="106">
        <v>0</v>
      </c>
      <c r="K399" s="36"/>
      <c r="L399" s="220" t="s">
        <v>2349</v>
      </c>
      <c r="M399" s="97"/>
      <c r="N399" s="98"/>
      <c r="O399" s="78"/>
      <c r="P399" s="46"/>
      <c r="R399" s="75"/>
      <c r="S399" s="75"/>
      <c r="T399" s="75"/>
      <c r="U399" s="75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13"/>
        <v>2407150</v>
      </c>
      <c r="G400" s="106">
        <v>1101550</v>
      </c>
      <c r="H400" s="106">
        <v>1257950</v>
      </c>
      <c r="I400" s="106">
        <v>0</v>
      </c>
      <c r="J400" s="106">
        <v>47650</v>
      </c>
      <c r="K400" s="36"/>
      <c r="L400" s="220" t="s">
        <v>2344</v>
      </c>
      <c r="M400" s="97"/>
      <c r="N400" s="98"/>
      <c r="O400" s="78"/>
      <c r="P400" s="46"/>
      <c r="R400" s="75"/>
      <c r="S400" s="75"/>
      <c r="T400" s="75"/>
      <c r="U400" s="75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13"/>
        <v>1109800</v>
      </c>
      <c r="G401" s="106">
        <v>3900</v>
      </c>
      <c r="H401" s="106">
        <v>520100</v>
      </c>
      <c r="I401" s="106">
        <v>22200</v>
      </c>
      <c r="J401" s="106">
        <v>563600</v>
      </c>
      <c r="K401" s="36"/>
      <c r="L401" s="220" t="s">
        <v>2344</v>
      </c>
      <c r="M401" s="97"/>
      <c r="N401" s="98"/>
      <c r="O401" s="99"/>
      <c r="P401" s="46"/>
      <c r="R401" s="75"/>
      <c r="S401" s="75"/>
      <c r="T401" s="75"/>
      <c r="U401" s="75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13"/>
        <v>476263</v>
      </c>
      <c r="G402" s="106">
        <v>318800</v>
      </c>
      <c r="H402" s="106">
        <v>157463</v>
      </c>
      <c r="I402" s="106">
        <v>0</v>
      </c>
      <c r="J402" s="106">
        <v>0</v>
      </c>
      <c r="K402" s="36"/>
      <c r="L402" s="220" t="s">
        <v>2344</v>
      </c>
      <c r="M402" s="97"/>
      <c r="N402" s="98"/>
      <c r="O402" s="78"/>
      <c r="P402" s="46"/>
      <c r="R402" s="75"/>
      <c r="S402" s="75"/>
      <c r="T402" s="75"/>
      <c r="U402" s="75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13"/>
        <v>1366121</v>
      </c>
      <c r="G403" s="106">
        <v>735500</v>
      </c>
      <c r="H403" s="106">
        <v>258212</v>
      </c>
      <c r="I403" s="106">
        <v>163334</v>
      </c>
      <c r="J403" s="106">
        <v>209075</v>
      </c>
      <c r="K403" s="36"/>
      <c r="L403" s="220" t="s">
        <v>2349</v>
      </c>
      <c r="M403" s="97"/>
      <c r="N403" s="98"/>
      <c r="O403" s="99"/>
      <c r="P403" s="46"/>
      <c r="R403" s="75"/>
      <c r="S403" s="75"/>
      <c r="T403" s="75"/>
      <c r="U403" s="75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13"/>
        <v>3577081</v>
      </c>
      <c r="G404" s="106">
        <v>244560</v>
      </c>
      <c r="H404" s="106">
        <v>1341051</v>
      </c>
      <c r="I404" s="106">
        <v>1398914</v>
      </c>
      <c r="J404" s="106">
        <v>592556</v>
      </c>
      <c r="K404" s="36"/>
      <c r="L404" s="220" t="s">
        <v>2344</v>
      </c>
      <c r="M404" s="97"/>
      <c r="N404" s="98"/>
      <c r="O404" s="78"/>
      <c r="P404" s="46"/>
      <c r="R404" s="75"/>
      <c r="S404" s="75"/>
      <c r="T404" s="75"/>
      <c r="U404" s="75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13"/>
        <v>293635</v>
      </c>
      <c r="G405" s="106">
        <v>1500</v>
      </c>
      <c r="H405" s="106">
        <v>103767</v>
      </c>
      <c r="I405" s="106">
        <v>93710</v>
      </c>
      <c r="J405" s="106">
        <v>94658</v>
      </c>
      <c r="K405" s="36"/>
      <c r="L405" s="220" t="s">
        <v>2349</v>
      </c>
      <c r="M405" s="97"/>
      <c r="N405" s="98"/>
      <c r="O405" s="99"/>
      <c r="P405" s="46"/>
      <c r="R405" s="75"/>
      <c r="S405" s="75"/>
      <c r="T405" s="75"/>
      <c r="U405" s="75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13"/>
        <v>656061</v>
      </c>
      <c r="G406" s="106">
        <v>208900</v>
      </c>
      <c r="H406" s="106">
        <v>223348</v>
      </c>
      <c r="I406" s="106">
        <v>0</v>
      </c>
      <c r="J406" s="106">
        <v>223813</v>
      </c>
      <c r="K406" s="36"/>
      <c r="L406" s="220" t="s">
        <v>2344</v>
      </c>
      <c r="M406" s="97"/>
      <c r="N406" s="98"/>
      <c r="O406" s="99"/>
      <c r="P406" s="46"/>
      <c r="R406" s="75"/>
      <c r="S406" s="75"/>
      <c r="T406" s="75"/>
      <c r="U406" s="75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13"/>
        <v>172741</v>
      </c>
      <c r="G407" s="106">
        <v>28000</v>
      </c>
      <c r="H407" s="106">
        <v>142041</v>
      </c>
      <c r="I407" s="106">
        <v>0</v>
      </c>
      <c r="J407" s="106">
        <v>2700</v>
      </c>
      <c r="K407" s="36"/>
      <c r="L407" s="220" t="s">
        <v>2344</v>
      </c>
      <c r="M407" s="97"/>
      <c r="N407" s="98"/>
      <c r="O407" s="99"/>
      <c r="P407" s="46"/>
      <c r="R407" s="75"/>
      <c r="S407" s="75"/>
      <c r="T407" s="75"/>
      <c r="U407" s="75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13"/>
        <v>392641</v>
      </c>
      <c r="G408" s="106">
        <v>0</v>
      </c>
      <c r="H408" s="106">
        <v>263941</v>
      </c>
      <c r="I408" s="106">
        <v>0</v>
      </c>
      <c r="J408" s="106">
        <v>128700</v>
      </c>
      <c r="K408" s="36"/>
      <c r="L408" s="220" t="s">
        <v>2344</v>
      </c>
      <c r="M408" s="97"/>
      <c r="N408" s="98"/>
      <c r="O408" s="99"/>
      <c r="P408" s="46"/>
      <c r="R408" s="75"/>
      <c r="S408" s="75"/>
      <c r="T408" s="75"/>
      <c r="U408" s="75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13"/>
        <v>1091780</v>
      </c>
      <c r="G409" s="106">
        <v>217600</v>
      </c>
      <c r="H409" s="106">
        <v>646544</v>
      </c>
      <c r="I409" s="106">
        <v>22000</v>
      </c>
      <c r="J409" s="106">
        <v>205636</v>
      </c>
      <c r="K409" s="36"/>
      <c r="L409" s="220" t="s">
        <v>2344</v>
      </c>
      <c r="M409" s="97"/>
      <c r="N409" s="98"/>
      <c r="O409" s="99"/>
      <c r="P409" s="46"/>
      <c r="R409" s="75"/>
      <c r="S409" s="75"/>
      <c r="T409" s="75"/>
      <c r="U409" s="75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13"/>
        <v>2619567</v>
      </c>
      <c r="G410" s="106">
        <v>1838500</v>
      </c>
      <c r="H410" s="106">
        <v>672358</v>
      </c>
      <c r="I410" s="106">
        <v>3800</v>
      </c>
      <c r="J410" s="106">
        <v>104909</v>
      </c>
      <c r="K410" s="36"/>
      <c r="L410" s="220" t="s">
        <v>2344</v>
      </c>
      <c r="M410" s="97"/>
      <c r="N410" s="98"/>
      <c r="O410" s="99"/>
      <c r="P410" s="46"/>
      <c r="R410" s="75"/>
      <c r="S410" s="75"/>
      <c r="T410" s="75"/>
      <c r="U410" s="75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13"/>
        <v>148660</v>
      </c>
      <c r="G411" s="106">
        <v>0</v>
      </c>
      <c r="H411" s="106">
        <v>144460</v>
      </c>
      <c r="I411" s="106">
        <v>0</v>
      </c>
      <c r="J411" s="106">
        <v>4200</v>
      </c>
      <c r="K411" s="36"/>
      <c r="L411" s="220" t="s">
        <v>2343</v>
      </c>
      <c r="M411" s="97"/>
      <c r="N411" s="98"/>
      <c r="O411" s="99"/>
      <c r="P411" s="46"/>
      <c r="R411" s="75"/>
      <c r="S411" s="75"/>
      <c r="T411" s="75"/>
      <c r="U411" s="75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13"/>
        <v>361544</v>
      </c>
      <c r="G412" s="106">
        <v>0</v>
      </c>
      <c r="H412" s="106">
        <v>317914</v>
      </c>
      <c r="I412" s="106">
        <v>0</v>
      </c>
      <c r="J412" s="106">
        <v>43630</v>
      </c>
      <c r="K412" s="36"/>
      <c r="L412" s="220" t="s">
        <v>2344</v>
      </c>
      <c r="M412" s="97"/>
      <c r="N412" s="98"/>
      <c r="O412" s="78"/>
      <c r="P412" s="46"/>
      <c r="R412" s="75"/>
      <c r="S412" s="75"/>
      <c r="T412" s="75"/>
      <c r="U412" s="75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13"/>
        <v>1586038</v>
      </c>
      <c r="G413" s="106">
        <v>700800</v>
      </c>
      <c r="H413" s="106">
        <v>491705</v>
      </c>
      <c r="I413" s="106">
        <v>0</v>
      </c>
      <c r="J413" s="106">
        <v>393533</v>
      </c>
      <c r="K413" s="36"/>
      <c r="L413" s="220" t="s">
        <v>2344</v>
      </c>
      <c r="M413" s="97"/>
      <c r="N413" s="98"/>
      <c r="O413" s="99"/>
      <c r="P413" s="46"/>
      <c r="R413" s="75"/>
      <c r="S413" s="75"/>
      <c r="T413" s="75"/>
      <c r="U413" s="75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13"/>
        <v>458837</v>
      </c>
      <c r="G414" s="106">
        <v>1</v>
      </c>
      <c r="H414" s="106">
        <v>350136</v>
      </c>
      <c r="I414" s="106">
        <v>0</v>
      </c>
      <c r="J414" s="106">
        <v>108700</v>
      </c>
      <c r="K414" s="36"/>
      <c r="L414" s="220" t="s">
        <v>2344</v>
      </c>
      <c r="M414" s="97"/>
      <c r="N414" s="98"/>
      <c r="O414" s="99"/>
      <c r="P414" s="46"/>
      <c r="R414" s="75"/>
      <c r="S414" s="75"/>
      <c r="T414" s="75"/>
      <c r="U414" s="75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 t="s">
        <v>9</v>
      </c>
      <c r="G415" s="105" t="s">
        <v>9</v>
      </c>
      <c r="H415" s="105" t="s">
        <v>9</v>
      </c>
      <c r="I415" s="105" t="s">
        <v>9</v>
      </c>
      <c r="J415" s="105" t="s">
        <v>9</v>
      </c>
      <c r="K415" s="36"/>
      <c r="L415" s="221" t="s">
        <v>9</v>
      </c>
      <c r="M415" s="97"/>
      <c r="N415" s="98"/>
      <c r="O415" s="78"/>
      <c r="P415" s="46"/>
      <c r="R415" s="75"/>
      <c r="S415" s="75"/>
      <c r="T415" s="75"/>
      <c r="U415" s="75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aca="true" t="shared" si="14" ref="F416:F441">G416+H416+I416+J416</f>
        <v>2251272</v>
      </c>
      <c r="G416" s="106">
        <v>735000</v>
      </c>
      <c r="H416" s="106">
        <v>320131</v>
      </c>
      <c r="I416" s="106">
        <v>0</v>
      </c>
      <c r="J416" s="106">
        <v>1196141</v>
      </c>
      <c r="K416" s="36"/>
      <c r="L416" s="220" t="s">
        <v>2344</v>
      </c>
      <c r="M416" s="97"/>
      <c r="N416" s="98"/>
      <c r="O416" s="99"/>
      <c r="P416" s="46"/>
      <c r="R416" s="75"/>
      <c r="S416" s="75"/>
      <c r="T416" s="75"/>
      <c r="U416" s="75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14"/>
        <v>11630085</v>
      </c>
      <c r="G417" s="106">
        <v>837600</v>
      </c>
      <c r="H417" s="106">
        <v>407091</v>
      </c>
      <c r="I417" s="106">
        <v>4710537</v>
      </c>
      <c r="J417" s="106">
        <v>5674857</v>
      </c>
      <c r="K417" s="36"/>
      <c r="L417" s="220" t="s">
        <v>2344</v>
      </c>
      <c r="M417" s="97"/>
      <c r="N417" s="98"/>
      <c r="O417" s="99"/>
      <c r="P417" s="46"/>
      <c r="R417" s="75"/>
      <c r="S417" s="75"/>
      <c r="T417" s="75"/>
      <c r="U417" s="75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14"/>
        <v>789390</v>
      </c>
      <c r="G418" s="106">
        <v>0</v>
      </c>
      <c r="H418" s="106">
        <v>789290</v>
      </c>
      <c r="I418" s="106">
        <v>0</v>
      </c>
      <c r="J418" s="106">
        <v>100</v>
      </c>
      <c r="K418" s="36"/>
      <c r="L418" s="220" t="s">
        <v>2344</v>
      </c>
      <c r="M418" s="97"/>
      <c r="N418" s="98"/>
      <c r="O418" s="99"/>
      <c r="P418" s="46"/>
      <c r="R418" s="75"/>
      <c r="S418" s="75"/>
      <c r="T418" s="75"/>
      <c r="U418" s="75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14"/>
        <v>1536908</v>
      </c>
      <c r="G419" s="106">
        <v>520700</v>
      </c>
      <c r="H419" s="106">
        <v>519577</v>
      </c>
      <c r="I419" s="106">
        <v>145000</v>
      </c>
      <c r="J419" s="106">
        <v>351631</v>
      </c>
      <c r="K419" s="36"/>
      <c r="L419" s="220" t="s">
        <v>2349</v>
      </c>
      <c r="M419" s="97"/>
      <c r="N419" s="98"/>
      <c r="O419" s="99"/>
      <c r="P419" s="46"/>
      <c r="R419" s="75"/>
      <c r="S419" s="75"/>
      <c r="T419" s="75"/>
      <c r="U419" s="75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14"/>
        <v>561617</v>
      </c>
      <c r="G420" s="106">
        <v>0</v>
      </c>
      <c r="H420" s="106">
        <v>561617</v>
      </c>
      <c r="I420" s="106">
        <v>0</v>
      </c>
      <c r="J420" s="106">
        <v>0</v>
      </c>
      <c r="K420" s="36"/>
      <c r="L420" s="220" t="s">
        <v>2349</v>
      </c>
      <c r="M420" s="97"/>
      <c r="N420" s="98"/>
      <c r="O420" s="99"/>
      <c r="P420" s="46"/>
      <c r="R420" s="75"/>
      <c r="S420" s="75"/>
      <c r="T420" s="75"/>
      <c r="U420" s="75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14"/>
        <v>422374</v>
      </c>
      <c r="G421" s="106">
        <v>185000</v>
      </c>
      <c r="H421" s="106">
        <v>227874</v>
      </c>
      <c r="I421" s="106">
        <v>0</v>
      </c>
      <c r="J421" s="106">
        <v>9500</v>
      </c>
      <c r="K421" s="36"/>
      <c r="L421" s="220" t="s">
        <v>2344</v>
      </c>
      <c r="M421" s="97"/>
      <c r="N421" s="98"/>
      <c r="O421" s="99"/>
      <c r="P421" s="46"/>
      <c r="R421" s="75"/>
      <c r="S421" s="75"/>
      <c r="T421" s="75"/>
      <c r="U421" s="75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14"/>
        <v>2121049</v>
      </c>
      <c r="G422" s="106">
        <v>307000</v>
      </c>
      <c r="H422" s="106">
        <v>1132840</v>
      </c>
      <c r="I422" s="106">
        <v>0</v>
      </c>
      <c r="J422" s="106">
        <v>681209</v>
      </c>
      <c r="K422" s="36"/>
      <c r="L422" s="220" t="s">
        <v>2344</v>
      </c>
      <c r="M422" s="97"/>
      <c r="N422" s="98"/>
      <c r="O422" s="78"/>
      <c r="P422" s="46"/>
      <c r="R422" s="75"/>
      <c r="S422" s="75"/>
      <c r="T422" s="75"/>
      <c r="U422" s="75"/>
    </row>
    <row r="423" spans="1:21" s="5" customFormat="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14"/>
        <v>1082757</v>
      </c>
      <c r="G423" s="106">
        <v>0</v>
      </c>
      <c r="H423" s="106">
        <v>395707</v>
      </c>
      <c r="I423" s="106">
        <v>0</v>
      </c>
      <c r="J423" s="106">
        <v>687050</v>
      </c>
      <c r="K423" s="36"/>
      <c r="L423" s="220" t="s">
        <v>2344</v>
      </c>
      <c r="M423" s="97"/>
      <c r="N423" s="98"/>
      <c r="O423" s="99"/>
      <c r="P423" s="46"/>
      <c r="R423" s="46"/>
      <c r="S423" s="46"/>
      <c r="T423" s="46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14"/>
        <v>957148</v>
      </c>
      <c r="G424" s="106">
        <v>1</v>
      </c>
      <c r="H424" s="106">
        <v>957147</v>
      </c>
      <c r="I424" s="106">
        <v>0</v>
      </c>
      <c r="J424" s="106">
        <v>0</v>
      </c>
      <c r="K424" s="36"/>
      <c r="L424" s="220" t="s">
        <v>2344</v>
      </c>
      <c r="M424" s="97"/>
      <c r="N424" s="98"/>
      <c r="O424" s="99"/>
      <c r="P424" s="46"/>
      <c r="R424" s="75"/>
      <c r="S424" s="75"/>
      <c r="T424" s="75"/>
      <c r="U424" s="75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14"/>
        <v>180887</v>
      </c>
      <c r="G425" s="106">
        <v>0</v>
      </c>
      <c r="H425" s="106">
        <v>180883</v>
      </c>
      <c r="I425" s="106">
        <v>0</v>
      </c>
      <c r="J425" s="106">
        <v>4</v>
      </c>
      <c r="K425" s="36"/>
      <c r="L425" s="220" t="s">
        <v>2344</v>
      </c>
      <c r="M425" s="97"/>
      <c r="N425" s="98"/>
      <c r="O425" s="99"/>
      <c r="P425" s="46"/>
      <c r="R425" s="75"/>
      <c r="S425" s="75"/>
      <c r="T425" s="75"/>
      <c r="U425" s="75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14"/>
        <v>2552478</v>
      </c>
      <c r="G426" s="106">
        <v>350000</v>
      </c>
      <c r="H426" s="106">
        <v>1293040</v>
      </c>
      <c r="I426" s="106">
        <v>681800</v>
      </c>
      <c r="J426" s="106">
        <v>227638</v>
      </c>
      <c r="K426" s="36"/>
      <c r="L426" s="220" t="s">
        <v>2344</v>
      </c>
      <c r="M426" s="97"/>
      <c r="N426" s="98"/>
      <c r="O426" s="78"/>
      <c r="P426" s="46"/>
      <c r="R426" s="75"/>
      <c r="S426" s="75"/>
      <c r="T426" s="75"/>
      <c r="U426" s="75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14"/>
        <v>4575956</v>
      </c>
      <c r="G427" s="106">
        <v>2433195</v>
      </c>
      <c r="H427" s="106">
        <v>1602023</v>
      </c>
      <c r="I427" s="106">
        <v>25000</v>
      </c>
      <c r="J427" s="106">
        <v>515738</v>
      </c>
      <c r="K427" s="36"/>
      <c r="L427" s="220" t="s">
        <v>2349</v>
      </c>
      <c r="M427" s="97"/>
      <c r="N427" s="98"/>
      <c r="O427" s="99"/>
      <c r="P427" s="46"/>
      <c r="R427" s="75"/>
      <c r="S427" s="75"/>
      <c r="T427" s="75"/>
      <c r="U427" s="75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14"/>
        <v>1399247</v>
      </c>
      <c r="G428" s="106">
        <v>0</v>
      </c>
      <c r="H428" s="106">
        <v>310366</v>
      </c>
      <c r="I428" s="106">
        <v>1042396</v>
      </c>
      <c r="J428" s="106">
        <v>46485</v>
      </c>
      <c r="K428" s="36"/>
      <c r="L428" s="220" t="s">
        <v>2349</v>
      </c>
      <c r="M428" s="97"/>
      <c r="N428" s="98"/>
      <c r="O428" s="99"/>
      <c r="P428" s="46"/>
      <c r="R428" s="75"/>
      <c r="S428" s="75"/>
      <c r="T428" s="75"/>
      <c r="U428" s="75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14"/>
        <v>2701444</v>
      </c>
      <c r="G429" s="106">
        <v>1479098</v>
      </c>
      <c r="H429" s="106">
        <v>1019209</v>
      </c>
      <c r="I429" s="106">
        <v>0</v>
      </c>
      <c r="J429" s="106">
        <v>203137</v>
      </c>
      <c r="K429" s="36"/>
      <c r="L429" s="220" t="s">
        <v>2344</v>
      </c>
      <c r="M429" s="97"/>
      <c r="N429" s="98"/>
      <c r="O429" s="99"/>
      <c r="P429" s="46"/>
      <c r="R429" s="75"/>
      <c r="S429" s="75"/>
      <c r="T429" s="75"/>
      <c r="U429" s="75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14"/>
        <v>472409</v>
      </c>
      <c r="G430" s="106">
        <v>273000</v>
      </c>
      <c r="H430" s="106">
        <v>199409</v>
      </c>
      <c r="I430" s="106">
        <v>0</v>
      </c>
      <c r="J430" s="106">
        <v>0</v>
      </c>
      <c r="K430" s="36"/>
      <c r="L430" s="220" t="s">
        <v>2344</v>
      </c>
      <c r="M430" s="97"/>
      <c r="N430" s="98"/>
      <c r="O430" s="99"/>
      <c r="P430" s="46"/>
      <c r="R430" s="75"/>
      <c r="S430" s="75"/>
      <c r="T430" s="75"/>
      <c r="U430" s="75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14"/>
        <v>296766</v>
      </c>
      <c r="G431" s="106">
        <v>0</v>
      </c>
      <c r="H431" s="106">
        <v>51449</v>
      </c>
      <c r="I431" s="106">
        <v>0</v>
      </c>
      <c r="J431" s="106">
        <v>245317</v>
      </c>
      <c r="K431" s="36"/>
      <c r="L431" s="220" t="s">
        <v>2349</v>
      </c>
      <c r="M431" s="97"/>
      <c r="N431" s="98"/>
      <c r="O431" s="99"/>
      <c r="P431" s="46"/>
      <c r="R431" s="75"/>
      <c r="S431" s="75"/>
      <c r="T431" s="75"/>
      <c r="U431" s="75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14"/>
        <v>2946812</v>
      </c>
      <c r="G432" s="106">
        <v>1371450</v>
      </c>
      <c r="H432" s="106">
        <v>467006</v>
      </c>
      <c r="I432" s="106">
        <v>0</v>
      </c>
      <c r="J432" s="106">
        <v>1108356</v>
      </c>
      <c r="K432" s="36"/>
      <c r="L432" s="220" t="s">
        <v>2344</v>
      </c>
      <c r="M432" s="97"/>
      <c r="N432" s="98"/>
      <c r="O432" s="99"/>
      <c r="P432" s="46"/>
      <c r="R432" s="75"/>
      <c r="S432" s="75"/>
      <c r="T432" s="75"/>
      <c r="U432" s="75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14"/>
        <v>58800</v>
      </c>
      <c r="G433" s="106">
        <v>0</v>
      </c>
      <c r="H433" s="106">
        <v>31300</v>
      </c>
      <c r="I433" s="106">
        <v>0</v>
      </c>
      <c r="J433" s="106">
        <v>27500</v>
      </c>
      <c r="K433" s="36"/>
      <c r="L433" s="220" t="s">
        <v>2349</v>
      </c>
      <c r="M433" s="97"/>
      <c r="N433" s="98"/>
      <c r="O433" s="99"/>
      <c r="P433" s="46"/>
      <c r="R433" s="75"/>
      <c r="S433" s="75"/>
      <c r="T433" s="75"/>
      <c r="U433" s="75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14"/>
        <v>2690802</v>
      </c>
      <c r="G434" s="106">
        <v>43405</v>
      </c>
      <c r="H434" s="106">
        <v>1287547</v>
      </c>
      <c r="I434" s="106">
        <v>19275</v>
      </c>
      <c r="J434" s="106">
        <v>1340575</v>
      </c>
      <c r="K434" s="36"/>
      <c r="L434" s="220" t="s">
        <v>2349</v>
      </c>
      <c r="M434" s="97"/>
      <c r="N434" s="98"/>
      <c r="O434" s="78"/>
      <c r="P434" s="46"/>
      <c r="R434" s="75"/>
      <c r="S434" s="75"/>
      <c r="T434" s="75"/>
      <c r="U434" s="75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14"/>
        <v>997830</v>
      </c>
      <c r="G435" s="106">
        <v>0</v>
      </c>
      <c r="H435" s="106">
        <v>738780</v>
      </c>
      <c r="I435" s="106">
        <v>0</v>
      </c>
      <c r="J435" s="106">
        <v>259050</v>
      </c>
      <c r="K435" s="36"/>
      <c r="L435" s="220" t="s">
        <v>2344</v>
      </c>
      <c r="M435" s="97"/>
      <c r="N435" s="98"/>
      <c r="O435" s="99"/>
      <c r="P435" s="46"/>
      <c r="R435" s="75"/>
      <c r="S435" s="75"/>
      <c r="T435" s="75"/>
      <c r="U435" s="75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14"/>
        <v>1348420</v>
      </c>
      <c r="G436" s="106">
        <v>50000</v>
      </c>
      <c r="H436" s="106">
        <v>1147493</v>
      </c>
      <c r="I436" s="106">
        <v>18000</v>
      </c>
      <c r="J436" s="106">
        <v>132927</v>
      </c>
      <c r="K436" s="36"/>
      <c r="L436" s="220" t="s">
        <v>2344</v>
      </c>
      <c r="M436" s="97"/>
      <c r="N436" s="98"/>
      <c r="O436" s="78"/>
      <c r="P436" s="46"/>
      <c r="R436" s="75"/>
      <c r="S436" s="75"/>
      <c r="T436" s="75"/>
      <c r="U436" s="75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14"/>
        <v>1193678</v>
      </c>
      <c r="G437" s="106">
        <v>12100</v>
      </c>
      <c r="H437" s="106">
        <v>637528</v>
      </c>
      <c r="I437" s="106">
        <v>0</v>
      </c>
      <c r="J437" s="106">
        <v>544050</v>
      </c>
      <c r="K437" s="36"/>
      <c r="L437" s="220" t="s">
        <v>2344</v>
      </c>
      <c r="M437" s="97"/>
      <c r="N437" s="98"/>
      <c r="O437" s="99"/>
      <c r="P437" s="46"/>
      <c r="R437" s="75"/>
      <c r="S437" s="75"/>
      <c r="T437" s="75"/>
      <c r="U437" s="75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14"/>
        <v>41830</v>
      </c>
      <c r="G438" s="106">
        <v>0</v>
      </c>
      <c r="H438" s="106">
        <v>26830</v>
      </c>
      <c r="I438" s="106">
        <v>0</v>
      </c>
      <c r="J438" s="106">
        <v>15000</v>
      </c>
      <c r="K438" s="63"/>
      <c r="L438" s="220" t="s">
        <v>2344</v>
      </c>
      <c r="M438" s="97"/>
      <c r="N438" s="98"/>
      <c r="O438" s="78"/>
      <c r="P438" s="46"/>
      <c r="R438" s="75"/>
      <c r="S438" s="75"/>
      <c r="T438" s="75"/>
      <c r="U438" s="75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14"/>
        <v>211589</v>
      </c>
      <c r="G439" s="106">
        <v>0</v>
      </c>
      <c r="H439" s="106">
        <v>68908</v>
      </c>
      <c r="I439" s="106">
        <v>16000</v>
      </c>
      <c r="J439" s="106">
        <v>126681</v>
      </c>
      <c r="K439" s="36"/>
      <c r="L439" s="220" t="s">
        <v>2344</v>
      </c>
      <c r="M439" s="97"/>
      <c r="N439" s="98"/>
      <c r="O439" s="99"/>
      <c r="P439" s="46"/>
      <c r="R439" s="75"/>
      <c r="S439" s="75"/>
      <c r="T439" s="75"/>
      <c r="U439" s="75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14"/>
        <v>1558033</v>
      </c>
      <c r="G440" s="106">
        <v>303000</v>
      </c>
      <c r="H440" s="106">
        <v>1028805</v>
      </c>
      <c r="I440" s="106">
        <v>10000</v>
      </c>
      <c r="J440" s="106">
        <v>216228</v>
      </c>
      <c r="K440" s="36"/>
      <c r="L440" s="220" t="s">
        <v>2344</v>
      </c>
      <c r="M440" s="97"/>
      <c r="N440" s="98"/>
      <c r="O440" s="78"/>
      <c r="P440" s="46"/>
      <c r="R440" s="75"/>
      <c r="S440" s="75"/>
      <c r="T440" s="75"/>
      <c r="U440" s="75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14"/>
        <v>669400</v>
      </c>
      <c r="G441" s="106">
        <v>0</v>
      </c>
      <c r="H441" s="106">
        <v>458128</v>
      </c>
      <c r="I441" s="106">
        <v>0</v>
      </c>
      <c r="J441" s="106">
        <v>211272</v>
      </c>
      <c r="K441" s="36"/>
      <c r="L441" s="220" t="s">
        <v>2344</v>
      </c>
      <c r="M441" s="97"/>
      <c r="N441" s="98"/>
      <c r="O441" s="78"/>
      <c r="P441" s="46"/>
      <c r="R441" s="75"/>
      <c r="S441" s="75"/>
      <c r="T441" s="75"/>
      <c r="U441" s="75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 t="s">
        <v>9</v>
      </c>
      <c r="G442" s="105" t="s">
        <v>9</v>
      </c>
      <c r="H442" s="105" t="s">
        <v>9</v>
      </c>
      <c r="I442" s="105" t="s">
        <v>9</v>
      </c>
      <c r="J442" s="105" t="s">
        <v>9</v>
      </c>
      <c r="K442" s="36"/>
      <c r="L442" s="221" t="s">
        <v>9</v>
      </c>
      <c r="M442" s="97"/>
      <c r="N442" s="98"/>
      <c r="O442" s="78"/>
      <c r="P442" s="46"/>
      <c r="R442" s="75"/>
      <c r="S442" s="75"/>
      <c r="T442" s="75"/>
      <c r="U442" s="75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aca="true" t="shared" si="15" ref="F443:F456">G443+H443+I443+J443</f>
        <v>798425</v>
      </c>
      <c r="G443" s="106">
        <v>0</v>
      </c>
      <c r="H443" s="106">
        <v>594082</v>
      </c>
      <c r="I443" s="106">
        <v>0</v>
      </c>
      <c r="J443" s="106">
        <v>204343</v>
      </c>
      <c r="K443" s="36"/>
      <c r="L443" s="220" t="s">
        <v>2344</v>
      </c>
      <c r="M443" s="97"/>
      <c r="N443" s="98"/>
      <c r="O443" s="99"/>
      <c r="P443" s="46"/>
      <c r="R443" s="75"/>
      <c r="S443" s="75"/>
      <c r="T443" s="75"/>
      <c r="U443" s="75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15"/>
        <v>637997</v>
      </c>
      <c r="G444" s="106">
        <v>0</v>
      </c>
      <c r="H444" s="106">
        <v>145997</v>
      </c>
      <c r="I444" s="106">
        <v>475000</v>
      </c>
      <c r="J444" s="106">
        <v>17000</v>
      </c>
      <c r="K444" s="36"/>
      <c r="L444" s="220" t="s">
        <v>2344</v>
      </c>
      <c r="M444" s="97"/>
      <c r="N444" s="98"/>
      <c r="O444" s="78"/>
      <c r="P444" s="46"/>
      <c r="R444" s="75"/>
      <c r="S444" s="75"/>
      <c r="T444" s="75"/>
      <c r="U444" s="75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15"/>
        <v>534550</v>
      </c>
      <c r="G445" s="106">
        <v>0</v>
      </c>
      <c r="H445" s="106">
        <v>534550</v>
      </c>
      <c r="I445" s="106">
        <v>0</v>
      </c>
      <c r="J445" s="106">
        <v>0</v>
      </c>
      <c r="K445" s="36"/>
      <c r="L445" s="220" t="s">
        <v>2344</v>
      </c>
      <c r="M445" s="97"/>
      <c r="N445" s="98"/>
      <c r="O445" s="99"/>
      <c r="P445" s="46"/>
      <c r="R445" s="75"/>
      <c r="S445" s="75"/>
      <c r="T445" s="75"/>
      <c r="U445" s="75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15"/>
        <v>2029782</v>
      </c>
      <c r="G446" s="106">
        <v>1521800</v>
      </c>
      <c r="H446" s="106">
        <v>492981</v>
      </c>
      <c r="I446" s="106">
        <v>0</v>
      </c>
      <c r="J446" s="106">
        <v>15001</v>
      </c>
      <c r="K446" s="36"/>
      <c r="L446" s="220" t="s">
        <v>2344</v>
      </c>
      <c r="M446" s="97"/>
      <c r="N446" s="98"/>
      <c r="O446" s="78"/>
      <c r="P446" s="46"/>
      <c r="R446" s="75"/>
      <c r="S446" s="75"/>
      <c r="T446" s="75"/>
      <c r="U446" s="75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15"/>
        <v>1767851</v>
      </c>
      <c r="G447" s="106">
        <v>1001000</v>
      </c>
      <c r="H447" s="106">
        <v>745676</v>
      </c>
      <c r="I447" s="106">
        <v>0</v>
      </c>
      <c r="J447" s="106">
        <v>21175</v>
      </c>
      <c r="K447" s="36"/>
      <c r="L447" s="220" t="s">
        <v>2344</v>
      </c>
      <c r="M447" s="97"/>
      <c r="N447" s="98"/>
      <c r="O447" s="99"/>
      <c r="P447" s="46"/>
      <c r="R447" s="75"/>
      <c r="S447" s="75"/>
      <c r="T447" s="75"/>
      <c r="U447" s="75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15"/>
        <v>351675</v>
      </c>
      <c r="G448" s="106">
        <v>0</v>
      </c>
      <c r="H448" s="106">
        <v>325975</v>
      </c>
      <c r="I448" s="106">
        <v>1500</v>
      </c>
      <c r="J448" s="106">
        <v>24200</v>
      </c>
      <c r="K448" s="36"/>
      <c r="L448" s="220" t="s">
        <v>2344</v>
      </c>
      <c r="M448" s="97"/>
      <c r="N448" s="98"/>
      <c r="O448" s="78"/>
      <c r="P448" s="46"/>
      <c r="R448" s="75"/>
      <c r="S448" s="75"/>
      <c r="T448" s="75"/>
      <c r="U448" s="75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15"/>
        <v>5064992</v>
      </c>
      <c r="G449" s="106">
        <v>1433200</v>
      </c>
      <c r="H449" s="106">
        <v>1455033</v>
      </c>
      <c r="I449" s="106">
        <v>1890451</v>
      </c>
      <c r="J449" s="106">
        <v>286308</v>
      </c>
      <c r="K449" s="36"/>
      <c r="L449" s="220" t="s">
        <v>2344</v>
      </c>
      <c r="M449" s="97"/>
      <c r="N449" s="98"/>
      <c r="O449" s="78"/>
      <c r="P449" s="46"/>
      <c r="R449" s="75"/>
      <c r="S449" s="75"/>
      <c r="T449" s="75"/>
      <c r="U449" s="75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15"/>
        <v>11789704</v>
      </c>
      <c r="G450" s="106">
        <v>468900</v>
      </c>
      <c r="H450" s="106">
        <v>2121385</v>
      </c>
      <c r="I450" s="106">
        <v>5517220</v>
      </c>
      <c r="J450" s="106">
        <v>3682199</v>
      </c>
      <c r="K450" s="36"/>
      <c r="L450" s="220" t="s">
        <v>2344</v>
      </c>
      <c r="M450" s="97"/>
      <c r="N450" s="98"/>
      <c r="O450" s="78"/>
      <c r="P450" s="46"/>
      <c r="R450" s="75"/>
      <c r="S450" s="75"/>
      <c r="T450" s="75"/>
      <c r="U450" s="75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15"/>
        <v>10496748</v>
      </c>
      <c r="G451" s="106">
        <v>5679156</v>
      </c>
      <c r="H451" s="106">
        <v>2087341</v>
      </c>
      <c r="I451" s="106">
        <v>0</v>
      </c>
      <c r="J451" s="106">
        <v>2730251</v>
      </c>
      <c r="K451" s="36"/>
      <c r="L451" s="220" t="s">
        <v>2349</v>
      </c>
      <c r="M451" s="97"/>
      <c r="N451" s="98"/>
      <c r="O451" s="78"/>
      <c r="P451" s="46"/>
      <c r="R451" s="75"/>
      <c r="S451" s="75"/>
      <c r="T451" s="75"/>
      <c r="U451" s="75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t="shared" si="15"/>
        <v>46734</v>
      </c>
      <c r="G452" s="106">
        <v>0</v>
      </c>
      <c r="H452" s="106">
        <v>29734</v>
      </c>
      <c r="I452" s="106">
        <v>0</v>
      </c>
      <c r="J452" s="106">
        <v>17000</v>
      </c>
      <c r="K452" s="36"/>
      <c r="L452" s="220" t="s">
        <v>2344</v>
      </c>
      <c r="M452" s="97"/>
      <c r="N452" s="98"/>
      <c r="O452" s="78"/>
      <c r="P452" s="46"/>
      <c r="R452" s="75"/>
      <c r="S452" s="75"/>
      <c r="T452" s="75"/>
      <c r="U452" s="75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15"/>
        <v>918650</v>
      </c>
      <c r="G453" s="106">
        <v>840000</v>
      </c>
      <c r="H453" s="106">
        <v>32650</v>
      </c>
      <c r="I453" s="106">
        <v>0</v>
      </c>
      <c r="J453" s="106">
        <v>46000</v>
      </c>
      <c r="K453" s="36"/>
      <c r="L453" s="220" t="s">
        <v>2344</v>
      </c>
      <c r="M453" s="97"/>
      <c r="N453" s="98"/>
      <c r="O453" s="78"/>
      <c r="P453" s="46"/>
      <c r="R453" s="75"/>
      <c r="S453" s="75"/>
      <c r="T453" s="75"/>
      <c r="U453" s="75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15"/>
        <v>43550</v>
      </c>
      <c r="G454" s="106">
        <v>0</v>
      </c>
      <c r="H454" s="106">
        <v>34950</v>
      </c>
      <c r="I454" s="106">
        <v>2250</v>
      </c>
      <c r="J454" s="106">
        <v>6350</v>
      </c>
      <c r="K454" s="36"/>
      <c r="L454" s="220" t="s">
        <v>2349</v>
      </c>
      <c r="M454" s="97"/>
      <c r="N454" s="98"/>
      <c r="O454" s="78"/>
      <c r="P454" s="46"/>
      <c r="R454" s="75"/>
      <c r="S454" s="75"/>
      <c r="T454" s="75"/>
      <c r="U454" s="75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15"/>
        <v>42673017</v>
      </c>
      <c r="G455" s="106">
        <v>1016415</v>
      </c>
      <c r="H455" s="106">
        <v>1474884</v>
      </c>
      <c r="I455" s="106">
        <v>39611814</v>
      </c>
      <c r="J455" s="106">
        <v>569904</v>
      </c>
      <c r="K455" s="36"/>
      <c r="L455" s="220" t="s">
        <v>2344</v>
      </c>
      <c r="M455" s="97"/>
      <c r="N455" s="98"/>
      <c r="O455" s="78"/>
      <c r="P455" s="46"/>
      <c r="R455" s="75"/>
      <c r="S455" s="75"/>
      <c r="T455" s="75"/>
      <c r="U455" s="75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15"/>
        <v>3302267</v>
      </c>
      <c r="G456" s="106">
        <v>1924206</v>
      </c>
      <c r="H456" s="106">
        <v>779198</v>
      </c>
      <c r="I456" s="106">
        <v>26000</v>
      </c>
      <c r="J456" s="106">
        <v>572863</v>
      </c>
      <c r="K456" s="36"/>
      <c r="L456" s="220" t="s">
        <v>2344</v>
      </c>
      <c r="M456" s="97"/>
      <c r="N456" s="98"/>
      <c r="O456" s="78"/>
      <c r="P456" s="46"/>
      <c r="R456" s="75"/>
      <c r="S456" s="75"/>
      <c r="T456" s="75"/>
      <c r="U456" s="75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 t="s">
        <v>9</v>
      </c>
      <c r="G457" s="105" t="s">
        <v>9</v>
      </c>
      <c r="H457" s="105" t="s">
        <v>9</v>
      </c>
      <c r="I457" s="105" t="s">
        <v>9</v>
      </c>
      <c r="J457" s="105" t="s">
        <v>9</v>
      </c>
      <c r="K457" s="36"/>
      <c r="L457" s="221" t="s">
        <v>9</v>
      </c>
      <c r="M457" s="97"/>
      <c r="N457" s="98"/>
      <c r="O457" s="99"/>
      <c r="P457" s="46"/>
      <c r="R457" s="75"/>
      <c r="S457" s="75"/>
      <c r="T457" s="75"/>
      <c r="U457" s="75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aca="true" t="shared" si="16" ref="F458:F463">G458+H458+I458+J458</f>
        <v>10083010</v>
      </c>
      <c r="G458" s="106">
        <v>3404690</v>
      </c>
      <c r="H458" s="106">
        <v>957286</v>
      </c>
      <c r="I458" s="106">
        <v>46504</v>
      </c>
      <c r="J458" s="106">
        <v>5674530</v>
      </c>
      <c r="K458" s="36"/>
      <c r="L458" s="220" t="s">
        <v>2349</v>
      </c>
      <c r="M458" s="97"/>
      <c r="N458" s="98"/>
      <c r="O458" s="78"/>
      <c r="P458" s="46"/>
      <c r="R458" s="75"/>
      <c r="S458" s="75"/>
      <c r="T458" s="75"/>
      <c r="U458" s="75"/>
    </row>
    <row r="459" spans="1:21" s="5" customFormat="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16"/>
        <v>3757218</v>
      </c>
      <c r="G459" s="106">
        <v>3305768</v>
      </c>
      <c r="H459" s="106">
        <v>413000</v>
      </c>
      <c r="I459" s="106">
        <v>12000</v>
      </c>
      <c r="J459" s="106">
        <v>26450</v>
      </c>
      <c r="K459" s="36"/>
      <c r="L459" s="220" t="s">
        <v>2344</v>
      </c>
      <c r="M459" s="97"/>
      <c r="N459" s="98"/>
      <c r="O459" s="78"/>
      <c r="P459" s="46"/>
      <c r="R459" s="46"/>
      <c r="S459" s="46"/>
      <c r="T459" s="46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16"/>
        <v>1781959</v>
      </c>
      <c r="G460" s="106">
        <v>286000</v>
      </c>
      <c r="H460" s="106">
        <v>744394</v>
      </c>
      <c r="I460" s="106">
        <v>0</v>
      </c>
      <c r="J460" s="106">
        <v>751565</v>
      </c>
      <c r="K460" s="36"/>
      <c r="L460" s="220" t="s">
        <v>2349</v>
      </c>
      <c r="M460" s="97"/>
      <c r="N460" s="98"/>
      <c r="O460" s="78"/>
      <c r="P460" s="46"/>
      <c r="R460" s="75"/>
      <c r="S460" s="75"/>
      <c r="T460" s="75"/>
      <c r="U460" s="75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16"/>
        <v>13434671</v>
      </c>
      <c r="G461" s="106">
        <v>8781513</v>
      </c>
      <c r="H461" s="106">
        <v>818158</v>
      </c>
      <c r="I461" s="106">
        <v>3835000</v>
      </c>
      <c r="J461" s="106">
        <v>0</v>
      </c>
      <c r="K461" s="36"/>
      <c r="L461" s="220" t="s">
        <v>2344</v>
      </c>
      <c r="M461" s="97"/>
      <c r="N461" s="98"/>
      <c r="O461" s="99"/>
      <c r="P461" s="46"/>
      <c r="R461" s="75"/>
      <c r="S461" s="75"/>
      <c r="T461" s="75"/>
      <c r="U461" s="75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16"/>
        <v>2537518</v>
      </c>
      <c r="G462" s="106">
        <v>948435</v>
      </c>
      <c r="H462" s="106">
        <v>1550684</v>
      </c>
      <c r="I462" s="106">
        <v>26273</v>
      </c>
      <c r="J462" s="106">
        <v>12126</v>
      </c>
      <c r="K462" s="36"/>
      <c r="L462" s="220" t="s">
        <v>2344</v>
      </c>
      <c r="M462" s="97"/>
      <c r="N462" s="98"/>
      <c r="O462" s="99"/>
      <c r="P462" s="46"/>
      <c r="R462" s="75"/>
      <c r="S462" s="75"/>
      <c r="T462" s="75"/>
      <c r="U462" s="75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16"/>
        <v>6510936</v>
      </c>
      <c r="G463" s="106">
        <v>6506835</v>
      </c>
      <c r="H463" s="106">
        <v>4100</v>
      </c>
      <c r="I463" s="106">
        <v>1</v>
      </c>
      <c r="J463" s="106">
        <v>0</v>
      </c>
      <c r="K463" s="36"/>
      <c r="L463" s="220" t="s">
        <v>2344</v>
      </c>
      <c r="M463" s="97"/>
      <c r="N463" s="98"/>
      <c r="O463" s="99"/>
      <c r="P463" s="46"/>
      <c r="R463" s="75"/>
      <c r="S463" s="75"/>
      <c r="T463" s="75"/>
      <c r="U463" s="75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 t="s">
        <v>9</v>
      </c>
      <c r="G464" s="105" t="s">
        <v>9</v>
      </c>
      <c r="H464" s="105" t="s">
        <v>9</v>
      </c>
      <c r="I464" s="105" t="s">
        <v>9</v>
      </c>
      <c r="J464" s="105" t="s">
        <v>9</v>
      </c>
      <c r="K464" s="36"/>
      <c r="L464" s="221" t="s">
        <v>9</v>
      </c>
      <c r="M464" s="97"/>
      <c r="N464" s="98"/>
      <c r="O464" s="99"/>
      <c r="P464" s="46"/>
      <c r="R464" s="75"/>
      <c r="S464" s="75"/>
      <c r="T464" s="75"/>
      <c r="U464" s="75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aca="true" t="shared" si="17" ref="F465:F486">G465+H465+I465+J465</f>
        <v>430176</v>
      </c>
      <c r="G465" s="106">
        <v>36500</v>
      </c>
      <c r="H465" s="106">
        <v>393676</v>
      </c>
      <c r="I465" s="106">
        <v>0</v>
      </c>
      <c r="J465" s="106">
        <v>0</v>
      </c>
      <c r="K465" s="36"/>
      <c r="L465" s="220" t="s">
        <v>2344</v>
      </c>
      <c r="M465" s="97"/>
      <c r="N465" s="98"/>
      <c r="O465" s="99"/>
      <c r="P465" s="46"/>
      <c r="R465" s="75"/>
      <c r="S465" s="75"/>
      <c r="T465" s="75"/>
      <c r="U465" s="75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17"/>
        <v>21536</v>
      </c>
      <c r="G466" s="106">
        <v>0</v>
      </c>
      <c r="H466" s="106">
        <v>21536</v>
      </c>
      <c r="I466" s="106">
        <v>0</v>
      </c>
      <c r="J466" s="106">
        <v>0</v>
      </c>
      <c r="K466" s="36"/>
      <c r="L466" s="220" t="s">
        <v>2349</v>
      </c>
      <c r="M466" s="97"/>
      <c r="N466" s="98"/>
      <c r="O466" s="78"/>
      <c r="P466" s="46"/>
      <c r="R466" s="75"/>
      <c r="S466" s="75"/>
      <c r="T466" s="75"/>
      <c r="U466" s="75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17"/>
        <v>210263</v>
      </c>
      <c r="G467" s="106">
        <v>0</v>
      </c>
      <c r="H467" s="106">
        <v>98888</v>
      </c>
      <c r="I467" s="106">
        <v>13600</v>
      </c>
      <c r="J467" s="106">
        <v>97775</v>
      </c>
      <c r="K467" s="36"/>
      <c r="L467" s="220" t="s">
        <v>2344</v>
      </c>
      <c r="M467" s="97"/>
      <c r="N467" s="98"/>
      <c r="O467" s="99"/>
      <c r="P467" s="46"/>
      <c r="R467" s="75"/>
      <c r="S467" s="75"/>
      <c r="T467" s="75"/>
      <c r="U467" s="75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17"/>
        <v>1248395</v>
      </c>
      <c r="G468" s="106">
        <v>305750</v>
      </c>
      <c r="H468" s="106">
        <v>593856</v>
      </c>
      <c r="I468" s="106">
        <v>0</v>
      </c>
      <c r="J468" s="106">
        <v>348789</v>
      </c>
      <c r="K468" s="36"/>
      <c r="L468" s="220" t="s">
        <v>2344</v>
      </c>
      <c r="M468" s="97"/>
      <c r="N468" s="98"/>
      <c r="O468" s="99"/>
      <c r="P468" s="46"/>
      <c r="R468" s="75"/>
      <c r="S468" s="75"/>
      <c r="T468" s="75"/>
      <c r="U468" s="75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17"/>
        <v>288612</v>
      </c>
      <c r="G469" s="106">
        <v>24843</v>
      </c>
      <c r="H469" s="106">
        <v>150166</v>
      </c>
      <c r="I469" s="106">
        <v>0</v>
      </c>
      <c r="J469" s="106">
        <v>113603</v>
      </c>
      <c r="K469" s="36"/>
      <c r="L469" s="220" t="s">
        <v>2344</v>
      </c>
      <c r="M469" s="97"/>
      <c r="N469" s="98"/>
      <c r="O469" s="78"/>
      <c r="P469" s="46"/>
      <c r="R469" s="75"/>
      <c r="S469" s="75"/>
      <c r="T469" s="75"/>
      <c r="U469" s="75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17"/>
        <v>276360</v>
      </c>
      <c r="G470" s="106">
        <v>0</v>
      </c>
      <c r="H470" s="106">
        <v>150460</v>
      </c>
      <c r="I470" s="106">
        <v>0</v>
      </c>
      <c r="J470" s="106">
        <v>125900</v>
      </c>
      <c r="K470" s="36"/>
      <c r="L470" s="220" t="s">
        <v>2344</v>
      </c>
      <c r="M470" s="97"/>
      <c r="N470" s="98"/>
      <c r="O470" s="78"/>
      <c r="P470" s="46"/>
      <c r="R470" s="75"/>
      <c r="S470" s="75"/>
      <c r="T470" s="75"/>
      <c r="U470" s="75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17"/>
        <v>83818</v>
      </c>
      <c r="G471" s="106">
        <v>0</v>
      </c>
      <c r="H471" s="106">
        <v>83818</v>
      </c>
      <c r="I471" s="106">
        <v>0</v>
      </c>
      <c r="J471" s="106">
        <v>0</v>
      </c>
      <c r="K471" s="36"/>
      <c r="L471" s="220" t="s">
        <v>2344</v>
      </c>
      <c r="M471" s="97"/>
      <c r="N471" s="98"/>
      <c r="O471" s="78"/>
      <c r="P471" s="46"/>
      <c r="R471" s="75"/>
      <c r="S471" s="75"/>
      <c r="T471" s="75"/>
      <c r="U471" s="75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17"/>
        <v>1037448</v>
      </c>
      <c r="G472" s="106">
        <v>719900</v>
      </c>
      <c r="H472" s="106">
        <v>231993</v>
      </c>
      <c r="I472" s="106">
        <v>0</v>
      </c>
      <c r="J472" s="106">
        <v>85555</v>
      </c>
      <c r="K472" s="36"/>
      <c r="L472" s="220" t="s">
        <v>2344</v>
      </c>
      <c r="M472" s="97"/>
      <c r="N472" s="98"/>
      <c r="O472" s="99"/>
      <c r="P472" s="46"/>
      <c r="R472" s="75"/>
      <c r="S472" s="75"/>
      <c r="T472" s="75"/>
      <c r="U472" s="75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17"/>
        <v>2010</v>
      </c>
      <c r="G473" s="106">
        <v>0</v>
      </c>
      <c r="H473" s="106">
        <v>2010</v>
      </c>
      <c r="I473" s="106">
        <v>0</v>
      </c>
      <c r="J473" s="106">
        <v>0</v>
      </c>
      <c r="K473" s="36"/>
      <c r="L473" s="220" t="s">
        <v>2344</v>
      </c>
      <c r="M473" s="97"/>
      <c r="N473" s="98"/>
      <c r="O473" s="78"/>
      <c r="P473" s="46"/>
      <c r="R473" s="75"/>
      <c r="S473" s="75"/>
      <c r="T473" s="75"/>
      <c r="U473" s="75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17"/>
        <v>5409424</v>
      </c>
      <c r="G474" s="106">
        <v>2399579</v>
      </c>
      <c r="H474" s="106">
        <v>941376</v>
      </c>
      <c r="I474" s="106">
        <v>1605500</v>
      </c>
      <c r="J474" s="106">
        <v>462969</v>
      </c>
      <c r="K474" s="36"/>
      <c r="L474" s="220" t="s">
        <v>2344</v>
      </c>
      <c r="M474" s="97"/>
      <c r="N474" s="98"/>
      <c r="O474" s="78"/>
      <c r="P474" s="46"/>
      <c r="R474" s="75"/>
      <c r="S474" s="75"/>
      <c r="T474" s="75"/>
      <c r="U474" s="75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17"/>
        <v>987722</v>
      </c>
      <c r="G475" s="106">
        <v>439935</v>
      </c>
      <c r="H475" s="106">
        <v>397587</v>
      </c>
      <c r="I475" s="106">
        <v>26400</v>
      </c>
      <c r="J475" s="106">
        <v>123800</v>
      </c>
      <c r="K475" s="36"/>
      <c r="L475" s="220" t="s">
        <v>2349</v>
      </c>
      <c r="M475" s="97"/>
      <c r="N475" s="98"/>
      <c r="O475" s="78"/>
      <c r="P475" s="46"/>
      <c r="R475" s="75"/>
      <c r="S475" s="75"/>
      <c r="T475" s="75"/>
      <c r="U475" s="75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17"/>
        <v>59495</v>
      </c>
      <c r="G476" s="106">
        <v>0</v>
      </c>
      <c r="H476" s="106">
        <v>46520</v>
      </c>
      <c r="I476" s="106">
        <v>0</v>
      </c>
      <c r="J476" s="106">
        <v>12975</v>
      </c>
      <c r="K476" s="36"/>
      <c r="L476" s="220" t="s">
        <v>2344</v>
      </c>
      <c r="M476" s="97"/>
      <c r="N476" s="98"/>
      <c r="O476" s="99"/>
      <c r="P476" s="46"/>
      <c r="R476" s="75"/>
      <c r="S476" s="75"/>
      <c r="T476" s="75"/>
      <c r="U476" s="75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17"/>
        <v>1560921</v>
      </c>
      <c r="G477" s="106">
        <v>887425</v>
      </c>
      <c r="H477" s="106">
        <v>494781</v>
      </c>
      <c r="I477" s="106">
        <v>108000</v>
      </c>
      <c r="J477" s="106">
        <v>70715</v>
      </c>
      <c r="K477" s="36"/>
      <c r="L477" s="220" t="s">
        <v>2344</v>
      </c>
      <c r="M477" s="97"/>
      <c r="N477" s="98"/>
      <c r="O477" s="99"/>
      <c r="P477" s="46"/>
      <c r="R477" s="75"/>
      <c r="S477" s="75"/>
      <c r="T477" s="75"/>
      <c r="U477" s="75"/>
    </row>
    <row r="478" spans="1:21" s="5" customFormat="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17"/>
        <v>247592</v>
      </c>
      <c r="G478" s="106">
        <v>11500</v>
      </c>
      <c r="H478" s="106">
        <v>214442</v>
      </c>
      <c r="I478" s="106">
        <v>0</v>
      </c>
      <c r="J478" s="106">
        <v>21650</v>
      </c>
      <c r="K478" s="36"/>
      <c r="L478" s="220" t="s">
        <v>2349</v>
      </c>
      <c r="M478" s="97"/>
      <c r="N478" s="98"/>
      <c r="O478" s="78"/>
      <c r="P478" s="46"/>
      <c r="R478" s="46"/>
      <c r="S478" s="46"/>
      <c r="T478" s="46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17"/>
        <v>7879823</v>
      </c>
      <c r="G479" s="106">
        <v>0</v>
      </c>
      <c r="H479" s="106">
        <v>2042938</v>
      </c>
      <c r="I479" s="106">
        <v>730400</v>
      </c>
      <c r="J479" s="106">
        <v>5106485</v>
      </c>
      <c r="K479" s="36"/>
      <c r="L479" s="220" t="s">
        <v>2344</v>
      </c>
      <c r="M479" s="97"/>
      <c r="N479" s="98"/>
      <c r="O479" s="78"/>
      <c r="P479" s="46"/>
      <c r="R479" s="75"/>
      <c r="S479" s="75"/>
      <c r="T479" s="75"/>
      <c r="U479" s="75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17"/>
        <v>805011</v>
      </c>
      <c r="G480" s="106">
        <v>644914</v>
      </c>
      <c r="H480" s="106">
        <v>160097</v>
      </c>
      <c r="I480" s="106">
        <v>0</v>
      </c>
      <c r="J480" s="106">
        <v>0</v>
      </c>
      <c r="K480" s="36"/>
      <c r="L480" s="220" t="s">
        <v>2344</v>
      </c>
      <c r="M480" s="97"/>
      <c r="N480" s="98"/>
      <c r="O480" s="99"/>
      <c r="P480" s="46"/>
      <c r="R480" s="75"/>
      <c r="S480" s="75"/>
      <c r="T480" s="75"/>
      <c r="U480" s="75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17"/>
        <v>1397979</v>
      </c>
      <c r="G481" s="106">
        <v>0</v>
      </c>
      <c r="H481" s="106">
        <v>1397979</v>
      </c>
      <c r="I481" s="106">
        <v>0</v>
      </c>
      <c r="J481" s="106">
        <v>0</v>
      </c>
      <c r="K481" s="36"/>
      <c r="L481" s="220" t="s">
        <v>2344</v>
      </c>
      <c r="M481" s="97"/>
      <c r="N481" s="98"/>
      <c r="O481" s="78"/>
      <c r="P481" s="46"/>
      <c r="R481" s="75"/>
      <c r="S481" s="75"/>
      <c r="T481" s="75"/>
      <c r="U481" s="75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17"/>
        <v>2146251</v>
      </c>
      <c r="G482" s="106">
        <v>281100</v>
      </c>
      <c r="H482" s="106">
        <v>663872</v>
      </c>
      <c r="I482" s="106">
        <v>637500</v>
      </c>
      <c r="J482" s="106">
        <v>563779</v>
      </c>
      <c r="K482" s="36"/>
      <c r="L482" s="220" t="s">
        <v>2344</v>
      </c>
      <c r="M482" s="97"/>
      <c r="N482" s="98"/>
      <c r="O482" s="99"/>
      <c r="P482" s="46"/>
      <c r="R482" s="75"/>
      <c r="S482" s="75"/>
      <c r="T482" s="75"/>
      <c r="U482" s="75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17"/>
        <v>377408</v>
      </c>
      <c r="G483" s="106">
        <v>0</v>
      </c>
      <c r="H483" s="106">
        <v>377169</v>
      </c>
      <c r="I483" s="106">
        <v>0</v>
      </c>
      <c r="J483" s="106">
        <v>239</v>
      </c>
      <c r="K483" s="36"/>
      <c r="L483" s="220" t="s">
        <v>2344</v>
      </c>
      <c r="M483" s="97"/>
      <c r="N483" s="98"/>
      <c r="O483" s="78"/>
      <c r="P483" s="46"/>
      <c r="R483" s="75"/>
      <c r="S483" s="75"/>
      <c r="T483" s="75"/>
      <c r="U483" s="75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17"/>
        <v>7102841</v>
      </c>
      <c r="G484" s="106">
        <v>2055900</v>
      </c>
      <c r="H484" s="106">
        <v>2277741</v>
      </c>
      <c r="I484" s="106">
        <v>2312500</v>
      </c>
      <c r="J484" s="106">
        <v>456700</v>
      </c>
      <c r="K484" s="63"/>
      <c r="L484" s="220" t="s">
        <v>2344</v>
      </c>
      <c r="M484" s="97"/>
      <c r="N484" s="98"/>
      <c r="O484" s="99"/>
      <c r="P484" s="46"/>
      <c r="R484" s="75"/>
      <c r="S484" s="75"/>
      <c r="T484" s="75"/>
      <c r="U484" s="75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17"/>
        <v>4651828</v>
      </c>
      <c r="G485" s="106">
        <v>47701</v>
      </c>
      <c r="H485" s="106">
        <v>1311427</v>
      </c>
      <c r="I485" s="106">
        <v>1171200</v>
      </c>
      <c r="J485" s="106">
        <v>2121500</v>
      </c>
      <c r="K485" s="36"/>
      <c r="L485" s="220" t="s">
        <v>2344</v>
      </c>
      <c r="M485" s="97"/>
      <c r="N485" s="98"/>
      <c r="O485" s="99"/>
      <c r="P485" s="46"/>
      <c r="R485" s="75"/>
      <c r="S485" s="75"/>
      <c r="T485" s="75"/>
      <c r="U485" s="75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17"/>
        <v>462195</v>
      </c>
      <c r="G486" s="106">
        <v>0</v>
      </c>
      <c r="H486" s="106">
        <v>159745</v>
      </c>
      <c r="I486" s="106">
        <v>0</v>
      </c>
      <c r="J486" s="106">
        <v>302450</v>
      </c>
      <c r="K486" s="36"/>
      <c r="L486" s="220" t="s">
        <v>2344</v>
      </c>
      <c r="M486" s="97"/>
      <c r="N486" s="98"/>
      <c r="O486" s="99"/>
      <c r="P486" s="46"/>
      <c r="R486" s="75"/>
      <c r="S486" s="75"/>
      <c r="T486" s="75"/>
      <c r="U486" s="75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 t="s">
        <v>9</v>
      </c>
      <c r="G487" s="105" t="s">
        <v>9</v>
      </c>
      <c r="H487" s="105" t="s">
        <v>9</v>
      </c>
      <c r="I487" s="105" t="s">
        <v>9</v>
      </c>
      <c r="J487" s="105" t="s">
        <v>9</v>
      </c>
      <c r="K487" s="36"/>
      <c r="L487" s="221" t="s">
        <v>9</v>
      </c>
      <c r="M487" s="97"/>
      <c r="N487" s="98"/>
      <c r="O487" s="99"/>
      <c r="P487" s="46"/>
      <c r="R487" s="75"/>
      <c r="S487" s="75"/>
      <c r="T487" s="75"/>
      <c r="U487" s="75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>G488+H488+I488+J488</f>
        <v>449111</v>
      </c>
      <c r="G488" s="106">
        <v>0</v>
      </c>
      <c r="H488" s="106">
        <v>351836</v>
      </c>
      <c r="I488" s="106">
        <v>7500</v>
      </c>
      <c r="J488" s="106">
        <v>89775</v>
      </c>
      <c r="K488" s="36"/>
      <c r="L488" s="220" t="s">
        <v>2349</v>
      </c>
      <c r="M488" s="97"/>
      <c r="N488" s="98"/>
      <c r="O488" s="99"/>
      <c r="P488" s="46"/>
      <c r="R488" s="75"/>
      <c r="S488" s="75"/>
      <c r="T488" s="75"/>
      <c r="U488" s="75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>G489+H489+I489+J489</f>
        <v>71938523</v>
      </c>
      <c r="G489" s="106">
        <v>0</v>
      </c>
      <c r="H489" s="106">
        <v>109404</v>
      </c>
      <c r="I489" s="106">
        <v>71745051</v>
      </c>
      <c r="J489" s="106">
        <v>84068</v>
      </c>
      <c r="K489" s="36"/>
      <c r="L489" s="220" t="s">
        <v>2344</v>
      </c>
      <c r="M489" s="97"/>
      <c r="N489" s="98"/>
      <c r="O489" s="78"/>
      <c r="P489" s="46"/>
      <c r="R489" s="75"/>
      <c r="S489" s="75"/>
      <c r="T489" s="75"/>
      <c r="U489" s="75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>G490+H490+I490+J490</f>
        <v>139029</v>
      </c>
      <c r="G490" s="106">
        <v>0</v>
      </c>
      <c r="H490" s="106">
        <v>137204</v>
      </c>
      <c r="I490" s="106">
        <v>0</v>
      </c>
      <c r="J490" s="106">
        <v>1825</v>
      </c>
      <c r="K490" s="36"/>
      <c r="L490" s="220" t="s">
        <v>2349</v>
      </c>
      <c r="M490" s="97"/>
      <c r="N490" s="98"/>
      <c r="O490" s="99"/>
      <c r="P490" s="46"/>
      <c r="R490" s="75"/>
      <c r="S490" s="75"/>
      <c r="T490" s="75"/>
      <c r="U490" s="75"/>
    </row>
    <row r="491" spans="1:16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>G491+H491+I491+J491</f>
        <v>3548837</v>
      </c>
      <c r="G491" s="106">
        <v>0</v>
      </c>
      <c r="H491" s="106">
        <v>1368446</v>
      </c>
      <c r="I491" s="106">
        <v>0</v>
      </c>
      <c r="J491" s="106">
        <v>2180391</v>
      </c>
      <c r="K491" s="36"/>
      <c r="L491" s="220" t="s">
        <v>2344</v>
      </c>
      <c r="M491" s="97"/>
      <c r="N491" s="98"/>
      <c r="O491" s="78"/>
      <c r="P491" s="46"/>
    </row>
    <row r="492" spans="1:16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>G492+H492+I492+J492</f>
        <v>1032270</v>
      </c>
      <c r="G492" s="106">
        <v>273500</v>
      </c>
      <c r="H492" s="106">
        <v>596815</v>
      </c>
      <c r="I492" s="106">
        <v>5000</v>
      </c>
      <c r="J492" s="106">
        <v>156955</v>
      </c>
      <c r="K492" s="36"/>
      <c r="L492" s="220" t="s">
        <v>2349</v>
      </c>
      <c r="M492" s="97"/>
      <c r="N492" s="98"/>
      <c r="O492" s="78"/>
      <c r="P492" s="46"/>
    </row>
    <row r="493" spans="1:16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 t="s">
        <v>9</v>
      </c>
      <c r="G493" s="105" t="s">
        <v>9</v>
      </c>
      <c r="H493" s="105" t="s">
        <v>9</v>
      </c>
      <c r="I493" s="105" t="s">
        <v>9</v>
      </c>
      <c r="J493" s="105" t="s">
        <v>9</v>
      </c>
      <c r="K493" s="36"/>
      <c r="L493" s="221" t="s">
        <v>9</v>
      </c>
      <c r="M493" s="97"/>
      <c r="N493" s="98"/>
      <c r="O493" s="78"/>
      <c r="P493" s="46"/>
    </row>
    <row r="494" spans="1:16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aca="true" t="shared" si="18" ref="F494:F526">G494+H494+I494+J494</f>
        <v>270560</v>
      </c>
      <c r="G494" s="106">
        <v>137000</v>
      </c>
      <c r="H494" s="106">
        <v>67600</v>
      </c>
      <c r="I494" s="106">
        <v>13600</v>
      </c>
      <c r="J494" s="106">
        <v>52360</v>
      </c>
      <c r="K494" s="36"/>
      <c r="L494" s="220" t="s">
        <v>2344</v>
      </c>
      <c r="M494" s="97"/>
      <c r="N494" s="98"/>
      <c r="O494" s="78"/>
      <c r="P494" s="46"/>
    </row>
    <row r="495" spans="1:16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18"/>
        <v>28998</v>
      </c>
      <c r="G495" s="106">
        <v>0</v>
      </c>
      <c r="H495" s="106">
        <v>150</v>
      </c>
      <c r="I495" s="106">
        <v>0</v>
      </c>
      <c r="J495" s="106">
        <v>28848</v>
      </c>
      <c r="K495" s="36"/>
      <c r="L495" s="220" t="s">
        <v>2349</v>
      </c>
      <c r="M495" s="97"/>
      <c r="N495" s="98"/>
      <c r="O495" s="78"/>
      <c r="P495" s="46"/>
    </row>
    <row r="496" spans="1:16" s="5" customFormat="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18"/>
        <v>33500</v>
      </c>
      <c r="G496" s="106">
        <v>0</v>
      </c>
      <c r="H496" s="106">
        <v>29000</v>
      </c>
      <c r="I496" s="106">
        <v>4500</v>
      </c>
      <c r="J496" s="106">
        <v>0</v>
      </c>
      <c r="K496" s="36"/>
      <c r="L496" s="220" t="s">
        <v>2344</v>
      </c>
      <c r="M496" s="97"/>
      <c r="N496" s="98"/>
      <c r="O496" s="78"/>
      <c r="P496" s="46"/>
    </row>
    <row r="497" spans="1:16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18"/>
        <v>130460</v>
      </c>
      <c r="G497" s="106">
        <v>0</v>
      </c>
      <c r="H497" s="106">
        <v>31020</v>
      </c>
      <c r="I497" s="106">
        <v>99440</v>
      </c>
      <c r="J497" s="106">
        <v>0</v>
      </c>
      <c r="K497" s="36"/>
      <c r="L497" s="220" t="s">
        <v>2344</v>
      </c>
      <c r="M497" s="97"/>
      <c r="N497" s="98"/>
      <c r="O497" s="99"/>
      <c r="P497" s="46"/>
    </row>
    <row r="498" spans="1:16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18"/>
        <v>52146</v>
      </c>
      <c r="G498" s="106">
        <v>0</v>
      </c>
      <c r="H498" s="106">
        <v>23346</v>
      </c>
      <c r="I498" s="106">
        <v>24000</v>
      </c>
      <c r="J498" s="106">
        <v>4800</v>
      </c>
      <c r="K498" s="36"/>
      <c r="L498" s="220" t="s">
        <v>2344</v>
      </c>
      <c r="M498" s="97"/>
      <c r="N498" s="98"/>
      <c r="O498" s="99"/>
      <c r="P498" s="46"/>
    </row>
    <row r="499" spans="1:16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18"/>
        <v>95375</v>
      </c>
      <c r="G499" s="106">
        <v>0</v>
      </c>
      <c r="H499" s="106">
        <v>7375</v>
      </c>
      <c r="I499" s="106">
        <v>12000</v>
      </c>
      <c r="J499" s="106">
        <v>76000</v>
      </c>
      <c r="K499" s="36"/>
      <c r="L499" s="220" t="s">
        <v>2344</v>
      </c>
      <c r="M499" s="97"/>
      <c r="N499" s="98"/>
      <c r="O499" s="99"/>
      <c r="P499" s="46"/>
    </row>
    <row r="500" spans="1:16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18"/>
        <v>69831</v>
      </c>
      <c r="G500" s="106">
        <v>0</v>
      </c>
      <c r="H500" s="106">
        <v>66831</v>
      </c>
      <c r="I500" s="106">
        <v>0</v>
      </c>
      <c r="J500" s="106">
        <v>3000</v>
      </c>
      <c r="K500" s="36"/>
      <c r="L500" s="220" t="s">
        <v>2349</v>
      </c>
      <c r="M500" s="97"/>
      <c r="N500" s="98"/>
      <c r="O500" s="99"/>
      <c r="P500" s="46"/>
    </row>
    <row r="501" spans="1:16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18"/>
        <v>340445</v>
      </c>
      <c r="G501" s="106">
        <v>0</v>
      </c>
      <c r="H501" s="106">
        <v>264975</v>
      </c>
      <c r="I501" s="106">
        <v>13800</v>
      </c>
      <c r="J501" s="106">
        <v>61670</v>
      </c>
      <c r="K501" s="36"/>
      <c r="L501" s="220" t="s">
        <v>2344</v>
      </c>
      <c r="M501" s="97"/>
      <c r="N501" s="98"/>
      <c r="O501" s="99"/>
      <c r="P501" s="46"/>
    </row>
    <row r="502" spans="1:16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18"/>
        <v>763775</v>
      </c>
      <c r="G502" s="106">
        <v>331740</v>
      </c>
      <c r="H502" s="106">
        <v>328130</v>
      </c>
      <c r="I502" s="106">
        <v>78000</v>
      </c>
      <c r="J502" s="106">
        <v>25905</v>
      </c>
      <c r="K502" s="36"/>
      <c r="L502" s="220" t="s">
        <v>2349</v>
      </c>
      <c r="M502" s="97"/>
      <c r="N502" s="98"/>
      <c r="O502" s="99"/>
      <c r="P502" s="46"/>
    </row>
    <row r="503" spans="1:16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18"/>
        <v>476673</v>
      </c>
      <c r="G503" s="106">
        <v>245100</v>
      </c>
      <c r="H503" s="106">
        <v>1400</v>
      </c>
      <c r="I503" s="106">
        <v>56675</v>
      </c>
      <c r="J503" s="106">
        <v>173498</v>
      </c>
      <c r="K503" s="36"/>
      <c r="L503" s="220" t="s">
        <v>2349</v>
      </c>
      <c r="M503" s="97"/>
      <c r="N503" s="98"/>
      <c r="O503" s="78"/>
      <c r="P503" s="46"/>
    </row>
    <row r="504" spans="1:16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18"/>
        <v>124869</v>
      </c>
      <c r="G504" s="106">
        <v>0</v>
      </c>
      <c r="H504" s="106">
        <v>83869</v>
      </c>
      <c r="I504" s="106">
        <v>20500</v>
      </c>
      <c r="J504" s="106">
        <v>20500</v>
      </c>
      <c r="K504" s="36"/>
      <c r="L504" s="220" t="s">
        <v>2344</v>
      </c>
      <c r="M504" s="97"/>
      <c r="N504" s="98"/>
      <c r="O504" s="99"/>
      <c r="P504" s="46"/>
    </row>
    <row r="505" spans="1:16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18"/>
        <v>187090</v>
      </c>
      <c r="G505" s="106">
        <v>0</v>
      </c>
      <c r="H505" s="106">
        <v>168790</v>
      </c>
      <c r="I505" s="106">
        <v>300</v>
      </c>
      <c r="J505" s="106">
        <v>18000</v>
      </c>
      <c r="K505" s="36"/>
      <c r="L505" s="220" t="s">
        <v>2344</v>
      </c>
      <c r="M505" s="97"/>
      <c r="N505" s="98"/>
      <c r="O505" s="78"/>
      <c r="P505" s="46"/>
    </row>
    <row r="506" spans="1:16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18"/>
        <v>76732</v>
      </c>
      <c r="G506" s="106">
        <v>0</v>
      </c>
      <c r="H506" s="106">
        <v>76732</v>
      </c>
      <c r="I506" s="106">
        <v>0</v>
      </c>
      <c r="J506" s="106">
        <v>0</v>
      </c>
      <c r="K506" s="36"/>
      <c r="L506" s="220" t="s">
        <v>2349</v>
      </c>
      <c r="M506" s="97"/>
      <c r="N506" s="98"/>
      <c r="O506" s="78"/>
      <c r="P506" s="46"/>
    </row>
    <row r="507" spans="1:16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18"/>
        <v>305719</v>
      </c>
      <c r="G507" s="106">
        <v>36934</v>
      </c>
      <c r="H507" s="106">
        <v>19750</v>
      </c>
      <c r="I507" s="106">
        <v>122700</v>
      </c>
      <c r="J507" s="106">
        <v>126335</v>
      </c>
      <c r="K507" s="36"/>
      <c r="L507" s="220" t="s">
        <v>2349</v>
      </c>
      <c r="M507" s="97"/>
      <c r="N507" s="98"/>
      <c r="O507" s="78"/>
      <c r="P507" s="46"/>
    </row>
    <row r="508" spans="1:16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18"/>
        <v>155392</v>
      </c>
      <c r="G508" s="106">
        <v>0</v>
      </c>
      <c r="H508" s="106">
        <v>136192</v>
      </c>
      <c r="I508" s="106">
        <v>0</v>
      </c>
      <c r="J508" s="106">
        <v>19200</v>
      </c>
      <c r="K508" s="36"/>
      <c r="L508" s="220" t="s">
        <v>2344</v>
      </c>
      <c r="M508" s="97"/>
      <c r="N508" s="98"/>
      <c r="O508" s="99"/>
      <c r="P508" s="46"/>
    </row>
    <row r="509" spans="1:16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18"/>
        <v>887475</v>
      </c>
      <c r="G509" s="106">
        <v>160000</v>
      </c>
      <c r="H509" s="106">
        <v>680237</v>
      </c>
      <c r="I509" s="106">
        <v>1800</v>
      </c>
      <c r="J509" s="106">
        <v>45438</v>
      </c>
      <c r="K509" s="36"/>
      <c r="L509" s="220" t="s">
        <v>2344</v>
      </c>
      <c r="M509" s="97"/>
      <c r="N509" s="98"/>
      <c r="O509" s="99"/>
      <c r="P509" s="46"/>
    </row>
    <row r="510" spans="1:16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18"/>
        <v>1652638</v>
      </c>
      <c r="G510" s="106">
        <v>0</v>
      </c>
      <c r="H510" s="106">
        <v>1450642</v>
      </c>
      <c r="I510" s="106">
        <v>0</v>
      </c>
      <c r="J510" s="106">
        <v>201996</v>
      </c>
      <c r="K510" s="36"/>
      <c r="L510" s="220" t="s">
        <v>2344</v>
      </c>
      <c r="M510" s="97"/>
      <c r="N510" s="98"/>
      <c r="O510" s="99"/>
      <c r="P510" s="46"/>
    </row>
    <row r="511" spans="1:16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18"/>
        <v>576701</v>
      </c>
      <c r="G511" s="106">
        <v>0</v>
      </c>
      <c r="H511" s="106">
        <v>344746</v>
      </c>
      <c r="I511" s="106">
        <v>0</v>
      </c>
      <c r="J511" s="106">
        <v>231955</v>
      </c>
      <c r="K511" s="36"/>
      <c r="L511" s="220" t="s">
        <v>2344</v>
      </c>
      <c r="M511" s="97"/>
      <c r="N511" s="98"/>
      <c r="O511" s="78"/>
      <c r="P511" s="46"/>
    </row>
    <row r="512" spans="1:16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18"/>
        <v>208588</v>
      </c>
      <c r="G512" s="106">
        <v>0</v>
      </c>
      <c r="H512" s="106">
        <v>188338</v>
      </c>
      <c r="I512" s="106">
        <v>0</v>
      </c>
      <c r="J512" s="106">
        <v>20250</v>
      </c>
      <c r="K512" s="36"/>
      <c r="L512" s="220" t="s">
        <v>2349</v>
      </c>
      <c r="M512" s="97"/>
      <c r="N512" s="98"/>
      <c r="O512" s="78"/>
      <c r="P512" s="46"/>
    </row>
    <row r="513" spans="1:16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18"/>
        <v>4347545</v>
      </c>
      <c r="G513" s="106">
        <v>400000</v>
      </c>
      <c r="H513" s="106">
        <v>719353</v>
      </c>
      <c r="I513" s="106">
        <v>307600</v>
      </c>
      <c r="J513" s="106">
        <v>2920592</v>
      </c>
      <c r="K513" s="36"/>
      <c r="L513" s="220" t="s">
        <v>2344</v>
      </c>
      <c r="M513" s="97"/>
      <c r="N513" s="98"/>
      <c r="O513" s="78"/>
      <c r="P513" s="46"/>
    </row>
    <row r="514" spans="1:16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18"/>
        <v>6489042</v>
      </c>
      <c r="G514" s="106">
        <v>719001</v>
      </c>
      <c r="H514" s="106">
        <v>2372703</v>
      </c>
      <c r="I514" s="106">
        <v>0</v>
      </c>
      <c r="J514" s="106">
        <v>3397338</v>
      </c>
      <c r="K514" s="36"/>
      <c r="L514" s="220" t="s">
        <v>2344</v>
      </c>
      <c r="M514" s="97"/>
      <c r="N514" s="98"/>
      <c r="O514" s="99"/>
      <c r="P514" s="46"/>
    </row>
    <row r="515" spans="1:16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18"/>
        <v>34395</v>
      </c>
      <c r="G515" s="106">
        <v>0</v>
      </c>
      <c r="H515" s="106">
        <v>34395</v>
      </c>
      <c r="I515" s="106">
        <v>0</v>
      </c>
      <c r="J515" s="106">
        <v>0</v>
      </c>
      <c r="K515" s="36"/>
      <c r="L515" s="220" t="s">
        <v>2349</v>
      </c>
      <c r="M515" s="97"/>
      <c r="N515" s="98"/>
      <c r="O515" s="78"/>
      <c r="P515" s="46"/>
    </row>
    <row r="516" spans="1:16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t="shared" si="18"/>
        <v>11296990</v>
      </c>
      <c r="G516" s="106">
        <v>66000</v>
      </c>
      <c r="H516" s="106">
        <v>1293920</v>
      </c>
      <c r="I516" s="106">
        <v>0</v>
      </c>
      <c r="J516" s="106">
        <v>9937070</v>
      </c>
      <c r="K516" s="36"/>
      <c r="L516" s="220" t="s">
        <v>2344</v>
      </c>
      <c r="M516" s="97"/>
      <c r="N516" s="98"/>
      <c r="O516" s="78"/>
      <c r="P516" s="46"/>
    </row>
    <row r="517" spans="1:16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18"/>
        <v>342195</v>
      </c>
      <c r="G517" s="106">
        <v>0</v>
      </c>
      <c r="H517" s="106">
        <v>305596</v>
      </c>
      <c r="I517" s="106">
        <v>0</v>
      </c>
      <c r="J517" s="106">
        <v>36599</v>
      </c>
      <c r="K517" s="36"/>
      <c r="L517" s="220" t="s">
        <v>2349</v>
      </c>
      <c r="M517" s="97"/>
      <c r="N517" s="98"/>
      <c r="O517" s="78"/>
      <c r="P517" s="46"/>
    </row>
    <row r="518" spans="1:16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18"/>
        <v>2837927</v>
      </c>
      <c r="G518" s="106">
        <v>757410</v>
      </c>
      <c r="H518" s="106">
        <v>1708565</v>
      </c>
      <c r="I518" s="106">
        <v>0</v>
      </c>
      <c r="J518" s="106">
        <v>371952</v>
      </c>
      <c r="K518" s="36"/>
      <c r="L518" s="220" t="s">
        <v>2349</v>
      </c>
      <c r="M518" s="97"/>
      <c r="N518" s="98"/>
      <c r="O518" s="78"/>
      <c r="P518" s="46"/>
    </row>
    <row r="519" spans="1:16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18"/>
        <v>256937</v>
      </c>
      <c r="G519" s="106">
        <v>0</v>
      </c>
      <c r="H519" s="106">
        <v>138937</v>
      </c>
      <c r="I519" s="106">
        <v>0</v>
      </c>
      <c r="J519" s="106">
        <v>118000</v>
      </c>
      <c r="K519" s="36"/>
      <c r="L519" s="220" t="s">
        <v>2344</v>
      </c>
      <c r="M519" s="97"/>
      <c r="N519" s="98"/>
      <c r="O519" s="78"/>
      <c r="P519" s="46"/>
    </row>
    <row r="520" spans="1:16" s="5" customFormat="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18"/>
        <v>17400</v>
      </c>
      <c r="G520" s="106">
        <v>0</v>
      </c>
      <c r="H520" s="106">
        <v>17400</v>
      </c>
      <c r="I520" s="106">
        <v>0</v>
      </c>
      <c r="J520" s="106">
        <v>0</v>
      </c>
      <c r="K520" s="36"/>
      <c r="L520" s="220" t="s">
        <v>2344</v>
      </c>
      <c r="M520" s="97"/>
      <c r="N520" s="98"/>
      <c r="O520" s="78"/>
      <c r="P520" s="46"/>
    </row>
    <row r="521" spans="1:16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18"/>
        <v>1401973</v>
      </c>
      <c r="G521" s="106">
        <v>0</v>
      </c>
      <c r="H521" s="106">
        <v>924465</v>
      </c>
      <c r="I521" s="106">
        <v>0</v>
      </c>
      <c r="J521" s="106">
        <v>477508</v>
      </c>
      <c r="K521" s="36"/>
      <c r="L521" s="220" t="s">
        <v>2344</v>
      </c>
      <c r="M521" s="97"/>
      <c r="N521" s="98"/>
      <c r="O521" s="78"/>
      <c r="P521" s="46"/>
    </row>
    <row r="522" spans="1:16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18"/>
        <v>469960</v>
      </c>
      <c r="G522" s="106">
        <v>23550</v>
      </c>
      <c r="H522" s="106">
        <v>333560</v>
      </c>
      <c r="I522" s="106">
        <v>0</v>
      </c>
      <c r="J522" s="106">
        <v>112850</v>
      </c>
      <c r="K522" s="36"/>
      <c r="L522" s="220" t="s">
        <v>2349</v>
      </c>
      <c r="M522" s="97"/>
      <c r="N522" s="98"/>
      <c r="O522" s="78"/>
      <c r="P522" s="46"/>
    </row>
    <row r="523" spans="1:16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18"/>
        <v>2000</v>
      </c>
      <c r="G523" s="106">
        <v>0</v>
      </c>
      <c r="H523" s="106">
        <v>2000</v>
      </c>
      <c r="I523" s="106">
        <v>0</v>
      </c>
      <c r="J523" s="106">
        <v>0</v>
      </c>
      <c r="K523" s="36"/>
      <c r="L523" s="220" t="s">
        <v>2343</v>
      </c>
      <c r="M523" s="97"/>
      <c r="N523" s="98"/>
      <c r="O523" s="78"/>
      <c r="P523" s="46"/>
    </row>
    <row r="524" spans="1:16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18"/>
        <v>934255</v>
      </c>
      <c r="G524" s="106">
        <v>0</v>
      </c>
      <c r="H524" s="106">
        <v>326075</v>
      </c>
      <c r="I524" s="106">
        <v>0</v>
      </c>
      <c r="J524" s="106">
        <v>608180</v>
      </c>
      <c r="K524" s="36"/>
      <c r="L524" s="220" t="s">
        <v>2349</v>
      </c>
      <c r="M524" s="97"/>
      <c r="N524" s="98"/>
      <c r="O524" s="99"/>
      <c r="P524" s="46"/>
    </row>
    <row r="525" spans="1:16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18"/>
        <v>77393</v>
      </c>
      <c r="G525" s="106">
        <v>0</v>
      </c>
      <c r="H525" s="106">
        <v>58393</v>
      </c>
      <c r="I525" s="106">
        <v>0</v>
      </c>
      <c r="J525" s="106">
        <v>19000</v>
      </c>
      <c r="K525" s="36"/>
      <c r="L525" s="220" t="s">
        <v>2349</v>
      </c>
      <c r="M525" s="97"/>
      <c r="N525" s="98"/>
      <c r="O525" s="78"/>
      <c r="P525" s="46"/>
    </row>
    <row r="526" spans="1:16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18"/>
        <v>1232419</v>
      </c>
      <c r="G526" s="106">
        <v>742400</v>
      </c>
      <c r="H526" s="106">
        <v>217290</v>
      </c>
      <c r="I526" s="106">
        <v>0</v>
      </c>
      <c r="J526" s="106">
        <v>272729</v>
      </c>
      <c r="K526" s="36"/>
      <c r="L526" s="220" t="s">
        <v>2344</v>
      </c>
      <c r="M526" s="97"/>
      <c r="N526" s="98"/>
      <c r="O526" s="99"/>
      <c r="P526" s="46"/>
    </row>
    <row r="527" spans="1:16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 t="s">
        <v>9</v>
      </c>
      <c r="G527" s="105" t="s">
        <v>9</v>
      </c>
      <c r="H527" s="105" t="s">
        <v>9</v>
      </c>
      <c r="I527" s="105" t="s">
        <v>9</v>
      </c>
      <c r="J527" s="105" t="s">
        <v>9</v>
      </c>
      <c r="K527" s="36"/>
      <c r="L527" s="221" t="s">
        <v>9</v>
      </c>
      <c r="M527" s="97"/>
      <c r="N527" s="98"/>
      <c r="O527" s="99"/>
      <c r="P527" s="46"/>
    </row>
    <row r="528" spans="1:16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>G528+H528+I528+J528</f>
        <v>1125142</v>
      </c>
      <c r="G528" s="106">
        <v>37363</v>
      </c>
      <c r="H528" s="106">
        <v>825677</v>
      </c>
      <c r="I528" s="106">
        <v>0</v>
      </c>
      <c r="J528" s="106">
        <v>262102</v>
      </c>
      <c r="K528" s="36"/>
      <c r="L528" s="220" t="s">
        <v>2349</v>
      </c>
      <c r="M528" s="97"/>
      <c r="N528" s="98"/>
      <c r="O528" s="99"/>
      <c r="P528" s="46"/>
    </row>
    <row r="529" spans="1:16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>G529+H529+I529+J529</f>
        <v>7672122</v>
      </c>
      <c r="G529" s="106">
        <v>0</v>
      </c>
      <c r="H529" s="106">
        <v>283972</v>
      </c>
      <c r="I529" s="106">
        <v>7158100</v>
      </c>
      <c r="J529" s="106">
        <v>230050</v>
      </c>
      <c r="K529" s="36"/>
      <c r="L529" s="220" t="s">
        <v>2349</v>
      </c>
      <c r="M529" s="97"/>
      <c r="N529" s="98"/>
      <c r="O529" s="78"/>
      <c r="P529" s="46"/>
    </row>
    <row r="530" spans="1:16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 t="s">
        <v>9</v>
      </c>
      <c r="G530" s="105" t="s">
        <v>9</v>
      </c>
      <c r="H530" s="105" t="s">
        <v>9</v>
      </c>
      <c r="I530" s="105" t="s">
        <v>9</v>
      </c>
      <c r="J530" s="105" t="s">
        <v>9</v>
      </c>
      <c r="K530" s="36"/>
      <c r="L530" s="221" t="s">
        <v>9</v>
      </c>
      <c r="M530" s="97"/>
      <c r="N530" s="98"/>
      <c r="O530" s="78"/>
      <c r="P530" s="46"/>
    </row>
    <row r="531" spans="1:16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>G531+H531+I531+J531</f>
        <v>1171451</v>
      </c>
      <c r="G531" s="106">
        <v>597200</v>
      </c>
      <c r="H531" s="106">
        <v>455303</v>
      </c>
      <c r="I531" s="106">
        <v>1000</v>
      </c>
      <c r="J531" s="106">
        <v>117948</v>
      </c>
      <c r="K531" s="36"/>
      <c r="L531" s="220" t="s">
        <v>2344</v>
      </c>
      <c r="M531" s="97"/>
      <c r="N531" s="98"/>
      <c r="O531" s="78"/>
      <c r="P531" s="46"/>
    </row>
    <row r="532" spans="1:16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 t="s">
        <v>9</v>
      </c>
      <c r="G532" s="105" t="s">
        <v>9</v>
      </c>
      <c r="H532" s="105" t="s">
        <v>9</v>
      </c>
      <c r="I532" s="105" t="s">
        <v>9</v>
      </c>
      <c r="J532" s="105" t="s">
        <v>9</v>
      </c>
      <c r="K532" s="36"/>
      <c r="L532" s="221" t="s">
        <v>9</v>
      </c>
      <c r="M532" s="97"/>
      <c r="N532" s="98"/>
      <c r="O532" s="78"/>
      <c r="P532" s="46"/>
    </row>
    <row r="533" spans="1:16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aca="true" t="shared" si="19" ref="F533:F551">G533+H533+I533+J533</f>
        <v>311506</v>
      </c>
      <c r="G533" s="106">
        <v>0</v>
      </c>
      <c r="H533" s="106">
        <v>289329</v>
      </c>
      <c r="I533" s="106">
        <v>0</v>
      </c>
      <c r="J533" s="106">
        <v>22177</v>
      </c>
      <c r="K533" s="36"/>
      <c r="L533" s="220" t="s">
        <v>2349</v>
      </c>
      <c r="M533" s="97"/>
      <c r="N533" s="98"/>
      <c r="O533" s="78"/>
      <c r="P533" s="46"/>
    </row>
    <row r="534" spans="1:16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19"/>
        <v>658606</v>
      </c>
      <c r="G534" s="106">
        <v>513500</v>
      </c>
      <c r="H534" s="106">
        <v>62237</v>
      </c>
      <c r="I534" s="106">
        <v>50900</v>
      </c>
      <c r="J534" s="106">
        <v>31969</v>
      </c>
      <c r="K534" s="36"/>
      <c r="L534" s="220" t="s">
        <v>2344</v>
      </c>
      <c r="M534" s="97"/>
      <c r="N534" s="98"/>
      <c r="O534" s="78"/>
      <c r="P534" s="46"/>
    </row>
    <row r="535" spans="1:12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19"/>
        <v>1453053</v>
      </c>
      <c r="G535" s="106">
        <v>0</v>
      </c>
      <c r="H535" s="106">
        <v>71393</v>
      </c>
      <c r="I535" s="106">
        <v>5000</v>
      </c>
      <c r="J535" s="106">
        <v>1376660</v>
      </c>
      <c r="K535" s="36"/>
      <c r="L535" s="220" t="s">
        <v>2344</v>
      </c>
    </row>
    <row r="536" spans="1:12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19"/>
        <v>140295</v>
      </c>
      <c r="G536" s="106">
        <v>0</v>
      </c>
      <c r="H536" s="106">
        <v>95279</v>
      </c>
      <c r="I536" s="106">
        <v>4000</v>
      </c>
      <c r="J536" s="106">
        <v>41016</v>
      </c>
      <c r="K536" s="36"/>
      <c r="L536" s="220" t="s">
        <v>2344</v>
      </c>
    </row>
    <row r="537" spans="1:12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19"/>
        <v>1050086</v>
      </c>
      <c r="G537" s="106">
        <v>0</v>
      </c>
      <c r="H537" s="106">
        <v>49370</v>
      </c>
      <c r="I537" s="106">
        <v>540400</v>
      </c>
      <c r="J537" s="106">
        <v>460316</v>
      </c>
      <c r="K537" s="36"/>
      <c r="L537" s="220" t="s">
        <v>2344</v>
      </c>
    </row>
    <row r="538" spans="1:12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19"/>
        <v>87341</v>
      </c>
      <c r="G538" s="106">
        <v>18500</v>
      </c>
      <c r="H538" s="106">
        <v>68841</v>
      </c>
      <c r="I538" s="106">
        <v>0</v>
      </c>
      <c r="J538" s="106">
        <v>0</v>
      </c>
      <c r="K538" s="36"/>
      <c r="L538" s="220" t="s">
        <v>2344</v>
      </c>
    </row>
    <row r="539" spans="1:12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19"/>
        <v>134474</v>
      </c>
      <c r="G539" s="106">
        <v>0</v>
      </c>
      <c r="H539" s="106">
        <v>134474</v>
      </c>
      <c r="I539" s="106">
        <v>0</v>
      </c>
      <c r="J539" s="106">
        <v>0</v>
      </c>
      <c r="K539" s="36"/>
      <c r="L539" s="220" t="s">
        <v>2344</v>
      </c>
    </row>
    <row r="540" spans="1:12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19"/>
        <v>178285</v>
      </c>
      <c r="G540" s="106">
        <v>0</v>
      </c>
      <c r="H540" s="106">
        <v>65543</v>
      </c>
      <c r="I540" s="106">
        <v>2439</v>
      </c>
      <c r="J540" s="106">
        <v>110303</v>
      </c>
      <c r="K540" s="36"/>
      <c r="L540" s="220" t="s">
        <v>2344</v>
      </c>
    </row>
    <row r="541" spans="1:12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19"/>
        <v>1187306</v>
      </c>
      <c r="G541" s="106">
        <v>7500</v>
      </c>
      <c r="H541" s="106">
        <v>1107506</v>
      </c>
      <c r="I541" s="106">
        <v>18000</v>
      </c>
      <c r="J541" s="106">
        <v>54300</v>
      </c>
      <c r="K541" s="36"/>
      <c r="L541" s="220" t="s">
        <v>2344</v>
      </c>
    </row>
    <row r="542" spans="1:12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19"/>
        <v>54656</v>
      </c>
      <c r="G542" s="106">
        <v>0</v>
      </c>
      <c r="H542" s="106">
        <v>53456</v>
      </c>
      <c r="I542" s="106">
        <v>0</v>
      </c>
      <c r="J542" s="106">
        <v>1200</v>
      </c>
      <c r="K542" s="36"/>
      <c r="L542" s="220" t="s">
        <v>2344</v>
      </c>
    </row>
    <row r="543" spans="1:12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19"/>
        <v>66596</v>
      </c>
      <c r="G543" s="106">
        <v>0</v>
      </c>
      <c r="H543" s="106">
        <v>65496</v>
      </c>
      <c r="I543" s="106">
        <v>0</v>
      </c>
      <c r="J543" s="106">
        <v>1100</v>
      </c>
      <c r="K543" s="36"/>
      <c r="L543" s="220" t="s">
        <v>2344</v>
      </c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19"/>
        <v>2853006</v>
      </c>
      <c r="G544" s="106">
        <v>0</v>
      </c>
      <c r="H544" s="106">
        <v>115556</v>
      </c>
      <c r="I544" s="106">
        <v>23000</v>
      </c>
      <c r="J544" s="106">
        <v>2714450</v>
      </c>
      <c r="K544" s="36"/>
      <c r="L544" s="220" t="s">
        <v>2344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19"/>
        <v>126137</v>
      </c>
      <c r="G545" s="106">
        <v>0</v>
      </c>
      <c r="H545" s="106">
        <v>96437</v>
      </c>
      <c r="I545" s="106">
        <v>0</v>
      </c>
      <c r="J545" s="106">
        <v>29700</v>
      </c>
      <c r="K545" s="36"/>
      <c r="L545" s="220" t="s">
        <v>2344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19"/>
        <v>564306</v>
      </c>
      <c r="G546" s="106">
        <v>273300</v>
      </c>
      <c r="H546" s="106">
        <v>254506</v>
      </c>
      <c r="I546" s="106">
        <v>36000</v>
      </c>
      <c r="J546" s="106">
        <v>500</v>
      </c>
      <c r="K546" s="36"/>
      <c r="L546" s="220" t="s">
        <v>2344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19"/>
        <v>4587834</v>
      </c>
      <c r="G547" s="106">
        <v>0</v>
      </c>
      <c r="H547" s="106">
        <v>1025721</v>
      </c>
      <c r="I547" s="106">
        <v>768000</v>
      </c>
      <c r="J547" s="106">
        <v>2794113</v>
      </c>
      <c r="K547" s="36"/>
      <c r="L547" s="220" t="s">
        <v>2349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19"/>
        <v>55215</v>
      </c>
      <c r="G548" s="106">
        <v>0</v>
      </c>
      <c r="H548" s="106">
        <v>52715</v>
      </c>
      <c r="I548" s="106">
        <v>0</v>
      </c>
      <c r="J548" s="106">
        <v>2500</v>
      </c>
      <c r="K548" s="36"/>
      <c r="L548" s="220" t="s">
        <v>2344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19"/>
        <v>233515</v>
      </c>
      <c r="G549" s="106">
        <v>0</v>
      </c>
      <c r="H549" s="106">
        <v>221130</v>
      </c>
      <c r="I549" s="106">
        <v>0</v>
      </c>
      <c r="J549" s="106">
        <v>12385</v>
      </c>
      <c r="K549" s="36"/>
      <c r="L549" s="220" t="s">
        <v>2344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19"/>
        <v>24050</v>
      </c>
      <c r="G550" s="106">
        <v>0</v>
      </c>
      <c r="H550" s="106">
        <v>4200</v>
      </c>
      <c r="I550" s="106">
        <v>0</v>
      </c>
      <c r="J550" s="106">
        <v>19850</v>
      </c>
      <c r="K550" s="36"/>
      <c r="L550" s="220" t="s">
        <v>2344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19"/>
        <v>1154873</v>
      </c>
      <c r="G551" s="106">
        <v>0</v>
      </c>
      <c r="H551" s="106">
        <v>1030019</v>
      </c>
      <c r="I551" s="106">
        <v>0</v>
      </c>
      <c r="J551" s="106">
        <v>124854</v>
      </c>
      <c r="K551" s="36"/>
      <c r="L551" s="220" t="s">
        <v>2344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 t="s">
        <v>9</v>
      </c>
      <c r="G552" s="105" t="s">
        <v>9</v>
      </c>
      <c r="H552" s="105" t="s">
        <v>9</v>
      </c>
      <c r="I552" s="105" t="s">
        <v>9</v>
      </c>
      <c r="J552" s="105" t="s">
        <v>9</v>
      </c>
      <c r="K552" s="36"/>
      <c r="L552" s="221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aca="true" t="shared" si="20" ref="F553:F559">G553+H553+I553+J553</f>
        <v>330788</v>
      </c>
      <c r="G553" s="106">
        <v>2001</v>
      </c>
      <c r="H553" s="106">
        <v>186744</v>
      </c>
      <c r="I553" s="106">
        <v>45800</v>
      </c>
      <c r="J553" s="106">
        <v>96243</v>
      </c>
      <c r="K553" s="36"/>
      <c r="L553" s="220" t="s">
        <v>2349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20"/>
        <v>13705035</v>
      </c>
      <c r="G554" s="106">
        <v>0</v>
      </c>
      <c r="H554" s="106">
        <v>1873335</v>
      </c>
      <c r="I554" s="106">
        <v>0</v>
      </c>
      <c r="J554" s="106">
        <v>11831700</v>
      </c>
      <c r="K554" s="36"/>
      <c r="L554" s="220" t="s">
        <v>2344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20"/>
        <v>943238</v>
      </c>
      <c r="G555" s="106">
        <v>0</v>
      </c>
      <c r="H555" s="106">
        <v>805043</v>
      </c>
      <c r="I555" s="106">
        <v>0</v>
      </c>
      <c r="J555" s="106">
        <v>138195</v>
      </c>
      <c r="K555" s="36"/>
      <c r="L555" s="220" t="s">
        <v>2349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20"/>
        <v>1387130</v>
      </c>
      <c r="G556" s="106">
        <v>0</v>
      </c>
      <c r="H556" s="106">
        <v>1148817</v>
      </c>
      <c r="I556" s="106">
        <v>0</v>
      </c>
      <c r="J556" s="106">
        <v>238313</v>
      </c>
      <c r="K556" s="36"/>
      <c r="L556" s="220" t="s">
        <v>2344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20"/>
        <v>5304026</v>
      </c>
      <c r="G557" s="106">
        <v>1251650</v>
      </c>
      <c r="H557" s="106">
        <v>699187</v>
      </c>
      <c r="I557" s="106">
        <v>195174</v>
      </c>
      <c r="J557" s="106">
        <v>3158015</v>
      </c>
      <c r="K557" s="36"/>
      <c r="L557" s="220" t="s">
        <v>2344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20"/>
        <v>521278</v>
      </c>
      <c r="G558" s="106">
        <v>0</v>
      </c>
      <c r="H558" s="106">
        <v>491466</v>
      </c>
      <c r="I558" s="106">
        <v>0</v>
      </c>
      <c r="J558" s="106">
        <v>29812</v>
      </c>
      <c r="K558" s="36"/>
      <c r="L558" s="220" t="s">
        <v>2349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20"/>
        <v>114476</v>
      </c>
      <c r="G559" s="106">
        <v>0</v>
      </c>
      <c r="H559" s="106">
        <v>109875</v>
      </c>
      <c r="I559" s="106">
        <v>0</v>
      </c>
      <c r="J559" s="106">
        <v>4601</v>
      </c>
      <c r="K559" s="36"/>
      <c r="L559" s="220" t="s">
        <v>2344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 t="s">
        <v>9</v>
      </c>
      <c r="G560" s="105" t="s">
        <v>9</v>
      </c>
      <c r="H560" s="105" t="s">
        <v>9</v>
      </c>
      <c r="I560" s="105" t="s">
        <v>9</v>
      </c>
      <c r="J560" s="105" t="s">
        <v>9</v>
      </c>
      <c r="K560" s="36"/>
      <c r="L560" s="221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aca="true" t="shared" si="21" ref="F561:F566">G561+H561+I561+J561</f>
        <v>991082</v>
      </c>
      <c r="G561" s="106">
        <v>0</v>
      </c>
      <c r="H561" s="106">
        <v>512637</v>
      </c>
      <c r="I561" s="106">
        <v>0</v>
      </c>
      <c r="J561" s="106">
        <v>478445</v>
      </c>
      <c r="K561" s="36"/>
      <c r="L561" s="220" t="s">
        <v>2344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21"/>
        <v>19087785</v>
      </c>
      <c r="G562" s="106">
        <v>0</v>
      </c>
      <c r="H562" s="106">
        <v>631463</v>
      </c>
      <c r="I562" s="106">
        <v>17050000</v>
      </c>
      <c r="J562" s="106">
        <v>1406322</v>
      </c>
      <c r="K562" s="36"/>
      <c r="L562" s="220" t="s">
        <v>2344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21"/>
        <v>2408910</v>
      </c>
      <c r="G563" s="106">
        <v>0</v>
      </c>
      <c r="H563" s="106">
        <v>908685</v>
      </c>
      <c r="I563" s="106">
        <v>0</v>
      </c>
      <c r="J563" s="106">
        <v>1500225</v>
      </c>
      <c r="K563" s="36"/>
      <c r="L563" s="220" t="s">
        <v>2344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21"/>
        <v>831364</v>
      </c>
      <c r="G564" s="106">
        <v>0</v>
      </c>
      <c r="H564" s="106">
        <v>660607</v>
      </c>
      <c r="I564" s="106">
        <v>0</v>
      </c>
      <c r="J564" s="106">
        <v>170757</v>
      </c>
      <c r="K564" s="36"/>
      <c r="L564" s="220" t="s">
        <v>2349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21"/>
        <v>1707186</v>
      </c>
      <c r="G565" s="106">
        <v>0</v>
      </c>
      <c r="H565" s="106">
        <v>948191</v>
      </c>
      <c r="I565" s="106">
        <v>0</v>
      </c>
      <c r="J565" s="106">
        <v>758995</v>
      </c>
      <c r="K565" s="36"/>
      <c r="L565" s="220" t="s">
        <v>2344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21"/>
        <v>7500</v>
      </c>
      <c r="G566" s="106">
        <v>0</v>
      </c>
      <c r="H566" s="106">
        <v>0</v>
      </c>
      <c r="I566" s="106">
        <v>0</v>
      </c>
      <c r="J566" s="106">
        <v>7500</v>
      </c>
      <c r="K566" s="36"/>
      <c r="L566" s="220" t="s">
        <v>2349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 t="s">
        <v>9</v>
      </c>
      <c r="G567" s="105" t="s">
        <v>9</v>
      </c>
      <c r="H567" s="105" t="s">
        <v>9</v>
      </c>
      <c r="I567" s="105" t="s">
        <v>9</v>
      </c>
      <c r="J567" s="105" t="s">
        <v>9</v>
      </c>
      <c r="K567" s="36"/>
      <c r="L567" s="221" t="s">
        <v>9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aca="true" t="shared" si="22" ref="F568:F588">G568+H568+I568+J568</f>
        <v>189627</v>
      </c>
      <c r="G568" s="106">
        <v>0</v>
      </c>
      <c r="H568" s="106">
        <v>99251</v>
      </c>
      <c r="I568" s="106">
        <v>0</v>
      </c>
      <c r="J568" s="106">
        <v>90376</v>
      </c>
      <c r="K568" s="36"/>
      <c r="L568" s="220" t="s">
        <v>2349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22"/>
        <v>1705401</v>
      </c>
      <c r="G569" s="106">
        <v>0</v>
      </c>
      <c r="H569" s="106">
        <v>1172676</v>
      </c>
      <c r="I569" s="106">
        <v>0</v>
      </c>
      <c r="J569" s="106">
        <v>532725</v>
      </c>
      <c r="K569" s="36"/>
      <c r="L569" s="220" t="s">
        <v>2344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22"/>
        <v>2120154</v>
      </c>
      <c r="G570" s="106">
        <v>842700</v>
      </c>
      <c r="H570" s="106">
        <v>710432</v>
      </c>
      <c r="I570" s="106">
        <v>346000</v>
      </c>
      <c r="J570" s="106">
        <v>221022</v>
      </c>
      <c r="K570" s="36"/>
      <c r="L570" s="220" t="s">
        <v>2344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22"/>
        <v>5742648</v>
      </c>
      <c r="G571" s="106">
        <v>469300</v>
      </c>
      <c r="H571" s="106">
        <v>2272255</v>
      </c>
      <c r="I571" s="106">
        <v>0</v>
      </c>
      <c r="J571" s="106">
        <v>3001093</v>
      </c>
      <c r="K571" s="36"/>
      <c r="L571" s="220" t="s">
        <v>2349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22"/>
        <v>3718986</v>
      </c>
      <c r="G572" s="106">
        <v>542000</v>
      </c>
      <c r="H572" s="106">
        <v>1150183</v>
      </c>
      <c r="I572" s="106">
        <v>15000</v>
      </c>
      <c r="J572" s="106">
        <v>2011803</v>
      </c>
      <c r="K572" s="36"/>
      <c r="L572" s="220" t="s">
        <v>2344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22"/>
        <v>2044137</v>
      </c>
      <c r="G573" s="106">
        <v>0</v>
      </c>
      <c r="H573" s="106">
        <v>1366308</v>
      </c>
      <c r="I573" s="106">
        <v>0</v>
      </c>
      <c r="J573" s="106">
        <v>677829</v>
      </c>
      <c r="K573" s="36"/>
      <c r="L573" s="220" t="s">
        <v>2344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>
        <f t="shared" si="22"/>
        <v>2000</v>
      </c>
      <c r="G574" s="106">
        <v>0</v>
      </c>
      <c r="H574" s="106">
        <v>2000</v>
      </c>
      <c r="I574" s="106">
        <v>0</v>
      </c>
      <c r="J574" s="106">
        <v>0</v>
      </c>
      <c r="K574" s="36"/>
      <c r="L574" s="220" t="s">
        <v>2349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t="shared" si="22"/>
        <v>1053732</v>
      </c>
      <c r="G575" s="106">
        <v>963332</v>
      </c>
      <c r="H575" s="106">
        <v>43900</v>
      </c>
      <c r="I575" s="106">
        <v>0</v>
      </c>
      <c r="J575" s="106">
        <v>46500</v>
      </c>
      <c r="K575" s="36"/>
      <c r="L575" s="220" t="s">
        <v>2344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22"/>
        <v>62801</v>
      </c>
      <c r="G576" s="106">
        <v>0</v>
      </c>
      <c r="H576" s="106">
        <v>45001</v>
      </c>
      <c r="I576" s="106">
        <v>0</v>
      </c>
      <c r="J576" s="106">
        <v>17800</v>
      </c>
      <c r="K576" s="36"/>
      <c r="L576" s="220" t="s">
        <v>2349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22"/>
        <v>109432</v>
      </c>
      <c r="G577" s="106">
        <v>0</v>
      </c>
      <c r="H577" s="106">
        <v>109432</v>
      </c>
      <c r="I577" s="106">
        <v>0</v>
      </c>
      <c r="J577" s="106">
        <v>0</v>
      </c>
      <c r="K577" s="36"/>
      <c r="L577" s="220" t="s">
        <v>2349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22"/>
        <v>1188614</v>
      </c>
      <c r="G578" s="106">
        <v>0</v>
      </c>
      <c r="H578" s="106">
        <v>100364</v>
      </c>
      <c r="I578" s="106">
        <v>0</v>
      </c>
      <c r="J578" s="106">
        <v>1088250</v>
      </c>
      <c r="K578" s="36"/>
      <c r="L578" s="220" t="s">
        <v>2344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22"/>
        <v>98472</v>
      </c>
      <c r="G579" s="106">
        <v>0</v>
      </c>
      <c r="H579" s="106">
        <v>33100</v>
      </c>
      <c r="I579" s="106">
        <v>0</v>
      </c>
      <c r="J579" s="106">
        <v>65372</v>
      </c>
      <c r="K579" s="36"/>
      <c r="L579" s="220" t="s">
        <v>2344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 t="shared" si="22"/>
        <v>27727</v>
      </c>
      <c r="G580" s="106">
        <v>0</v>
      </c>
      <c r="H580" s="106">
        <v>300</v>
      </c>
      <c r="I580" s="106">
        <v>0</v>
      </c>
      <c r="J580" s="106">
        <v>27427</v>
      </c>
      <c r="K580" s="36"/>
      <c r="L580" s="220" t="s">
        <v>2349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 t="shared" si="22"/>
        <v>291924</v>
      </c>
      <c r="G581" s="106">
        <v>0</v>
      </c>
      <c r="H581" s="106">
        <v>3100</v>
      </c>
      <c r="I581" s="106">
        <v>10000</v>
      </c>
      <c r="J581" s="106">
        <v>278824</v>
      </c>
      <c r="K581" s="36"/>
      <c r="L581" s="220" t="s">
        <v>2349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 t="shared" si="22"/>
        <v>207157</v>
      </c>
      <c r="G582" s="106">
        <v>0</v>
      </c>
      <c r="H582" s="106">
        <v>0</v>
      </c>
      <c r="I582" s="106">
        <v>0</v>
      </c>
      <c r="J582" s="106">
        <v>207157</v>
      </c>
      <c r="K582" s="36"/>
      <c r="L582" s="220" t="s">
        <v>2349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 t="shared" si="22"/>
        <v>16335</v>
      </c>
      <c r="G583" s="106">
        <v>0</v>
      </c>
      <c r="H583" s="106">
        <v>9335</v>
      </c>
      <c r="I583" s="106">
        <v>0</v>
      </c>
      <c r="J583" s="106">
        <v>7000</v>
      </c>
      <c r="K583" s="36"/>
      <c r="L583" s="220" t="s">
        <v>2344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 t="shared" si="22"/>
        <v>20545</v>
      </c>
      <c r="G584" s="106">
        <v>0</v>
      </c>
      <c r="H584" s="106">
        <v>250</v>
      </c>
      <c r="I584" s="106">
        <v>0</v>
      </c>
      <c r="J584" s="106">
        <v>20295</v>
      </c>
      <c r="K584" s="36"/>
      <c r="L584" s="220" t="s">
        <v>2344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 t="shared" si="22"/>
        <v>90044</v>
      </c>
      <c r="G585" s="106">
        <v>0</v>
      </c>
      <c r="H585" s="106">
        <v>72728</v>
      </c>
      <c r="I585" s="106">
        <v>14500</v>
      </c>
      <c r="J585" s="106">
        <v>2816</v>
      </c>
      <c r="K585" s="36"/>
      <c r="L585" s="220" t="s">
        <v>2344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 t="shared" si="22"/>
        <v>73245</v>
      </c>
      <c r="G586" s="106">
        <v>0</v>
      </c>
      <c r="H586" s="106">
        <v>60645</v>
      </c>
      <c r="I586" s="106">
        <v>0</v>
      </c>
      <c r="J586" s="106">
        <v>12600</v>
      </c>
      <c r="K586" s="36"/>
      <c r="L586" s="220" t="s">
        <v>2349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 t="shared" si="22"/>
        <v>108300</v>
      </c>
      <c r="G587" s="106">
        <v>0</v>
      </c>
      <c r="H587" s="106">
        <v>56700</v>
      </c>
      <c r="I587" s="106">
        <v>22600</v>
      </c>
      <c r="J587" s="106">
        <v>29000</v>
      </c>
      <c r="K587" s="36"/>
      <c r="L587" s="220" t="s">
        <v>2344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 t="shared" si="22"/>
        <v>33760</v>
      </c>
      <c r="G588" s="106">
        <v>0</v>
      </c>
      <c r="H588" s="106">
        <v>28981</v>
      </c>
      <c r="I588" s="106">
        <v>0</v>
      </c>
      <c r="J588" s="106">
        <v>4779</v>
      </c>
      <c r="K588" s="36"/>
      <c r="L588" s="220" t="s">
        <v>2344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 t="s">
        <v>9</v>
      </c>
      <c r="G589" s="105" t="s">
        <v>9</v>
      </c>
      <c r="H589" s="105" t="s">
        <v>9</v>
      </c>
      <c r="I589" s="105" t="s">
        <v>9</v>
      </c>
      <c r="J589" s="105" t="s">
        <v>9</v>
      </c>
      <c r="K589" s="63"/>
      <c r="L589" s="221" t="s">
        <v>9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>G590+H590+I590+J590</f>
        <v>926767</v>
      </c>
      <c r="G590" s="106">
        <v>113501</v>
      </c>
      <c r="H590" s="106">
        <v>504742</v>
      </c>
      <c r="I590" s="106">
        <v>0</v>
      </c>
      <c r="J590" s="106">
        <v>308524</v>
      </c>
      <c r="K590" s="36"/>
      <c r="L590" s="220" t="s">
        <v>2344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>G591+H591+I591+J591</f>
        <v>280589</v>
      </c>
      <c r="G591" s="106">
        <v>250000</v>
      </c>
      <c r="H591" s="106">
        <v>5200</v>
      </c>
      <c r="I591" s="106">
        <v>0</v>
      </c>
      <c r="J591" s="106">
        <v>25389</v>
      </c>
      <c r="K591" s="36"/>
      <c r="L591" s="220" t="s">
        <v>2349</v>
      </c>
    </row>
    <row r="592" spans="1:12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K592" s="36"/>
      <c r="L592" s="220" t="s">
        <v>2340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23" ref="F593:F598">G593+H593+I593+J593</f>
        <v>275854</v>
      </c>
      <c r="G593" s="106">
        <v>0</v>
      </c>
      <c r="H593" s="106">
        <v>257104</v>
      </c>
      <c r="I593" s="106">
        <v>0</v>
      </c>
      <c r="J593" s="106">
        <v>18750</v>
      </c>
      <c r="K593" s="36"/>
      <c r="L593" s="220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23"/>
        <v>34212</v>
      </c>
      <c r="G594" s="106">
        <v>0</v>
      </c>
      <c r="H594" s="106">
        <v>2752</v>
      </c>
      <c r="I594" s="106">
        <v>0</v>
      </c>
      <c r="J594" s="106">
        <v>31460</v>
      </c>
      <c r="K594" s="36"/>
      <c r="L594" s="220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23"/>
        <v>99841</v>
      </c>
      <c r="G595" s="106">
        <v>0</v>
      </c>
      <c r="H595" s="106">
        <v>30150</v>
      </c>
      <c r="I595" s="106">
        <v>5600</v>
      </c>
      <c r="J595" s="106">
        <v>64091</v>
      </c>
      <c r="K595" s="36"/>
      <c r="L595" s="220" t="s">
        <v>2344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23"/>
        <v>262119</v>
      </c>
      <c r="G596" s="106">
        <v>0</v>
      </c>
      <c r="H596" s="106">
        <v>196384</v>
      </c>
      <c r="I596" s="106">
        <v>600</v>
      </c>
      <c r="J596" s="106">
        <v>65135</v>
      </c>
      <c r="K596" s="36"/>
      <c r="L596" s="220" t="s">
        <v>2344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23"/>
        <v>32045</v>
      </c>
      <c r="G597" s="106">
        <v>0</v>
      </c>
      <c r="H597" s="106">
        <v>24545</v>
      </c>
      <c r="I597" s="106">
        <v>1000</v>
      </c>
      <c r="J597" s="106">
        <v>6500</v>
      </c>
      <c r="K597" s="36"/>
      <c r="L597" s="220" t="s">
        <v>2349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23"/>
        <v>0</v>
      </c>
      <c r="G598" s="106">
        <v>0</v>
      </c>
      <c r="H598" s="106">
        <v>0</v>
      </c>
      <c r="I598" s="106">
        <v>0</v>
      </c>
      <c r="J598" s="106">
        <v>0</v>
      </c>
      <c r="K598" s="36"/>
      <c r="L598" s="220" t="s">
        <v>2349</v>
      </c>
    </row>
    <row r="599" spans="3:12" ht="15">
      <c r="C599" s="80"/>
      <c r="F599" s="48"/>
      <c r="G599" s="79"/>
      <c r="H599" s="79"/>
      <c r="I599" s="79"/>
      <c r="J599" s="79"/>
      <c r="L599" s="215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0"/>
  <sheetViews>
    <sheetView zoomScalePageLayoutView="0" workbookViewId="0" topLeftCell="L523">
      <selection activeCell="X535" sqref="X535"/>
    </sheetView>
  </sheetViews>
  <sheetFormatPr defaultColWidth="8.88671875" defaultRowHeight="15"/>
  <cols>
    <col min="1" max="1" width="8.88671875" style="94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4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4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90" t="s">
        <v>2225</v>
      </c>
      <c r="B1" s="78"/>
      <c r="C1" s="82"/>
      <c r="D1" s="82"/>
      <c r="E1" s="78"/>
      <c r="F1" s="78"/>
      <c r="H1" s="78" t="s">
        <v>2220</v>
      </c>
      <c r="I1" s="78"/>
      <c r="J1" s="78"/>
      <c r="K1" s="78"/>
      <c r="L1" s="78"/>
      <c r="M1" s="78"/>
      <c r="O1" s="90" t="s">
        <v>2221</v>
      </c>
      <c r="P1" s="78"/>
      <c r="Q1" s="78"/>
      <c r="R1" s="82"/>
      <c r="S1" s="78"/>
      <c r="T1" s="78"/>
      <c r="V1" s="90" t="s">
        <v>2222</v>
      </c>
      <c r="W1" s="78"/>
      <c r="X1" s="82" t="s">
        <v>2216</v>
      </c>
      <c r="Y1" s="82"/>
      <c r="Z1" s="78"/>
      <c r="AA1" s="78"/>
    </row>
    <row r="2" spans="1:30" ht="15">
      <c r="A2" s="90"/>
      <c r="B2" s="78"/>
      <c r="C2" s="82"/>
      <c r="D2" s="82"/>
      <c r="E2" s="82" t="s">
        <v>2205</v>
      </c>
      <c r="F2" s="82" t="s">
        <v>2205</v>
      </c>
      <c r="G2" s="57"/>
      <c r="H2" s="7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90"/>
      <c r="P2" s="78"/>
      <c r="Q2" s="82" t="s">
        <v>2216</v>
      </c>
      <c r="R2" s="82"/>
      <c r="S2" s="82" t="s">
        <v>2205</v>
      </c>
      <c r="T2" s="82" t="s">
        <v>2205</v>
      </c>
      <c r="V2" s="90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91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2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91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91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2" t="s">
        <v>2223</v>
      </c>
      <c r="B4" s="82" t="s">
        <v>2205</v>
      </c>
      <c r="C4" s="82"/>
      <c r="D4" s="82"/>
      <c r="E4" s="82"/>
      <c r="F4" s="82"/>
      <c r="H4" s="88" t="s">
        <v>2223</v>
      </c>
      <c r="I4" s="82" t="s">
        <v>2205</v>
      </c>
      <c r="J4" s="82" t="s">
        <v>2206</v>
      </c>
      <c r="K4" s="82"/>
      <c r="L4" s="78"/>
      <c r="M4" s="78"/>
      <c r="O4" s="92" t="s">
        <v>2223</v>
      </c>
      <c r="P4" s="82" t="s">
        <v>2205</v>
      </c>
      <c r="Q4" s="82" t="s">
        <v>2206</v>
      </c>
      <c r="R4" s="78"/>
      <c r="S4" s="78"/>
      <c r="T4" s="78"/>
      <c r="V4" s="92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3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89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3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3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7" t="s">
        <v>257</v>
      </c>
      <c r="B6" s="98" t="s">
        <v>1739</v>
      </c>
      <c r="C6" s="99">
        <v>923420</v>
      </c>
      <c r="D6" s="99">
        <f>E6+F6</f>
        <v>102119</v>
      </c>
      <c r="E6" s="99">
        <v>1000</v>
      </c>
      <c r="F6" s="99">
        <v>101119</v>
      </c>
      <c r="H6" s="97" t="s">
        <v>257</v>
      </c>
      <c r="I6" s="98" t="s">
        <v>1739</v>
      </c>
      <c r="J6" s="99">
        <v>4000</v>
      </c>
      <c r="K6" s="46">
        <f>L6+M6</f>
        <v>31550</v>
      </c>
      <c r="L6" s="78"/>
      <c r="M6" s="99">
        <v>31550</v>
      </c>
      <c r="O6" s="97" t="s">
        <v>257</v>
      </c>
      <c r="P6" s="98" t="s">
        <v>1739</v>
      </c>
      <c r="Q6" s="99">
        <v>2969924</v>
      </c>
      <c r="R6" s="99">
        <f>S6+T6</f>
        <v>1684796</v>
      </c>
      <c r="S6" s="99">
        <v>110844</v>
      </c>
      <c r="T6" s="99">
        <v>1573952</v>
      </c>
      <c r="V6" s="97" t="s">
        <v>257</v>
      </c>
      <c r="W6" s="98" t="s">
        <v>1739</v>
      </c>
      <c r="X6" s="99">
        <v>74600</v>
      </c>
      <c r="Y6" s="46">
        <f>Z6+AA6</f>
        <v>352977</v>
      </c>
      <c r="Z6" s="99">
        <v>1</v>
      </c>
      <c r="AA6" s="99">
        <v>352976</v>
      </c>
    </row>
    <row r="7" spans="1:27" ht="15">
      <c r="A7" s="97" t="s">
        <v>260</v>
      </c>
      <c r="B7" s="98" t="s">
        <v>2227</v>
      </c>
      <c r="C7" s="78"/>
      <c r="D7" s="99">
        <f aca="true" t="shared" si="0" ref="D7:D70">E7+F7</f>
        <v>260006</v>
      </c>
      <c r="E7" s="99">
        <v>28750</v>
      </c>
      <c r="F7" s="99">
        <v>231256</v>
      </c>
      <c r="H7" s="97" t="s">
        <v>260</v>
      </c>
      <c r="I7" s="98" t="s">
        <v>2227</v>
      </c>
      <c r="J7" s="99">
        <v>1892640</v>
      </c>
      <c r="K7" s="46">
        <f aca="true" t="shared" si="1" ref="K7:K70">L7+M7</f>
        <v>3930840</v>
      </c>
      <c r="L7" s="99">
        <v>2500</v>
      </c>
      <c r="M7" s="99">
        <v>3928340</v>
      </c>
      <c r="O7" s="97" t="s">
        <v>260</v>
      </c>
      <c r="P7" s="98" t="s">
        <v>2227</v>
      </c>
      <c r="Q7" s="99">
        <v>131750</v>
      </c>
      <c r="R7" s="99">
        <f aca="true" t="shared" si="2" ref="R7:R70">S7+T7</f>
        <v>9938973</v>
      </c>
      <c r="S7" s="99">
        <v>197815</v>
      </c>
      <c r="T7" s="99">
        <v>9741158</v>
      </c>
      <c r="V7" s="97" t="s">
        <v>260</v>
      </c>
      <c r="W7" s="98" t="s">
        <v>2227</v>
      </c>
      <c r="X7" s="99">
        <v>10118490</v>
      </c>
      <c r="Y7" s="46">
        <f aca="true" t="shared" si="3" ref="Y7:Y70">Z7+AA7</f>
        <v>102214708</v>
      </c>
      <c r="Z7" s="99">
        <v>215500</v>
      </c>
      <c r="AA7" s="99">
        <v>101999208</v>
      </c>
    </row>
    <row r="8" spans="1:27" ht="15">
      <c r="A8" s="97" t="s">
        <v>263</v>
      </c>
      <c r="B8" s="98" t="s">
        <v>1740</v>
      </c>
      <c r="C8" s="99">
        <v>2222550</v>
      </c>
      <c r="D8" s="99">
        <f t="shared" si="0"/>
        <v>375780</v>
      </c>
      <c r="E8" s="99">
        <v>15000</v>
      </c>
      <c r="F8" s="99">
        <v>360780</v>
      </c>
      <c r="H8" s="97" t="s">
        <v>263</v>
      </c>
      <c r="I8" s="98" t="s">
        <v>1740</v>
      </c>
      <c r="J8" s="78"/>
      <c r="K8" s="46">
        <f t="shared" si="1"/>
        <v>5700</v>
      </c>
      <c r="L8" s="78"/>
      <c r="M8" s="99">
        <v>5700</v>
      </c>
      <c r="O8" s="97" t="s">
        <v>263</v>
      </c>
      <c r="P8" s="98" t="s">
        <v>1740</v>
      </c>
      <c r="Q8" s="99">
        <v>13982683</v>
      </c>
      <c r="R8" s="99">
        <f t="shared" si="2"/>
        <v>5051556</v>
      </c>
      <c r="S8" s="99">
        <v>665449</v>
      </c>
      <c r="T8" s="99">
        <v>4386107</v>
      </c>
      <c r="V8" s="97" t="s">
        <v>263</v>
      </c>
      <c r="W8" s="98" t="s">
        <v>1740</v>
      </c>
      <c r="X8" s="99">
        <v>130700</v>
      </c>
      <c r="Y8" s="46">
        <f t="shared" si="3"/>
        <v>898460</v>
      </c>
      <c r="Z8" s="99">
        <v>41250</v>
      </c>
      <c r="AA8" s="99">
        <v>857210</v>
      </c>
    </row>
    <row r="9" spans="1:27" ht="15">
      <c r="A9" s="97" t="s">
        <v>269</v>
      </c>
      <c r="B9" s="98" t="s">
        <v>1741</v>
      </c>
      <c r="C9" s="78"/>
      <c r="D9" s="99">
        <f t="shared" si="0"/>
        <v>157206</v>
      </c>
      <c r="E9" s="78"/>
      <c r="F9" s="99">
        <v>157206</v>
      </c>
      <c r="H9" s="97" t="s">
        <v>269</v>
      </c>
      <c r="I9" s="98" t="s">
        <v>1741</v>
      </c>
      <c r="J9" s="78"/>
      <c r="K9" s="46">
        <f t="shared" si="1"/>
        <v>244801</v>
      </c>
      <c r="L9" s="99">
        <v>226000</v>
      </c>
      <c r="M9" s="99">
        <v>18801</v>
      </c>
      <c r="O9" s="97" t="s">
        <v>266</v>
      </c>
      <c r="P9" s="98" t="s">
        <v>2307</v>
      </c>
      <c r="Q9" s="78"/>
      <c r="R9" s="99">
        <f t="shared" si="2"/>
        <v>471500</v>
      </c>
      <c r="S9" s="78"/>
      <c r="T9" s="99">
        <v>471500</v>
      </c>
      <c r="V9" s="97" t="s">
        <v>266</v>
      </c>
      <c r="W9" s="98" t="s">
        <v>2307</v>
      </c>
      <c r="X9" s="78"/>
      <c r="Y9" s="46">
        <f t="shared" si="3"/>
        <v>55</v>
      </c>
      <c r="Z9" s="78"/>
      <c r="AA9" s="99">
        <v>55</v>
      </c>
    </row>
    <row r="10" spans="1:27" ht="15">
      <c r="A10" s="97" t="s">
        <v>272</v>
      </c>
      <c r="B10" s="98" t="s">
        <v>2294</v>
      </c>
      <c r="C10" s="78"/>
      <c r="D10" s="99">
        <f t="shared" si="0"/>
        <v>200</v>
      </c>
      <c r="E10" s="78"/>
      <c r="F10" s="99">
        <v>200</v>
      </c>
      <c r="H10" s="97" t="s">
        <v>272</v>
      </c>
      <c r="I10" s="98" t="s">
        <v>2294</v>
      </c>
      <c r="J10" s="78"/>
      <c r="K10" s="46">
        <f t="shared" si="1"/>
        <v>300</v>
      </c>
      <c r="L10" s="78"/>
      <c r="M10" s="99">
        <v>300</v>
      </c>
      <c r="O10" s="97" t="s">
        <v>269</v>
      </c>
      <c r="P10" s="98" t="s">
        <v>1741</v>
      </c>
      <c r="Q10" s="99">
        <v>158675</v>
      </c>
      <c r="R10" s="99">
        <f t="shared" si="2"/>
        <v>1205815</v>
      </c>
      <c r="S10" s="99">
        <v>70700</v>
      </c>
      <c r="T10" s="99">
        <v>1135115</v>
      </c>
      <c r="V10" s="97" t="s">
        <v>269</v>
      </c>
      <c r="W10" s="98" t="s">
        <v>1741</v>
      </c>
      <c r="X10" s="99">
        <v>331204</v>
      </c>
      <c r="Y10" s="46">
        <f t="shared" si="3"/>
        <v>1859778</v>
      </c>
      <c r="Z10" s="99">
        <v>1078978</v>
      </c>
      <c r="AA10" s="99">
        <v>780800</v>
      </c>
    </row>
    <row r="11" spans="1:27" ht="15">
      <c r="A11" s="97" t="s">
        <v>275</v>
      </c>
      <c r="B11" s="98" t="s">
        <v>1742</v>
      </c>
      <c r="C11" s="78"/>
      <c r="D11" s="99">
        <f t="shared" si="0"/>
        <v>18595</v>
      </c>
      <c r="E11" s="78"/>
      <c r="F11" s="99">
        <v>18595</v>
      </c>
      <c r="H11" s="97" t="s">
        <v>275</v>
      </c>
      <c r="I11" s="98" t="s">
        <v>1742</v>
      </c>
      <c r="J11" s="78"/>
      <c r="K11" s="46">
        <f t="shared" si="1"/>
        <v>41050</v>
      </c>
      <c r="L11" s="78"/>
      <c r="M11" s="99">
        <v>41050</v>
      </c>
      <c r="O11" s="97" t="s">
        <v>272</v>
      </c>
      <c r="P11" s="98" t="s">
        <v>2294</v>
      </c>
      <c r="Q11" s="99">
        <v>20000</v>
      </c>
      <c r="R11" s="99">
        <f t="shared" si="2"/>
        <v>101904</v>
      </c>
      <c r="S11" s="99">
        <v>24500</v>
      </c>
      <c r="T11" s="99">
        <v>77404</v>
      </c>
      <c r="V11" s="97" t="s">
        <v>272</v>
      </c>
      <c r="W11" s="98" t="s">
        <v>2294</v>
      </c>
      <c r="X11" s="78"/>
      <c r="Y11" s="46">
        <f t="shared" si="3"/>
        <v>300</v>
      </c>
      <c r="Z11" s="78"/>
      <c r="AA11" s="99">
        <v>300</v>
      </c>
    </row>
    <row r="12" spans="1:27" ht="15">
      <c r="A12" s="97" t="s">
        <v>278</v>
      </c>
      <c r="B12" s="98" t="s">
        <v>1743</v>
      </c>
      <c r="C12" s="99">
        <v>1315841</v>
      </c>
      <c r="D12" s="99">
        <f t="shared" si="0"/>
        <v>941761</v>
      </c>
      <c r="E12" s="99">
        <v>144780</v>
      </c>
      <c r="F12" s="99">
        <v>796981</v>
      </c>
      <c r="H12" s="97" t="s">
        <v>278</v>
      </c>
      <c r="I12" s="98" t="s">
        <v>1743</v>
      </c>
      <c r="J12" s="99">
        <v>8459202</v>
      </c>
      <c r="K12" s="46">
        <f t="shared" si="1"/>
        <v>249930</v>
      </c>
      <c r="L12" s="78"/>
      <c r="M12" s="99">
        <v>249930</v>
      </c>
      <c r="O12" s="97" t="s">
        <v>275</v>
      </c>
      <c r="P12" s="98" t="s">
        <v>1742</v>
      </c>
      <c r="Q12" s="99">
        <v>93100</v>
      </c>
      <c r="R12" s="99">
        <f t="shared" si="2"/>
        <v>847871</v>
      </c>
      <c r="S12" s="78"/>
      <c r="T12" s="99">
        <v>847871</v>
      </c>
      <c r="V12" s="97" t="s">
        <v>275</v>
      </c>
      <c r="W12" s="98" t="s">
        <v>1742</v>
      </c>
      <c r="X12" s="78"/>
      <c r="Y12" s="46">
        <f t="shared" si="3"/>
        <v>175705</v>
      </c>
      <c r="Z12" s="78"/>
      <c r="AA12" s="99">
        <v>175705</v>
      </c>
    </row>
    <row r="13" spans="1:27" ht="15">
      <c r="A13" s="97" t="s">
        <v>281</v>
      </c>
      <c r="B13" s="98" t="s">
        <v>1744</v>
      </c>
      <c r="C13" s="99">
        <v>1240</v>
      </c>
      <c r="D13" s="99">
        <f t="shared" si="0"/>
        <v>83120</v>
      </c>
      <c r="E13" s="78"/>
      <c r="F13" s="99">
        <v>83120</v>
      </c>
      <c r="H13" s="97" t="s">
        <v>281</v>
      </c>
      <c r="I13" s="98" t="s">
        <v>1744</v>
      </c>
      <c r="J13" s="99">
        <v>5900</v>
      </c>
      <c r="K13" s="46">
        <f t="shared" si="1"/>
        <v>1000</v>
      </c>
      <c r="L13" s="78"/>
      <c r="M13" s="99">
        <v>1000</v>
      </c>
      <c r="O13" s="97" t="s">
        <v>278</v>
      </c>
      <c r="P13" s="98" t="s">
        <v>1743</v>
      </c>
      <c r="Q13" s="99">
        <v>4823336</v>
      </c>
      <c r="R13" s="99">
        <f t="shared" si="2"/>
        <v>10201414</v>
      </c>
      <c r="S13" s="99">
        <v>347244</v>
      </c>
      <c r="T13" s="99">
        <v>9854170</v>
      </c>
      <c r="V13" s="97" t="s">
        <v>278</v>
      </c>
      <c r="W13" s="98" t="s">
        <v>1743</v>
      </c>
      <c r="X13" s="99">
        <v>13510287</v>
      </c>
      <c r="Y13" s="46">
        <f t="shared" si="3"/>
        <v>2855009</v>
      </c>
      <c r="Z13" s="78"/>
      <c r="AA13" s="99">
        <v>2855009</v>
      </c>
    </row>
    <row r="14" spans="1:27" ht="15">
      <c r="A14" s="97" t="s">
        <v>284</v>
      </c>
      <c r="B14" s="98" t="s">
        <v>1745</v>
      </c>
      <c r="C14" s="78"/>
      <c r="D14" s="99">
        <f t="shared" si="0"/>
        <v>21400</v>
      </c>
      <c r="E14" s="78"/>
      <c r="F14" s="99">
        <v>21400</v>
      </c>
      <c r="H14" s="97" t="s">
        <v>284</v>
      </c>
      <c r="I14" s="98" t="s">
        <v>1745</v>
      </c>
      <c r="J14" s="99">
        <v>15000</v>
      </c>
      <c r="K14" s="46">
        <f t="shared" si="1"/>
        <v>0</v>
      </c>
      <c r="L14" s="78"/>
      <c r="M14" s="78"/>
      <c r="O14" s="97" t="s">
        <v>281</v>
      </c>
      <c r="P14" s="98" t="s">
        <v>1744</v>
      </c>
      <c r="Q14" s="99">
        <v>69791</v>
      </c>
      <c r="R14" s="99">
        <f t="shared" si="2"/>
        <v>208687</v>
      </c>
      <c r="S14" s="78"/>
      <c r="T14" s="99">
        <v>208687</v>
      </c>
      <c r="V14" s="97" t="s">
        <v>281</v>
      </c>
      <c r="W14" s="98" t="s">
        <v>1744</v>
      </c>
      <c r="X14" s="99">
        <v>126000</v>
      </c>
      <c r="Y14" s="46">
        <f t="shared" si="3"/>
        <v>294508</v>
      </c>
      <c r="Z14" s="78"/>
      <c r="AA14" s="99">
        <v>294508</v>
      </c>
    </row>
    <row r="15" spans="1:27" ht="15">
      <c r="A15" s="97" t="s">
        <v>287</v>
      </c>
      <c r="B15" s="98" t="s">
        <v>1746</v>
      </c>
      <c r="C15" s="99">
        <v>2377758</v>
      </c>
      <c r="D15" s="99">
        <f t="shared" si="0"/>
        <v>2856058</v>
      </c>
      <c r="E15" s="99">
        <v>97265</v>
      </c>
      <c r="F15" s="99">
        <v>2758793</v>
      </c>
      <c r="H15" s="97" t="s">
        <v>287</v>
      </c>
      <c r="I15" s="98" t="s">
        <v>1746</v>
      </c>
      <c r="J15" s="78"/>
      <c r="K15" s="46">
        <f t="shared" si="1"/>
        <v>1424450</v>
      </c>
      <c r="L15" s="78"/>
      <c r="M15" s="99">
        <v>1424450</v>
      </c>
      <c r="O15" s="97" t="s">
        <v>284</v>
      </c>
      <c r="P15" s="98" t="s">
        <v>1745</v>
      </c>
      <c r="Q15" s="99">
        <v>45000</v>
      </c>
      <c r="R15" s="99">
        <f t="shared" si="2"/>
        <v>523990</v>
      </c>
      <c r="S15" s="99">
        <v>27800</v>
      </c>
      <c r="T15" s="99">
        <v>496190</v>
      </c>
      <c r="V15" s="97" t="s">
        <v>284</v>
      </c>
      <c r="W15" s="98" t="s">
        <v>1745</v>
      </c>
      <c r="X15" s="99">
        <v>442501</v>
      </c>
      <c r="Y15" s="46">
        <f t="shared" si="3"/>
        <v>220006</v>
      </c>
      <c r="Z15" s="78"/>
      <c r="AA15" s="99">
        <v>220006</v>
      </c>
    </row>
    <row r="16" spans="1:27" ht="15">
      <c r="A16" s="97" t="s">
        <v>290</v>
      </c>
      <c r="B16" s="98" t="s">
        <v>1747</v>
      </c>
      <c r="C16" s="99">
        <v>817501</v>
      </c>
      <c r="D16" s="99">
        <f t="shared" si="0"/>
        <v>347060</v>
      </c>
      <c r="E16" s="99">
        <v>19400</v>
      </c>
      <c r="F16" s="99">
        <v>327660</v>
      </c>
      <c r="H16" s="97" t="s">
        <v>290</v>
      </c>
      <c r="I16" s="98" t="s">
        <v>1747</v>
      </c>
      <c r="J16" s="99">
        <v>2424995</v>
      </c>
      <c r="K16" s="46">
        <f t="shared" si="1"/>
        <v>1439015</v>
      </c>
      <c r="L16" s="78"/>
      <c r="M16" s="99">
        <v>1439015</v>
      </c>
      <c r="O16" s="97" t="s">
        <v>287</v>
      </c>
      <c r="P16" s="98" t="s">
        <v>1746</v>
      </c>
      <c r="Q16" s="99">
        <v>4636158</v>
      </c>
      <c r="R16" s="99">
        <f t="shared" si="2"/>
        <v>8952193</v>
      </c>
      <c r="S16" s="99">
        <v>447164</v>
      </c>
      <c r="T16" s="99">
        <v>8505029</v>
      </c>
      <c r="V16" s="97" t="s">
        <v>287</v>
      </c>
      <c r="W16" s="98" t="s">
        <v>1746</v>
      </c>
      <c r="X16" s="99">
        <v>30500</v>
      </c>
      <c r="Y16" s="46">
        <f t="shared" si="3"/>
        <v>12100416</v>
      </c>
      <c r="Z16" s="78"/>
      <c r="AA16" s="99">
        <v>12100416</v>
      </c>
    </row>
    <row r="17" spans="1:27" ht="15">
      <c r="A17" s="97" t="s">
        <v>293</v>
      </c>
      <c r="B17" s="98" t="s">
        <v>1748</v>
      </c>
      <c r="C17" s="78"/>
      <c r="D17" s="99">
        <f t="shared" si="0"/>
        <v>523656</v>
      </c>
      <c r="E17" s="78"/>
      <c r="F17" s="99">
        <v>523656</v>
      </c>
      <c r="H17" s="97" t="s">
        <v>293</v>
      </c>
      <c r="I17" s="98" t="s">
        <v>1748</v>
      </c>
      <c r="J17" s="78"/>
      <c r="K17" s="46">
        <f t="shared" si="1"/>
        <v>54700</v>
      </c>
      <c r="L17" s="99">
        <v>200</v>
      </c>
      <c r="M17" s="99">
        <v>54500</v>
      </c>
      <c r="O17" s="97" t="s">
        <v>290</v>
      </c>
      <c r="P17" s="98" t="s">
        <v>1747</v>
      </c>
      <c r="Q17" s="99">
        <v>3467224</v>
      </c>
      <c r="R17" s="99">
        <f t="shared" si="2"/>
        <v>3786128</v>
      </c>
      <c r="S17" s="99">
        <v>585911</v>
      </c>
      <c r="T17" s="99">
        <v>3200217</v>
      </c>
      <c r="V17" s="97" t="s">
        <v>290</v>
      </c>
      <c r="W17" s="98" t="s">
        <v>1747</v>
      </c>
      <c r="X17" s="99">
        <v>4376485</v>
      </c>
      <c r="Y17" s="46">
        <f t="shared" si="3"/>
        <v>10622124</v>
      </c>
      <c r="Z17" s="99">
        <v>498852</v>
      </c>
      <c r="AA17" s="99">
        <v>10123272</v>
      </c>
    </row>
    <row r="18" spans="1:27" ht="15">
      <c r="A18" s="97" t="s">
        <v>296</v>
      </c>
      <c r="B18" s="98" t="s">
        <v>2228</v>
      </c>
      <c r="C18" s="78"/>
      <c r="D18" s="99">
        <f t="shared" si="0"/>
        <v>139626</v>
      </c>
      <c r="E18" s="78"/>
      <c r="F18" s="99">
        <v>139626</v>
      </c>
      <c r="H18" s="97" t="s">
        <v>296</v>
      </c>
      <c r="I18" s="98" t="s">
        <v>2228</v>
      </c>
      <c r="J18" s="78"/>
      <c r="K18" s="46">
        <f t="shared" si="1"/>
        <v>6000</v>
      </c>
      <c r="L18" s="78"/>
      <c r="M18" s="99">
        <v>6000</v>
      </c>
      <c r="O18" s="97" t="s">
        <v>293</v>
      </c>
      <c r="P18" s="98" t="s">
        <v>1748</v>
      </c>
      <c r="Q18" s="99">
        <v>1296699</v>
      </c>
      <c r="R18" s="99">
        <f t="shared" si="2"/>
        <v>3470755</v>
      </c>
      <c r="S18" s="99">
        <v>192100</v>
      </c>
      <c r="T18" s="99">
        <v>3278655</v>
      </c>
      <c r="V18" s="97" t="s">
        <v>293</v>
      </c>
      <c r="W18" s="98" t="s">
        <v>1748</v>
      </c>
      <c r="X18" s="99">
        <v>263220</v>
      </c>
      <c r="Y18" s="46">
        <f t="shared" si="3"/>
        <v>3483509</v>
      </c>
      <c r="Z18" s="99">
        <v>1519183</v>
      </c>
      <c r="AA18" s="99">
        <v>1964326</v>
      </c>
    </row>
    <row r="19" spans="1:27" ht="15">
      <c r="A19" s="97" t="s">
        <v>299</v>
      </c>
      <c r="B19" s="98" t="s">
        <v>1749</v>
      </c>
      <c r="C19" s="99">
        <v>331000</v>
      </c>
      <c r="D19" s="99">
        <f t="shared" si="0"/>
        <v>158761</v>
      </c>
      <c r="E19" s="99">
        <v>74750</v>
      </c>
      <c r="F19" s="99">
        <v>84011</v>
      </c>
      <c r="H19" s="97" t="s">
        <v>299</v>
      </c>
      <c r="I19" s="98" t="s">
        <v>1749</v>
      </c>
      <c r="J19" s="78"/>
      <c r="K19" s="46">
        <f t="shared" si="1"/>
        <v>35000</v>
      </c>
      <c r="L19" s="78"/>
      <c r="M19" s="99">
        <v>35000</v>
      </c>
      <c r="O19" s="97" t="s">
        <v>296</v>
      </c>
      <c r="P19" s="98" t="s">
        <v>2228</v>
      </c>
      <c r="Q19" s="99">
        <v>115000</v>
      </c>
      <c r="R19" s="99">
        <f t="shared" si="2"/>
        <v>1372180</v>
      </c>
      <c r="S19" s="99">
        <v>79250</v>
      </c>
      <c r="T19" s="99">
        <v>1292930</v>
      </c>
      <c r="V19" s="97" t="s">
        <v>296</v>
      </c>
      <c r="W19" s="98" t="s">
        <v>2228</v>
      </c>
      <c r="X19" s="78"/>
      <c r="Y19" s="46">
        <f t="shared" si="3"/>
        <v>758974</v>
      </c>
      <c r="Z19" s="78"/>
      <c r="AA19" s="99">
        <v>758974</v>
      </c>
    </row>
    <row r="20" spans="1:27" ht="15">
      <c r="A20" s="97" t="s">
        <v>302</v>
      </c>
      <c r="B20" s="98" t="s">
        <v>1750</v>
      </c>
      <c r="C20" s="99">
        <v>3186931</v>
      </c>
      <c r="D20" s="99">
        <f t="shared" si="0"/>
        <v>464092</v>
      </c>
      <c r="E20" s="78"/>
      <c r="F20" s="99">
        <v>464092</v>
      </c>
      <c r="H20" s="97" t="s">
        <v>302</v>
      </c>
      <c r="I20" s="98" t="s">
        <v>1750</v>
      </c>
      <c r="J20" s="78"/>
      <c r="K20" s="46">
        <f t="shared" si="1"/>
        <v>43575</v>
      </c>
      <c r="L20" s="78"/>
      <c r="M20" s="99">
        <v>43575</v>
      </c>
      <c r="O20" s="97" t="s">
        <v>299</v>
      </c>
      <c r="P20" s="98" t="s">
        <v>1749</v>
      </c>
      <c r="Q20" s="99">
        <v>10299938</v>
      </c>
      <c r="R20" s="99">
        <f t="shared" si="2"/>
        <v>2452919</v>
      </c>
      <c r="S20" s="99">
        <v>406824</v>
      </c>
      <c r="T20" s="99">
        <v>2046095</v>
      </c>
      <c r="V20" s="97" t="s">
        <v>299</v>
      </c>
      <c r="W20" s="98" t="s">
        <v>1749</v>
      </c>
      <c r="X20" s="78"/>
      <c r="Y20" s="46">
        <f t="shared" si="3"/>
        <v>81875</v>
      </c>
      <c r="Z20" s="78"/>
      <c r="AA20" s="99">
        <v>81875</v>
      </c>
    </row>
    <row r="21" spans="1:27" ht="15">
      <c r="A21" s="97" t="s">
        <v>305</v>
      </c>
      <c r="B21" s="98" t="s">
        <v>1751</v>
      </c>
      <c r="C21" s="99">
        <v>73700</v>
      </c>
      <c r="D21" s="99">
        <f t="shared" si="0"/>
        <v>100555</v>
      </c>
      <c r="E21" s="78"/>
      <c r="F21" s="99">
        <v>100555</v>
      </c>
      <c r="H21" s="97" t="s">
        <v>305</v>
      </c>
      <c r="I21" s="98" t="s">
        <v>1751</v>
      </c>
      <c r="J21" s="78"/>
      <c r="K21" s="46">
        <f t="shared" si="1"/>
        <v>26350</v>
      </c>
      <c r="L21" s="78"/>
      <c r="M21" s="99">
        <v>26350</v>
      </c>
      <c r="O21" s="97" t="s">
        <v>302</v>
      </c>
      <c r="P21" s="98" t="s">
        <v>1750</v>
      </c>
      <c r="Q21" s="99">
        <v>14912744</v>
      </c>
      <c r="R21" s="99">
        <f t="shared" si="2"/>
        <v>4927547</v>
      </c>
      <c r="S21" s="99">
        <v>632599</v>
      </c>
      <c r="T21" s="99">
        <v>4294948</v>
      </c>
      <c r="V21" s="97" t="s">
        <v>302</v>
      </c>
      <c r="W21" s="98" t="s">
        <v>1750</v>
      </c>
      <c r="X21" s="99">
        <v>929800</v>
      </c>
      <c r="Y21" s="46">
        <f t="shared" si="3"/>
        <v>1339187</v>
      </c>
      <c r="Z21" s="78"/>
      <c r="AA21" s="99">
        <v>1339187</v>
      </c>
    </row>
    <row r="22" spans="1:27" ht="15">
      <c r="A22" s="97" t="s">
        <v>308</v>
      </c>
      <c r="B22" s="98" t="s">
        <v>1752</v>
      </c>
      <c r="C22" s="78"/>
      <c r="D22" s="99">
        <f t="shared" si="0"/>
        <v>466230</v>
      </c>
      <c r="E22" s="78"/>
      <c r="F22" s="99">
        <v>466230</v>
      </c>
      <c r="H22" s="97" t="s">
        <v>308</v>
      </c>
      <c r="I22" s="98" t="s">
        <v>1752</v>
      </c>
      <c r="J22" s="78"/>
      <c r="K22" s="46">
        <f t="shared" si="1"/>
        <v>78500</v>
      </c>
      <c r="L22" s="78"/>
      <c r="M22" s="99">
        <v>78500</v>
      </c>
      <c r="O22" s="97" t="s">
        <v>305</v>
      </c>
      <c r="P22" s="98" t="s">
        <v>1751</v>
      </c>
      <c r="Q22" s="99">
        <v>1322000</v>
      </c>
      <c r="R22" s="99">
        <f t="shared" si="2"/>
        <v>1172870</v>
      </c>
      <c r="S22" s="99">
        <v>131900</v>
      </c>
      <c r="T22" s="99">
        <v>1040970</v>
      </c>
      <c r="V22" s="97" t="s">
        <v>305</v>
      </c>
      <c r="W22" s="98" t="s">
        <v>1751</v>
      </c>
      <c r="X22" s="99">
        <v>31635</v>
      </c>
      <c r="Y22" s="46">
        <f t="shared" si="3"/>
        <v>1711952</v>
      </c>
      <c r="Z22" s="78"/>
      <c r="AA22" s="99">
        <v>1711952</v>
      </c>
    </row>
    <row r="23" spans="1:27" ht="15">
      <c r="A23" s="97" t="s">
        <v>311</v>
      </c>
      <c r="B23" s="98" t="s">
        <v>1753</v>
      </c>
      <c r="C23" s="99">
        <v>2000</v>
      </c>
      <c r="D23" s="99">
        <f t="shared" si="0"/>
        <v>184873</v>
      </c>
      <c r="E23" s="78"/>
      <c r="F23" s="99">
        <v>184873</v>
      </c>
      <c r="H23" s="97" t="s">
        <v>311</v>
      </c>
      <c r="I23" s="98" t="s">
        <v>1753</v>
      </c>
      <c r="J23" s="78"/>
      <c r="K23" s="46">
        <f t="shared" si="1"/>
        <v>42487</v>
      </c>
      <c r="L23" s="78"/>
      <c r="M23" s="99">
        <v>42487</v>
      </c>
      <c r="O23" s="97" t="s">
        <v>308</v>
      </c>
      <c r="P23" s="98" t="s">
        <v>1752</v>
      </c>
      <c r="Q23" s="99">
        <v>262450</v>
      </c>
      <c r="R23" s="99">
        <f t="shared" si="2"/>
        <v>2385378</v>
      </c>
      <c r="S23" s="99">
        <v>202415</v>
      </c>
      <c r="T23" s="99">
        <v>2182963</v>
      </c>
      <c r="V23" s="97" t="s">
        <v>308</v>
      </c>
      <c r="W23" s="98" t="s">
        <v>1752</v>
      </c>
      <c r="X23" s="99">
        <v>8500</v>
      </c>
      <c r="Y23" s="46">
        <f t="shared" si="3"/>
        <v>1138406</v>
      </c>
      <c r="Z23" s="78"/>
      <c r="AA23" s="99">
        <v>1138406</v>
      </c>
    </row>
    <row r="24" spans="1:27" ht="15">
      <c r="A24" s="97" t="s">
        <v>314</v>
      </c>
      <c r="B24" s="98" t="s">
        <v>2290</v>
      </c>
      <c r="C24" s="78"/>
      <c r="D24" s="99">
        <f t="shared" si="0"/>
        <v>212905</v>
      </c>
      <c r="E24" s="99">
        <v>20000</v>
      </c>
      <c r="F24" s="99">
        <v>192905</v>
      </c>
      <c r="H24" s="97" t="s">
        <v>323</v>
      </c>
      <c r="I24" s="98" t="s">
        <v>1756</v>
      </c>
      <c r="J24" s="78"/>
      <c r="K24" s="46">
        <f t="shared" si="1"/>
        <v>12000</v>
      </c>
      <c r="L24" s="78"/>
      <c r="M24" s="99">
        <v>12000</v>
      </c>
      <c r="O24" s="97" t="s">
        <v>311</v>
      </c>
      <c r="P24" s="98" t="s">
        <v>1753</v>
      </c>
      <c r="Q24" s="99">
        <v>2000</v>
      </c>
      <c r="R24" s="99">
        <f t="shared" si="2"/>
        <v>2630868</v>
      </c>
      <c r="S24" s="99">
        <v>87140</v>
      </c>
      <c r="T24" s="99">
        <v>2543728</v>
      </c>
      <c r="V24" s="97" t="s">
        <v>311</v>
      </c>
      <c r="W24" s="98" t="s">
        <v>1753</v>
      </c>
      <c r="X24" s="99">
        <v>1024265</v>
      </c>
      <c r="Y24" s="46">
        <f t="shared" si="3"/>
        <v>1684405</v>
      </c>
      <c r="Z24" s="78"/>
      <c r="AA24" s="99">
        <v>1684405</v>
      </c>
    </row>
    <row r="25" spans="1:27" ht="15">
      <c r="A25" s="97" t="s">
        <v>320</v>
      </c>
      <c r="B25" s="98" t="s">
        <v>1755</v>
      </c>
      <c r="C25" s="99">
        <v>765400</v>
      </c>
      <c r="D25" s="99">
        <f t="shared" si="0"/>
        <v>527063</v>
      </c>
      <c r="E25" s="99">
        <v>153500</v>
      </c>
      <c r="F25" s="99">
        <v>373563</v>
      </c>
      <c r="H25" s="97" t="s">
        <v>327</v>
      </c>
      <c r="I25" s="98" t="s">
        <v>1757</v>
      </c>
      <c r="J25" s="78"/>
      <c r="K25" s="46">
        <f t="shared" si="1"/>
        <v>997995</v>
      </c>
      <c r="L25" s="78"/>
      <c r="M25" s="99">
        <v>997995</v>
      </c>
      <c r="O25" s="97" t="s">
        <v>314</v>
      </c>
      <c r="P25" s="98" t="s">
        <v>2290</v>
      </c>
      <c r="Q25" s="99">
        <v>157150</v>
      </c>
      <c r="R25" s="99">
        <f t="shared" si="2"/>
        <v>758350</v>
      </c>
      <c r="S25" s="99">
        <v>29315</v>
      </c>
      <c r="T25" s="99">
        <v>729035</v>
      </c>
      <c r="V25" s="97" t="s">
        <v>317</v>
      </c>
      <c r="W25" s="98" t="s">
        <v>1754</v>
      </c>
      <c r="X25" s="99">
        <v>1013734</v>
      </c>
      <c r="Y25" s="46">
        <f t="shared" si="3"/>
        <v>2310552</v>
      </c>
      <c r="Z25" s="99">
        <v>175617</v>
      </c>
      <c r="AA25" s="99">
        <v>2134935</v>
      </c>
    </row>
    <row r="26" spans="1:27" ht="15">
      <c r="A26" s="97" t="s">
        <v>323</v>
      </c>
      <c r="B26" s="98" t="s">
        <v>1756</v>
      </c>
      <c r="C26" s="78"/>
      <c r="D26" s="99">
        <f t="shared" si="0"/>
        <v>55383</v>
      </c>
      <c r="E26" s="99">
        <v>13000</v>
      </c>
      <c r="F26" s="99">
        <v>42383</v>
      </c>
      <c r="H26" s="97" t="s">
        <v>330</v>
      </c>
      <c r="I26" s="98" t="s">
        <v>1758</v>
      </c>
      <c r="J26" s="78"/>
      <c r="K26" s="46">
        <f t="shared" si="1"/>
        <v>363600</v>
      </c>
      <c r="L26" s="78"/>
      <c r="M26" s="99">
        <v>363600</v>
      </c>
      <c r="O26" s="97" t="s">
        <v>317</v>
      </c>
      <c r="P26" s="98" t="s">
        <v>1754</v>
      </c>
      <c r="Q26" s="99">
        <v>144600</v>
      </c>
      <c r="R26" s="99">
        <f t="shared" si="2"/>
        <v>2884272</v>
      </c>
      <c r="S26" s="99">
        <v>558150</v>
      </c>
      <c r="T26" s="99">
        <v>2326122</v>
      </c>
      <c r="V26" s="97" t="s">
        <v>320</v>
      </c>
      <c r="W26" s="98" t="s">
        <v>1755</v>
      </c>
      <c r="X26" s="99">
        <v>1290205</v>
      </c>
      <c r="Y26" s="46">
        <f t="shared" si="3"/>
        <v>691337</v>
      </c>
      <c r="Z26" s="99">
        <v>58850</v>
      </c>
      <c r="AA26" s="99">
        <v>632487</v>
      </c>
    </row>
    <row r="27" spans="1:27" ht="15">
      <c r="A27" s="97" t="s">
        <v>327</v>
      </c>
      <c r="B27" s="98" t="s">
        <v>1757</v>
      </c>
      <c r="C27" s="78"/>
      <c r="D27" s="99">
        <f t="shared" si="0"/>
        <v>426386</v>
      </c>
      <c r="E27" s="99">
        <v>111000</v>
      </c>
      <c r="F27" s="99">
        <v>315386</v>
      </c>
      <c r="H27" s="97" t="s">
        <v>336</v>
      </c>
      <c r="I27" s="98" t="s">
        <v>1760</v>
      </c>
      <c r="J27" s="78"/>
      <c r="K27" s="46">
        <f t="shared" si="1"/>
        <v>120558</v>
      </c>
      <c r="L27" s="99">
        <v>43400</v>
      </c>
      <c r="M27" s="99">
        <v>77158</v>
      </c>
      <c r="O27" s="97" t="s">
        <v>320</v>
      </c>
      <c r="P27" s="98" t="s">
        <v>1755</v>
      </c>
      <c r="Q27" s="99">
        <v>6368100</v>
      </c>
      <c r="R27" s="99">
        <f t="shared" si="2"/>
        <v>5829673</v>
      </c>
      <c r="S27" s="99">
        <v>412000</v>
      </c>
      <c r="T27" s="99">
        <v>5417673</v>
      </c>
      <c r="V27" s="97" t="s">
        <v>323</v>
      </c>
      <c r="W27" s="98" t="s">
        <v>1756</v>
      </c>
      <c r="X27" s="99">
        <v>1100</v>
      </c>
      <c r="Y27" s="46">
        <f t="shared" si="3"/>
        <v>117487</v>
      </c>
      <c r="Z27" s="78"/>
      <c r="AA27" s="99">
        <v>117487</v>
      </c>
    </row>
    <row r="28" spans="1:27" ht="15">
      <c r="A28" s="97" t="s">
        <v>330</v>
      </c>
      <c r="B28" s="98" t="s">
        <v>1758</v>
      </c>
      <c r="C28" s="99">
        <v>958500</v>
      </c>
      <c r="D28" s="99">
        <f t="shared" si="0"/>
        <v>11600</v>
      </c>
      <c r="E28" s="78"/>
      <c r="F28" s="99">
        <v>11600</v>
      </c>
      <c r="H28" s="97" t="s">
        <v>339</v>
      </c>
      <c r="I28" s="98" t="s">
        <v>1761</v>
      </c>
      <c r="J28" s="78"/>
      <c r="K28" s="46">
        <f t="shared" si="1"/>
        <v>133130</v>
      </c>
      <c r="L28" s="78"/>
      <c r="M28" s="99">
        <v>133130</v>
      </c>
      <c r="O28" s="97" t="s">
        <v>323</v>
      </c>
      <c r="P28" s="98" t="s">
        <v>1756</v>
      </c>
      <c r="Q28" s="99">
        <v>40</v>
      </c>
      <c r="R28" s="99">
        <f t="shared" si="2"/>
        <v>511183</v>
      </c>
      <c r="S28" s="99">
        <v>130700</v>
      </c>
      <c r="T28" s="99">
        <v>380483</v>
      </c>
      <c r="V28" s="97" t="s">
        <v>327</v>
      </c>
      <c r="W28" s="98" t="s">
        <v>1757</v>
      </c>
      <c r="X28" s="78"/>
      <c r="Y28" s="46">
        <f t="shared" si="3"/>
        <v>3706373</v>
      </c>
      <c r="Z28" s="78"/>
      <c r="AA28" s="99">
        <v>3706373</v>
      </c>
    </row>
    <row r="29" spans="1:27" ht="15">
      <c r="A29" s="97" t="s">
        <v>333</v>
      </c>
      <c r="B29" s="98" t="s">
        <v>1759</v>
      </c>
      <c r="C29" s="78"/>
      <c r="D29" s="99">
        <f t="shared" si="0"/>
        <v>69531</v>
      </c>
      <c r="E29" s="78"/>
      <c r="F29" s="99">
        <v>69531</v>
      </c>
      <c r="H29" s="97" t="s">
        <v>342</v>
      </c>
      <c r="I29" s="98" t="s">
        <v>1762</v>
      </c>
      <c r="J29" s="78"/>
      <c r="K29" s="46">
        <f t="shared" si="1"/>
        <v>29217</v>
      </c>
      <c r="L29" s="78"/>
      <c r="M29" s="99">
        <v>29217</v>
      </c>
      <c r="O29" s="97" t="s">
        <v>327</v>
      </c>
      <c r="P29" s="98" t="s">
        <v>1757</v>
      </c>
      <c r="Q29" s="99">
        <v>2217900</v>
      </c>
      <c r="R29" s="99">
        <f t="shared" si="2"/>
        <v>5138555</v>
      </c>
      <c r="S29" s="99">
        <v>2169325</v>
      </c>
      <c r="T29" s="99">
        <v>2969230</v>
      </c>
      <c r="V29" s="97" t="s">
        <v>330</v>
      </c>
      <c r="W29" s="98" t="s">
        <v>1758</v>
      </c>
      <c r="X29" s="78"/>
      <c r="Y29" s="46">
        <f t="shared" si="3"/>
        <v>648350</v>
      </c>
      <c r="Z29" s="78"/>
      <c r="AA29" s="99">
        <v>648350</v>
      </c>
    </row>
    <row r="30" spans="1:27" ht="15">
      <c r="A30" s="97" t="s">
        <v>336</v>
      </c>
      <c r="B30" s="98" t="s">
        <v>1760</v>
      </c>
      <c r="C30" s="78"/>
      <c r="D30" s="99">
        <f t="shared" si="0"/>
        <v>185176</v>
      </c>
      <c r="E30" s="78"/>
      <c r="F30" s="99">
        <v>185176</v>
      </c>
      <c r="H30" s="97" t="s">
        <v>345</v>
      </c>
      <c r="I30" s="98" t="s">
        <v>1763</v>
      </c>
      <c r="J30" s="78"/>
      <c r="K30" s="46">
        <f t="shared" si="1"/>
        <v>89256</v>
      </c>
      <c r="L30" s="78"/>
      <c r="M30" s="99">
        <v>89256</v>
      </c>
      <c r="O30" s="97" t="s">
        <v>330</v>
      </c>
      <c r="P30" s="98" t="s">
        <v>1758</v>
      </c>
      <c r="Q30" s="99">
        <v>995100</v>
      </c>
      <c r="R30" s="99">
        <f t="shared" si="2"/>
        <v>2846209</v>
      </c>
      <c r="S30" s="99">
        <v>102175</v>
      </c>
      <c r="T30" s="99">
        <v>2744034</v>
      </c>
      <c r="V30" s="97" t="s">
        <v>333</v>
      </c>
      <c r="W30" s="98" t="s">
        <v>1759</v>
      </c>
      <c r="X30" s="78"/>
      <c r="Y30" s="46">
        <f t="shared" si="3"/>
        <v>92587</v>
      </c>
      <c r="Z30" s="78"/>
      <c r="AA30" s="99">
        <v>92587</v>
      </c>
    </row>
    <row r="31" spans="1:27" ht="15">
      <c r="A31" s="97" t="s">
        <v>339</v>
      </c>
      <c r="B31" s="98" t="s">
        <v>1761</v>
      </c>
      <c r="C31" s="78"/>
      <c r="D31" s="99">
        <f t="shared" si="0"/>
        <v>81496</v>
      </c>
      <c r="E31" s="99">
        <v>4200</v>
      </c>
      <c r="F31" s="99">
        <v>77296</v>
      </c>
      <c r="H31" s="97" t="s">
        <v>348</v>
      </c>
      <c r="I31" s="98" t="s">
        <v>2280</v>
      </c>
      <c r="J31" s="78"/>
      <c r="K31" s="46">
        <f t="shared" si="1"/>
        <v>4405</v>
      </c>
      <c r="L31" s="78"/>
      <c r="M31" s="99">
        <v>4405</v>
      </c>
      <c r="O31" s="97" t="s">
        <v>333</v>
      </c>
      <c r="P31" s="98" t="s">
        <v>1759</v>
      </c>
      <c r="Q31" s="99">
        <v>745985</v>
      </c>
      <c r="R31" s="99">
        <f t="shared" si="2"/>
        <v>8679594</v>
      </c>
      <c r="S31" s="99">
        <v>2784250</v>
      </c>
      <c r="T31" s="99">
        <v>5895344</v>
      </c>
      <c r="V31" s="97" t="s">
        <v>336</v>
      </c>
      <c r="W31" s="98" t="s">
        <v>1760</v>
      </c>
      <c r="X31" s="99">
        <v>0</v>
      </c>
      <c r="Y31" s="46">
        <f t="shared" si="3"/>
        <v>1518172</v>
      </c>
      <c r="Z31" s="99">
        <v>43400</v>
      </c>
      <c r="AA31" s="99">
        <v>1474772</v>
      </c>
    </row>
    <row r="32" spans="1:27" ht="15">
      <c r="A32" s="97" t="s">
        <v>342</v>
      </c>
      <c r="B32" s="98" t="s">
        <v>1762</v>
      </c>
      <c r="C32" s="78"/>
      <c r="D32" s="99">
        <f t="shared" si="0"/>
        <v>376874</v>
      </c>
      <c r="E32" s="78"/>
      <c r="F32" s="99">
        <v>376874</v>
      </c>
      <c r="H32" s="97" t="s">
        <v>351</v>
      </c>
      <c r="I32" s="98" t="s">
        <v>1764</v>
      </c>
      <c r="J32" s="78"/>
      <c r="K32" s="46">
        <f t="shared" si="1"/>
        <v>135000</v>
      </c>
      <c r="L32" s="78"/>
      <c r="M32" s="99">
        <v>135000</v>
      </c>
      <c r="O32" s="97" t="s">
        <v>336</v>
      </c>
      <c r="P32" s="98" t="s">
        <v>1760</v>
      </c>
      <c r="Q32" s="78"/>
      <c r="R32" s="99">
        <f t="shared" si="2"/>
        <v>1851405</v>
      </c>
      <c r="S32" s="99">
        <v>325550</v>
      </c>
      <c r="T32" s="99">
        <v>1525855</v>
      </c>
      <c r="V32" s="97" t="s">
        <v>339</v>
      </c>
      <c r="W32" s="98" t="s">
        <v>1761</v>
      </c>
      <c r="X32" s="78"/>
      <c r="Y32" s="46">
        <f t="shared" si="3"/>
        <v>6427417</v>
      </c>
      <c r="Z32" s="78"/>
      <c r="AA32" s="99">
        <v>6427417</v>
      </c>
    </row>
    <row r="33" spans="1:27" ht="15">
      <c r="A33" s="97" t="s">
        <v>345</v>
      </c>
      <c r="B33" s="98" t="s">
        <v>1763</v>
      </c>
      <c r="C33" s="99">
        <v>2000</v>
      </c>
      <c r="D33" s="99">
        <f t="shared" si="0"/>
        <v>320640</v>
      </c>
      <c r="E33" s="99">
        <v>215400</v>
      </c>
      <c r="F33" s="99">
        <v>105240</v>
      </c>
      <c r="H33" s="97" t="s">
        <v>357</v>
      </c>
      <c r="I33" s="98" t="s">
        <v>1765</v>
      </c>
      <c r="J33" s="99">
        <v>400</v>
      </c>
      <c r="K33" s="46">
        <f t="shared" si="1"/>
        <v>217688</v>
      </c>
      <c r="L33" s="78"/>
      <c r="M33" s="99">
        <v>217688</v>
      </c>
      <c r="O33" s="97" t="s">
        <v>339</v>
      </c>
      <c r="P33" s="98" t="s">
        <v>1761</v>
      </c>
      <c r="Q33" s="99">
        <v>1146001</v>
      </c>
      <c r="R33" s="99">
        <f t="shared" si="2"/>
        <v>1274958</v>
      </c>
      <c r="S33" s="99">
        <v>127200</v>
      </c>
      <c r="T33" s="99">
        <v>1147758</v>
      </c>
      <c r="V33" s="97" t="s">
        <v>342</v>
      </c>
      <c r="W33" s="98" t="s">
        <v>1762</v>
      </c>
      <c r="X33" s="78"/>
      <c r="Y33" s="46">
        <f t="shared" si="3"/>
        <v>2878455</v>
      </c>
      <c r="Z33" s="78"/>
      <c r="AA33" s="99">
        <v>2878455</v>
      </c>
    </row>
    <row r="34" spans="1:27" ht="15">
      <c r="A34" s="97" t="s">
        <v>348</v>
      </c>
      <c r="B34" s="98" t="s">
        <v>2280</v>
      </c>
      <c r="C34" s="99">
        <v>848100</v>
      </c>
      <c r="D34" s="99">
        <f t="shared" si="0"/>
        <v>446234</v>
      </c>
      <c r="E34" s="99">
        <v>160200</v>
      </c>
      <c r="F34" s="99">
        <v>286034</v>
      </c>
      <c r="H34" s="97" t="s">
        <v>360</v>
      </c>
      <c r="I34" s="98" t="s">
        <v>1766</v>
      </c>
      <c r="J34" s="99">
        <v>500</v>
      </c>
      <c r="K34" s="46">
        <f t="shared" si="1"/>
        <v>496750</v>
      </c>
      <c r="L34" s="78"/>
      <c r="M34" s="99">
        <v>496750</v>
      </c>
      <c r="O34" s="97" t="s">
        <v>342</v>
      </c>
      <c r="P34" s="98" t="s">
        <v>1762</v>
      </c>
      <c r="Q34" s="99">
        <v>8019300</v>
      </c>
      <c r="R34" s="99">
        <f t="shared" si="2"/>
        <v>5225034</v>
      </c>
      <c r="S34" s="99">
        <v>453100</v>
      </c>
      <c r="T34" s="99">
        <v>4771934</v>
      </c>
      <c r="V34" s="97" t="s">
        <v>345</v>
      </c>
      <c r="W34" s="98" t="s">
        <v>1763</v>
      </c>
      <c r="X34" s="99">
        <v>56000</v>
      </c>
      <c r="Y34" s="46">
        <f t="shared" si="3"/>
        <v>3920054</v>
      </c>
      <c r="Z34" s="78"/>
      <c r="AA34" s="99">
        <v>3920054</v>
      </c>
    </row>
    <row r="35" spans="1:27" ht="15">
      <c r="A35" s="97" t="s">
        <v>351</v>
      </c>
      <c r="B35" s="98" t="s">
        <v>1764</v>
      </c>
      <c r="C35" s="99">
        <v>432775</v>
      </c>
      <c r="D35" s="99">
        <f t="shared" si="0"/>
        <v>175754</v>
      </c>
      <c r="E35" s="99">
        <v>80000</v>
      </c>
      <c r="F35" s="99">
        <v>95754</v>
      </c>
      <c r="H35" s="97" t="s">
        <v>363</v>
      </c>
      <c r="I35" s="98" t="s">
        <v>1767</v>
      </c>
      <c r="J35" s="78"/>
      <c r="K35" s="46">
        <f t="shared" si="1"/>
        <v>70200</v>
      </c>
      <c r="L35" s="78"/>
      <c r="M35" s="99">
        <v>70200</v>
      </c>
      <c r="O35" s="97" t="s">
        <v>345</v>
      </c>
      <c r="P35" s="98" t="s">
        <v>1763</v>
      </c>
      <c r="Q35" s="99">
        <v>3207302</v>
      </c>
      <c r="R35" s="99">
        <f t="shared" si="2"/>
        <v>4048825</v>
      </c>
      <c r="S35" s="99">
        <v>2344224</v>
      </c>
      <c r="T35" s="99">
        <v>1704601</v>
      </c>
      <c r="V35" s="97" t="s">
        <v>348</v>
      </c>
      <c r="W35" s="98" t="s">
        <v>2280</v>
      </c>
      <c r="X35" s="78"/>
      <c r="Y35" s="46">
        <f t="shared" si="3"/>
        <v>1479699</v>
      </c>
      <c r="Z35" s="78"/>
      <c r="AA35" s="99">
        <v>1479699</v>
      </c>
    </row>
    <row r="36" spans="1:27" ht="15">
      <c r="A36" s="97" t="s">
        <v>354</v>
      </c>
      <c r="B36" s="98" t="s">
        <v>2303</v>
      </c>
      <c r="C36" s="78"/>
      <c r="D36" s="99">
        <f t="shared" si="0"/>
        <v>823605</v>
      </c>
      <c r="E36" s="78"/>
      <c r="F36" s="99">
        <v>823605</v>
      </c>
      <c r="H36" s="97" t="s">
        <v>366</v>
      </c>
      <c r="I36" s="98" t="s">
        <v>1768</v>
      </c>
      <c r="J36" s="78"/>
      <c r="K36" s="46">
        <f t="shared" si="1"/>
        <v>133748</v>
      </c>
      <c r="L36" s="78"/>
      <c r="M36" s="99">
        <v>133748</v>
      </c>
      <c r="O36" s="97" t="s">
        <v>348</v>
      </c>
      <c r="P36" s="98" t="s">
        <v>2280</v>
      </c>
      <c r="Q36" s="99">
        <v>5204740</v>
      </c>
      <c r="R36" s="99">
        <f t="shared" si="2"/>
        <v>5352779</v>
      </c>
      <c r="S36" s="99">
        <v>2977026</v>
      </c>
      <c r="T36" s="99">
        <v>2375753</v>
      </c>
      <c r="V36" s="97" t="s">
        <v>351</v>
      </c>
      <c r="W36" s="98" t="s">
        <v>1764</v>
      </c>
      <c r="X36" s="78"/>
      <c r="Y36" s="46">
        <f t="shared" si="3"/>
        <v>473276</v>
      </c>
      <c r="Z36" s="99">
        <v>290100</v>
      </c>
      <c r="AA36" s="99">
        <v>183176</v>
      </c>
    </row>
    <row r="37" spans="1:27" ht="15">
      <c r="A37" s="97" t="s">
        <v>357</v>
      </c>
      <c r="B37" s="98" t="s">
        <v>1765</v>
      </c>
      <c r="C37" s="99">
        <v>5400</v>
      </c>
      <c r="D37" s="99">
        <f t="shared" si="0"/>
        <v>793862</v>
      </c>
      <c r="E37" s="99">
        <v>395665</v>
      </c>
      <c r="F37" s="99">
        <v>398197</v>
      </c>
      <c r="H37" s="97" t="s">
        <v>369</v>
      </c>
      <c r="I37" s="98" t="s">
        <v>2229</v>
      </c>
      <c r="J37" s="99">
        <v>678000</v>
      </c>
      <c r="K37" s="46">
        <f t="shared" si="1"/>
        <v>491080</v>
      </c>
      <c r="L37" s="78"/>
      <c r="M37" s="99">
        <v>491080</v>
      </c>
      <c r="O37" s="97" t="s">
        <v>351</v>
      </c>
      <c r="P37" s="98" t="s">
        <v>1764</v>
      </c>
      <c r="Q37" s="99">
        <v>5937275</v>
      </c>
      <c r="R37" s="99">
        <f t="shared" si="2"/>
        <v>2734549</v>
      </c>
      <c r="S37" s="99">
        <v>1095054</v>
      </c>
      <c r="T37" s="99">
        <v>1639495</v>
      </c>
      <c r="V37" s="97" t="s">
        <v>354</v>
      </c>
      <c r="W37" s="98" t="s">
        <v>2303</v>
      </c>
      <c r="X37" s="99">
        <v>495000</v>
      </c>
      <c r="Y37" s="46">
        <f t="shared" si="3"/>
        <v>254571</v>
      </c>
      <c r="Z37" s="78"/>
      <c r="AA37" s="99">
        <v>254571</v>
      </c>
    </row>
    <row r="38" spans="1:27" ht="15">
      <c r="A38" s="97" t="s">
        <v>360</v>
      </c>
      <c r="B38" s="98" t="s">
        <v>1766</v>
      </c>
      <c r="C38" s="78"/>
      <c r="D38" s="99">
        <f t="shared" si="0"/>
        <v>53324</v>
      </c>
      <c r="E38" s="78"/>
      <c r="F38" s="99">
        <v>53324</v>
      </c>
      <c r="H38" s="97" t="s">
        <v>372</v>
      </c>
      <c r="I38" s="98" t="s">
        <v>1769</v>
      </c>
      <c r="J38" s="78"/>
      <c r="K38" s="46">
        <f t="shared" si="1"/>
        <v>921055</v>
      </c>
      <c r="L38" s="78"/>
      <c r="M38" s="99">
        <v>921055</v>
      </c>
      <c r="O38" s="97" t="s">
        <v>354</v>
      </c>
      <c r="P38" s="98" t="s">
        <v>2303</v>
      </c>
      <c r="Q38" s="99">
        <v>2703000</v>
      </c>
      <c r="R38" s="99">
        <f t="shared" si="2"/>
        <v>5410186</v>
      </c>
      <c r="S38" s="99">
        <v>995200</v>
      </c>
      <c r="T38" s="99">
        <v>4414986</v>
      </c>
      <c r="V38" s="97" t="s">
        <v>357</v>
      </c>
      <c r="W38" s="98" t="s">
        <v>1765</v>
      </c>
      <c r="X38" s="99">
        <v>461400</v>
      </c>
      <c r="Y38" s="46">
        <f t="shared" si="3"/>
        <v>1493301</v>
      </c>
      <c r="Z38" s="99">
        <v>13000</v>
      </c>
      <c r="AA38" s="99">
        <v>1480301</v>
      </c>
    </row>
    <row r="39" spans="1:27" ht="15">
      <c r="A39" s="97" t="s">
        <v>363</v>
      </c>
      <c r="B39" s="98" t="s">
        <v>1767</v>
      </c>
      <c r="C39" s="78"/>
      <c r="D39" s="99">
        <f t="shared" si="0"/>
        <v>409993</v>
      </c>
      <c r="E39" s="78"/>
      <c r="F39" s="99">
        <v>409993</v>
      </c>
      <c r="H39" s="97" t="s">
        <v>375</v>
      </c>
      <c r="I39" s="98" t="s">
        <v>1770</v>
      </c>
      <c r="J39" s="99">
        <v>19000</v>
      </c>
      <c r="K39" s="46">
        <f t="shared" si="1"/>
        <v>573475</v>
      </c>
      <c r="L39" s="78"/>
      <c r="M39" s="99">
        <v>573475</v>
      </c>
      <c r="O39" s="97" t="s">
        <v>357</v>
      </c>
      <c r="P39" s="98" t="s">
        <v>1765</v>
      </c>
      <c r="Q39" s="99">
        <v>761200</v>
      </c>
      <c r="R39" s="99">
        <f t="shared" si="2"/>
        <v>3682246</v>
      </c>
      <c r="S39" s="99">
        <v>1222399</v>
      </c>
      <c r="T39" s="99">
        <v>2459847</v>
      </c>
      <c r="V39" s="97" t="s">
        <v>360</v>
      </c>
      <c r="W39" s="98" t="s">
        <v>1766</v>
      </c>
      <c r="X39" s="99">
        <v>128100</v>
      </c>
      <c r="Y39" s="46">
        <f t="shared" si="3"/>
        <v>9371458</v>
      </c>
      <c r="Z39" s="78"/>
      <c r="AA39" s="99">
        <v>9371458</v>
      </c>
    </row>
    <row r="40" spans="1:27" ht="15">
      <c r="A40" s="97" t="s">
        <v>366</v>
      </c>
      <c r="B40" s="98" t="s">
        <v>1768</v>
      </c>
      <c r="C40" s="78"/>
      <c r="D40" s="99">
        <f t="shared" si="0"/>
        <v>219796</v>
      </c>
      <c r="E40" s="99">
        <v>20200</v>
      </c>
      <c r="F40" s="99">
        <v>199596</v>
      </c>
      <c r="H40" s="97" t="s">
        <v>378</v>
      </c>
      <c r="I40" s="98" t="s">
        <v>1771</v>
      </c>
      <c r="J40" s="78"/>
      <c r="K40" s="46">
        <f t="shared" si="1"/>
        <v>137650</v>
      </c>
      <c r="L40" s="78"/>
      <c r="M40" s="99">
        <v>137650</v>
      </c>
      <c r="O40" s="97" t="s">
        <v>360</v>
      </c>
      <c r="P40" s="98" t="s">
        <v>1766</v>
      </c>
      <c r="Q40" s="99">
        <v>7316800</v>
      </c>
      <c r="R40" s="99">
        <f t="shared" si="2"/>
        <v>1697354</v>
      </c>
      <c r="S40" s="99">
        <v>568150</v>
      </c>
      <c r="T40" s="99">
        <v>1129204</v>
      </c>
      <c r="V40" s="97" t="s">
        <v>363</v>
      </c>
      <c r="W40" s="98" t="s">
        <v>1767</v>
      </c>
      <c r="X40" s="99">
        <v>48000</v>
      </c>
      <c r="Y40" s="46">
        <f t="shared" si="3"/>
        <v>5782763</v>
      </c>
      <c r="Z40" s="78"/>
      <c r="AA40" s="99">
        <v>5782763</v>
      </c>
    </row>
    <row r="41" spans="1:27" ht="15">
      <c r="A41" s="97" t="s">
        <v>369</v>
      </c>
      <c r="B41" s="98" t="s">
        <v>2229</v>
      </c>
      <c r="C41" s="99">
        <v>2149000</v>
      </c>
      <c r="D41" s="99">
        <f t="shared" si="0"/>
        <v>611151</v>
      </c>
      <c r="E41" s="99">
        <v>492506</v>
      </c>
      <c r="F41" s="99">
        <v>118645</v>
      </c>
      <c r="H41" s="97" t="s">
        <v>381</v>
      </c>
      <c r="I41" s="98" t="s">
        <v>1772</v>
      </c>
      <c r="J41" s="99">
        <v>590000</v>
      </c>
      <c r="K41" s="46">
        <f t="shared" si="1"/>
        <v>3267399</v>
      </c>
      <c r="L41" s="78"/>
      <c r="M41" s="99">
        <v>3267399</v>
      </c>
      <c r="O41" s="97" t="s">
        <v>363</v>
      </c>
      <c r="P41" s="98" t="s">
        <v>1767</v>
      </c>
      <c r="Q41" s="99">
        <v>8236320</v>
      </c>
      <c r="R41" s="99">
        <f t="shared" si="2"/>
        <v>5700973</v>
      </c>
      <c r="S41" s="99">
        <v>1000</v>
      </c>
      <c r="T41" s="99">
        <v>5699973</v>
      </c>
      <c r="V41" s="97" t="s">
        <v>366</v>
      </c>
      <c r="W41" s="98" t="s">
        <v>1768</v>
      </c>
      <c r="X41" s="78"/>
      <c r="Y41" s="46">
        <f t="shared" si="3"/>
        <v>475126</v>
      </c>
      <c r="Z41" s="78"/>
      <c r="AA41" s="99">
        <v>475126</v>
      </c>
    </row>
    <row r="42" spans="1:27" ht="15">
      <c r="A42" s="97" t="s">
        <v>372</v>
      </c>
      <c r="B42" s="98" t="s">
        <v>1769</v>
      </c>
      <c r="C42" s="99">
        <v>887000</v>
      </c>
      <c r="D42" s="99">
        <f t="shared" si="0"/>
        <v>458786</v>
      </c>
      <c r="E42" s="99">
        <v>125750</v>
      </c>
      <c r="F42" s="99">
        <v>333036</v>
      </c>
      <c r="H42" s="97" t="s">
        <v>384</v>
      </c>
      <c r="I42" s="98" t="s">
        <v>1773</v>
      </c>
      <c r="J42" s="99">
        <v>3600</v>
      </c>
      <c r="K42" s="46">
        <f t="shared" si="1"/>
        <v>224113</v>
      </c>
      <c r="L42" s="78"/>
      <c r="M42" s="99">
        <v>224113</v>
      </c>
      <c r="O42" s="97" t="s">
        <v>366</v>
      </c>
      <c r="P42" s="98" t="s">
        <v>1768</v>
      </c>
      <c r="Q42" s="99">
        <v>144600</v>
      </c>
      <c r="R42" s="99">
        <f t="shared" si="2"/>
        <v>2216293</v>
      </c>
      <c r="S42" s="99">
        <v>675950</v>
      </c>
      <c r="T42" s="99">
        <v>1540343</v>
      </c>
      <c r="V42" s="97" t="s">
        <v>369</v>
      </c>
      <c r="W42" s="98" t="s">
        <v>2229</v>
      </c>
      <c r="X42" s="99">
        <v>1688000</v>
      </c>
      <c r="Y42" s="46">
        <f t="shared" si="3"/>
        <v>4471129</v>
      </c>
      <c r="Z42" s="99">
        <v>425000</v>
      </c>
      <c r="AA42" s="99">
        <v>4046129</v>
      </c>
    </row>
    <row r="43" spans="1:27" ht="15">
      <c r="A43" s="97" t="s">
        <v>375</v>
      </c>
      <c r="B43" s="98" t="s">
        <v>1770</v>
      </c>
      <c r="C43" s="99">
        <v>230005</v>
      </c>
      <c r="D43" s="99">
        <f t="shared" si="0"/>
        <v>1426143</v>
      </c>
      <c r="E43" s="99">
        <v>685703</v>
      </c>
      <c r="F43" s="99">
        <v>740440</v>
      </c>
      <c r="H43" s="97" t="s">
        <v>387</v>
      </c>
      <c r="I43" s="98" t="s">
        <v>1774</v>
      </c>
      <c r="J43" s="99">
        <v>931975</v>
      </c>
      <c r="K43" s="46">
        <f t="shared" si="1"/>
        <v>455616</v>
      </c>
      <c r="L43" s="78"/>
      <c r="M43" s="99">
        <v>455616</v>
      </c>
      <c r="O43" s="97" t="s">
        <v>369</v>
      </c>
      <c r="P43" s="98" t="s">
        <v>2229</v>
      </c>
      <c r="Q43" s="99">
        <v>4549800</v>
      </c>
      <c r="R43" s="99">
        <f t="shared" si="2"/>
        <v>3796544</v>
      </c>
      <c r="S43" s="99">
        <v>1637506</v>
      </c>
      <c r="T43" s="99">
        <v>2159038</v>
      </c>
      <c r="V43" s="97" t="s">
        <v>372</v>
      </c>
      <c r="W43" s="98" t="s">
        <v>1769</v>
      </c>
      <c r="X43" s="99">
        <v>5510000</v>
      </c>
      <c r="Y43" s="46">
        <f t="shared" si="3"/>
        <v>37133593</v>
      </c>
      <c r="Z43" s="99">
        <v>11270000</v>
      </c>
      <c r="AA43" s="99">
        <v>25863593</v>
      </c>
    </row>
    <row r="44" spans="1:27" ht="15">
      <c r="A44" s="97" t="s">
        <v>378</v>
      </c>
      <c r="B44" s="98" t="s">
        <v>1771</v>
      </c>
      <c r="C44" s="99">
        <v>358400</v>
      </c>
      <c r="D44" s="99">
        <f t="shared" si="0"/>
        <v>54769</v>
      </c>
      <c r="E44" s="78"/>
      <c r="F44" s="99">
        <v>54769</v>
      </c>
      <c r="H44" s="97" t="s">
        <v>390</v>
      </c>
      <c r="I44" s="98" t="s">
        <v>1775</v>
      </c>
      <c r="J44" s="78"/>
      <c r="K44" s="46">
        <f t="shared" si="1"/>
        <v>32915</v>
      </c>
      <c r="L44" s="78"/>
      <c r="M44" s="99">
        <v>32915</v>
      </c>
      <c r="O44" s="97" t="s">
        <v>372</v>
      </c>
      <c r="P44" s="98" t="s">
        <v>1769</v>
      </c>
      <c r="Q44" s="99">
        <v>7474148</v>
      </c>
      <c r="R44" s="99">
        <f t="shared" si="2"/>
        <v>2767629</v>
      </c>
      <c r="S44" s="99">
        <v>943150</v>
      </c>
      <c r="T44" s="99">
        <v>1824479</v>
      </c>
      <c r="V44" s="97" t="s">
        <v>375</v>
      </c>
      <c r="W44" s="98" t="s">
        <v>1770</v>
      </c>
      <c r="X44" s="99">
        <v>37002</v>
      </c>
      <c r="Y44" s="46">
        <f t="shared" si="3"/>
        <v>4157084</v>
      </c>
      <c r="Z44" s="99">
        <v>250000</v>
      </c>
      <c r="AA44" s="99">
        <v>3907084</v>
      </c>
    </row>
    <row r="45" spans="1:27" ht="15">
      <c r="A45" s="97" t="s">
        <v>381</v>
      </c>
      <c r="B45" s="98" t="s">
        <v>1772</v>
      </c>
      <c r="C45" s="99">
        <v>1951451</v>
      </c>
      <c r="D45" s="99">
        <f t="shared" si="0"/>
        <v>782147</v>
      </c>
      <c r="E45" s="78"/>
      <c r="F45" s="99">
        <v>782147</v>
      </c>
      <c r="H45" s="97" t="s">
        <v>393</v>
      </c>
      <c r="I45" s="98" t="s">
        <v>2295</v>
      </c>
      <c r="J45" s="78"/>
      <c r="K45" s="46">
        <f t="shared" si="1"/>
        <v>816031</v>
      </c>
      <c r="L45" s="99">
        <v>71800</v>
      </c>
      <c r="M45" s="99">
        <v>744231</v>
      </c>
      <c r="O45" s="97" t="s">
        <v>375</v>
      </c>
      <c r="P45" s="98" t="s">
        <v>1770</v>
      </c>
      <c r="Q45" s="99">
        <v>5242553</v>
      </c>
      <c r="R45" s="99">
        <f t="shared" si="2"/>
        <v>10673402</v>
      </c>
      <c r="S45" s="99">
        <v>4769417</v>
      </c>
      <c r="T45" s="99">
        <v>5903985</v>
      </c>
      <c r="V45" s="97" t="s">
        <v>378</v>
      </c>
      <c r="W45" s="98" t="s">
        <v>1771</v>
      </c>
      <c r="X45" s="78"/>
      <c r="Y45" s="46">
        <f t="shared" si="3"/>
        <v>646817</v>
      </c>
      <c r="Z45" s="99">
        <v>48900</v>
      </c>
      <c r="AA45" s="99">
        <v>597917</v>
      </c>
    </row>
    <row r="46" spans="1:27" ht="15">
      <c r="A46" s="97" t="s">
        <v>384</v>
      </c>
      <c r="B46" s="98" t="s">
        <v>1773</v>
      </c>
      <c r="C46" s="99">
        <v>1277833</v>
      </c>
      <c r="D46" s="99">
        <f t="shared" si="0"/>
        <v>670554</v>
      </c>
      <c r="E46" s="99">
        <v>136000</v>
      </c>
      <c r="F46" s="99">
        <v>534554</v>
      </c>
      <c r="H46" s="97" t="s">
        <v>396</v>
      </c>
      <c r="I46" s="98" t="s">
        <v>1776</v>
      </c>
      <c r="J46" s="78"/>
      <c r="K46" s="46">
        <f t="shared" si="1"/>
        <v>11490</v>
      </c>
      <c r="L46" s="78"/>
      <c r="M46" s="99">
        <v>11490</v>
      </c>
      <c r="O46" s="97" t="s">
        <v>378</v>
      </c>
      <c r="P46" s="98" t="s">
        <v>1771</v>
      </c>
      <c r="Q46" s="99">
        <v>6237102</v>
      </c>
      <c r="R46" s="99">
        <f t="shared" si="2"/>
        <v>1706586</v>
      </c>
      <c r="S46" s="99">
        <v>47180</v>
      </c>
      <c r="T46" s="99">
        <v>1659406</v>
      </c>
      <c r="V46" s="97" t="s">
        <v>381</v>
      </c>
      <c r="W46" s="98" t="s">
        <v>1772</v>
      </c>
      <c r="X46" s="99">
        <v>27911200</v>
      </c>
      <c r="Y46" s="46">
        <f t="shared" si="3"/>
        <v>11578287</v>
      </c>
      <c r="Z46" s="78"/>
      <c r="AA46" s="99">
        <v>11578287</v>
      </c>
    </row>
    <row r="47" spans="1:27" ht="15">
      <c r="A47" s="97" t="s">
        <v>387</v>
      </c>
      <c r="B47" s="98" t="s">
        <v>1774</v>
      </c>
      <c r="C47" s="99">
        <v>816201</v>
      </c>
      <c r="D47" s="99">
        <f t="shared" si="0"/>
        <v>503333</v>
      </c>
      <c r="E47" s="99">
        <v>20000</v>
      </c>
      <c r="F47" s="99">
        <v>483333</v>
      </c>
      <c r="H47" s="97" t="s">
        <v>405</v>
      </c>
      <c r="I47" s="98" t="s">
        <v>1779</v>
      </c>
      <c r="J47" s="78"/>
      <c r="K47" s="46">
        <f t="shared" si="1"/>
        <v>158082</v>
      </c>
      <c r="L47" s="78"/>
      <c r="M47" s="99">
        <v>158082</v>
      </c>
      <c r="O47" s="97" t="s">
        <v>381</v>
      </c>
      <c r="P47" s="98" t="s">
        <v>1772</v>
      </c>
      <c r="Q47" s="99">
        <v>16044915</v>
      </c>
      <c r="R47" s="99">
        <f t="shared" si="2"/>
        <v>13849310</v>
      </c>
      <c r="S47" s="99">
        <v>164101</v>
      </c>
      <c r="T47" s="99">
        <v>13685209</v>
      </c>
      <c r="V47" s="97" t="s">
        <v>384</v>
      </c>
      <c r="W47" s="98" t="s">
        <v>1773</v>
      </c>
      <c r="X47" s="99">
        <v>2122720</v>
      </c>
      <c r="Y47" s="46">
        <f t="shared" si="3"/>
        <v>6207955</v>
      </c>
      <c r="Z47" s="78"/>
      <c r="AA47" s="99">
        <v>6207955</v>
      </c>
    </row>
    <row r="48" spans="1:27" ht="15">
      <c r="A48" s="97" t="s">
        <v>390</v>
      </c>
      <c r="B48" s="98" t="s">
        <v>1775</v>
      </c>
      <c r="C48" s="99">
        <v>5000</v>
      </c>
      <c r="D48" s="99">
        <f t="shared" si="0"/>
        <v>759606</v>
      </c>
      <c r="E48" s="99">
        <v>402980</v>
      </c>
      <c r="F48" s="99">
        <v>356626</v>
      </c>
      <c r="H48" s="97" t="s">
        <v>408</v>
      </c>
      <c r="I48" s="98" t="s">
        <v>1780</v>
      </c>
      <c r="J48" s="78"/>
      <c r="K48" s="46">
        <f t="shared" si="1"/>
        <v>11748</v>
      </c>
      <c r="L48" s="78"/>
      <c r="M48" s="99">
        <v>11748</v>
      </c>
      <c r="O48" s="97" t="s">
        <v>384</v>
      </c>
      <c r="P48" s="98" t="s">
        <v>1773</v>
      </c>
      <c r="Q48" s="99">
        <v>19117489</v>
      </c>
      <c r="R48" s="99">
        <f t="shared" si="2"/>
        <v>8231096</v>
      </c>
      <c r="S48" s="99">
        <v>2406446</v>
      </c>
      <c r="T48" s="99">
        <v>5824650</v>
      </c>
      <c r="V48" s="97" t="s">
        <v>387</v>
      </c>
      <c r="W48" s="98" t="s">
        <v>1774</v>
      </c>
      <c r="X48" s="99">
        <v>933975</v>
      </c>
      <c r="Y48" s="46">
        <f t="shared" si="3"/>
        <v>3065951</v>
      </c>
      <c r="Z48" s="99">
        <v>88500</v>
      </c>
      <c r="AA48" s="99">
        <v>2977451</v>
      </c>
    </row>
    <row r="49" spans="1:27" ht="15">
      <c r="A49" s="97" t="s">
        <v>393</v>
      </c>
      <c r="B49" s="98" t="s">
        <v>2295</v>
      </c>
      <c r="C49" s="99">
        <v>15583000</v>
      </c>
      <c r="D49" s="99">
        <f t="shared" si="0"/>
        <v>441603</v>
      </c>
      <c r="E49" s="78"/>
      <c r="F49" s="99">
        <v>441603</v>
      </c>
      <c r="H49" s="97" t="s">
        <v>411</v>
      </c>
      <c r="I49" s="98" t="s">
        <v>2230</v>
      </c>
      <c r="J49" s="78"/>
      <c r="K49" s="46">
        <f t="shared" si="1"/>
        <v>79050</v>
      </c>
      <c r="L49" s="78"/>
      <c r="M49" s="99">
        <v>79050</v>
      </c>
      <c r="O49" s="97" t="s">
        <v>387</v>
      </c>
      <c r="P49" s="98" t="s">
        <v>1774</v>
      </c>
      <c r="Q49" s="99">
        <v>1661501</v>
      </c>
      <c r="R49" s="99">
        <f t="shared" si="2"/>
        <v>3289424</v>
      </c>
      <c r="S49" s="99">
        <v>133356</v>
      </c>
      <c r="T49" s="99">
        <v>3156068</v>
      </c>
      <c r="V49" s="97" t="s">
        <v>390</v>
      </c>
      <c r="W49" s="98" t="s">
        <v>1775</v>
      </c>
      <c r="X49" s="78"/>
      <c r="Y49" s="46">
        <f t="shared" si="3"/>
        <v>772968</v>
      </c>
      <c r="Z49" s="78"/>
      <c r="AA49" s="99">
        <v>772968</v>
      </c>
    </row>
    <row r="50" spans="1:27" ht="15">
      <c r="A50" s="97" t="s">
        <v>396</v>
      </c>
      <c r="B50" s="98" t="s">
        <v>1776</v>
      </c>
      <c r="C50" s="78"/>
      <c r="D50" s="99">
        <f t="shared" si="0"/>
        <v>252093</v>
      </c>
      <c r="E50" s="99">
        <v>109800</v>
      </c>
      <c r="F50" s="99">
        <v>142293</v>
      </c>
      <c r="H50" s="97" t="s">
        <v>414</v>
      </c>
      <c r="I50" s="98" t="s">
        <v>1781</v>
      </c>
      <c r="J50" s="99">
        <v>25000</v>
      </c>
      <c r="K50" s="46">
        <f t="shared" si="1"/>
        <v>322100</v>
      </c>
      <c r="L50" s="78"/>
      <c r="M50" s="99">
        <v>322100</v>
      </c>
      <c r="O50" s="97" t="s">
        <v>390</v>
      </c>
      <c r="P50" s="98" t="s">
        <v>1775</v>
      </c>
      <c r="Q50" s="99">
        <v>2669400</v>
      </c>
      <c r="R50" s="99">
        <f t="shared" si="2"/>
        <v>8787386</v>
      </c>
      <c r="S50" s="99">
        <v>5112697</v>
      </c>
      <c r="T50" s="99">
        <v>3674689</v>
      </c>
      <c r="V50" s="97" t="s">
        <v>393</v>
      </c>
      <c r="W50" s="98" t="s">
        <v>2295</v>
      </c>
      <c r="X50" s="99">
        <v>277350</v>
      </c>
      <c r="Y50" s="46">
        <f t="shared" si="3"/>
        <v>91750464</v>
      </c>
      <c r="Z50" s="99">
        <v>5699006</v>
      </c>
      <c r="AA50" s="99">
        <v>86051458</v>
      </c>
    </row>
    <row r="51" spans="1:27" ht="15">
      <c r="A51" s="97" t="s">
        <v>399</v>
      </c>
      <c r="B51" s="98" t="s">
        <v>1777</v>
      </c>
      <c r="C51" s="78"/>
      <c r="D51" s="99">
        <f t="shared" si="0"/>
        <v>32621</v>
      </c>
      <c r="E51" s="78"/>
      <c r="F51" s="99">
        <v>32621</v>
      </c>
      <c r="H51" s="97" t="s">
        <v>417</v>
      </c>
      <c r="I51" s="98" t="s">
        <v>1782</v>
      </c>
      <c r="J51" s="99">
        <v>62589</v>
      </c>
      <c r="K51" s="46">
        <f t="shared" si="1"/>
        <v>256350</v>
      </c>
      <c r="L51" s="78"/>
      <c r="M51" s="99">
        <v>256350</v>
      </c>
      <c r="O51" s="97" t="s">
        <v>393</v>
      </c>
      <c r="P51" s="98" t="s">
        <v>2295</v>
      </c>
      <c r="Q51" s="99">
        <v>17253800</v>
      </c>
      <c r="R51" s="99">
        <f t="shared" si="2"/>
        <v>6242240</v>
      </c>
      <c r="S51" s="99">
        <v>161750</v>
      </c>
      <c r="T51" s="99">
        <v>6080490</v>
      </c>
      <c r="V51" s="97" t="s">
        <v>396</v>
      </c>
      <c r="W51" s="98" t="s">
        <v>1776</v>
      </c>
      <c r="X51" s="78"/>
      <c r="Y51" s="46">
        <f t="shared" si="3"/>
        <v>82926</v>
      </c>
      <c r="Z51" s="99">
        <v>20000</v>
      </c>
      <c r="AA51" s="99">
        <v>62926</v>
      </c>
    </row>
    <row r="52" spans="1:27" ht="15">
      <c r="A52" s="97" t="s">
        <v>402</v>
      </c>
      <c r="B52" s="98" t="s">
        <v>1778</v>
      </c>
      <c r="C52" s="78"/>
      <c r="D52" s="99">
        <f t="shared" si="0"/>
        <v>62075</v>
      </c>
      <c r="E52" s="78"/>
      <c r="F52" s="99">
        <v>62075</v>
      </c>
      <c r="H52" s="97" t="s">
        <v>420</v>
      </c>
      <c r="I52" s="98" t="s">
        <v>1783</v>
      </c>
      <c r="J52" s="78"/>
      <c r="K52" s="46">
        <f t="shared" si="1"/>
        <v>86500</v>
      </c>
      <c r="L52" s="78"/>
      <c r="M52" s="99">
        <v>86500</v>
      </c>
      <c r="O52" s="97" t="s">
        <v>396</v>
      </c>
      <c r="P52" s="98" t="s">
        <v>1776</v>
      </c>
      <c r="Q52" s="99">
        <v>441501</v>
      </c>
      <c r="R52" s="99">
        <f t="shared" si="2"/>
        <v>1834964</v>
      </c>
      <c r="S52" s="99">
        <v>720901</v>
      </c>
      <c r="T52" s="99">
        <v>1114063</v>
      </c>
      <c r="V52" s="97" t="s">
        <v>399</v>
      </c>
      <c r="W52" s="98" t="s">
        <v>1777</v>
      </c>
      <c r="X52" s="99">
        <v>76100</v>
      </c>
      <c r="Y52" s="46">
        <f t="shared" si="3"/>
        <v>773005</v>
      </c>
      <c r="Z52" s="78"/>
      <c r="AA52" s="99">
        <v>773005</v>
      </c>
    </row>
    <row r="53" spans="1:27" ht="15">
      <c r="A53" s="97" t="s">
        <v>405</v>
      </c>
      <c r="B53" s="98" t="s">
        <v>1779</v>
      </c>
      <c r="C53" s="78"/>
      <c r="D53" s="99">
        <f t="shared" si="0"/>
        <v>245901</v>
      </c>
      <c r="E53" s="99">
        <v>87200</v>
      </c>
      <c r="F53" s="99">
        <v>158701</v>
      </c>
      <c r="H53" s="97" t="s">
        <v>423</v>
      </c>
      <c r="I53" s="98" t="s">
        <v>1784</v>
      </c>
      <c r="J53" s="99">
        <v>76500</v>
      </c>
      <c r="K53" s="46">
        <f t="shared" si="1"/>
        <v>659244</v>
      </c>
      <c r="L53" s="99">
        <v>26000</v>
      </c>
      <c r="M53" s="99">
        <v>633244</v>
      </c>
      <c r="O53" s="97" t="s">
        <v>399</v>
      </c>
      <c r="P53" s="98" t="s">
        <v>1777</v>
      </c>
      <c r="Q53" s="99">
        <v>522500</v>
      </c>
      <c r="R53" s="99">
        <f t="shared" si="2"/>
        <v>2788011</v>
      </c>
      <c r="S53" s="99">
        <v>1090150</v>
      </c>
      <c r="T53" s="99">
        <v>1697861</v>
      </c>
      <c r="V53" s="97" t="s">
        <v>402</v>
      </c>
      <c r="W53" s="98" t="s">
        <v>1778</v>
      </c>
      <c r="X53" s="78"/>
      <c r="Y53" s="46">
        <f t="shared" si="3"/>
        <v>358475</v>
      </c>
      <c r="Z53" s="78"/>
      <c r="AA53" s="99">
        <v>358475</v>
      </c>
    </row>
    <row r="54" spans="1:27" ht="15">
      <c r="A54" s="97" t="s">
        <v>408</v>
      </c>
      <c r="B54" s="98" t="s">
        <v>1780</v>
      </c>
      <c r="C54" s="99">
        <v>1041100</v>
      </c>
      <c r="D54" s="99">
        <f t="shared" si="0"/>
        <v>314274</v>
      </c>
      <c r="E54" s="99">
        <v>5502</v>
      </c>
      <c r="F54" s="99">
        <v>308772</v>
      </c>
      <c r="H54" s="97" t="s">
        <v>426</v>
      </c>
      <c r="I54" s="98" t="s">
        <v>1785</v>
      </c>
      <c r="J54" s="78"/>
      <c r="K54" s="46">
        <f t="shared" si="1"/>
        <v>369132</v>
      </c>
      <c r="L54" s="78"/>
      <c r="M54" s="99">
        <v>369132</v>
      </c>
      <c r="O54" s="97" t="s">
        <v>402</v>
      </c>
      <c r="P54" s="98" t="s">
        <v>1778</v>
      </c>
      <c r="Q54" s="99">
        <v>1794000</v>
      </c>
      <c r="R54" s="99">
        <f t="shared" si="2"/>
        <v>1307301</v>
      </c>
      <c r="S54" s="99">
        <v>486500</v>
      </c>
      <c r="T54" s="99">
        <v>820801</v>
      </c>
      <c r="V54" s="97" t="s">
        <v>405</v>
      </c>
      <c r="W54" s="98" t="s">
        <v>1779</v>
      </c>
      <c r="X54" s="99">
        <v>4731001</v>
      </c>
      <c r="Y54" s="46">
        <f t="shared" si="3"/>
        <v>3992122</v>
      </c>
      <c r="Z54" s="78"/>
      <c r="AA54" s="99">
        <v>3992122</v>
      </c>
    </row>
    <row r="55" spans="1:27" ht="15">
      <c r="A55" s="97" t="s">
        <v>411</v>
      </c>
      <c r="B55" s="98" t="s">
        <v>2230</v>
      </c>
      <c r="C55" s="99">
        <v>602000</v>
      </c>
      <c r="D55" s="99">
        <f t="shared" si="0"/>
        <v>968914</v>
      </c>
      <c r="E55" s="99">
        <v>819700</v>
      </c>
      <c r="F55" s="99">
        <v>149214</v>
      </c>
      <c r="H55" s="97" t="s">
        <v>429</v>
      </c>
      <c r="I55" s="98" t="s">
        <v>1786</v>
      </c>
      <c r="J55" s="78"/>
      <c r="K55" s="46">
        <f t="shared" si="1"/>
        <v>41009</v>
      </c>
      <c r="L55" s="78"/>
      <c r="M55" s="99">
        <v>41009</v>
      </c>
      <c r="O55" s="97" t="s">
        <v>405</v>
      </c>
      <c r="P55" s="98" t="s">
        <v>1779</v>
      </c>
      <c r="Q55" s="99">
        <v>1081700</v>
      </c>
      <c r="R55" s="99">
        <f t="shared" si="2"/>
        <v>3611494</v>
      </c>
      <c r="S55" s="99">
        <v>967655</v>
      </c>
      <c r="T55" s="99">
        <v>2643839</v>
      </c>
      <c r="V55" s="97" t="s">
        <v>408</v>
      </c>
      <c r="W55" s="98" t="s">
        <v>1780</v>
      </c>
      <c r="X55" s="78"/>
      <c r="Y55" s="46">
        <f t="shared" si="3"/>
        <v>134896</v>
      </c>
      <c r="Z55" s="78"/>
      <c r="AA55" s="99">
        <v>134896</v>
      </c>
    </row>
    <row r="56" spans="1:27" ht="15">
      <c r="A56" s="97" t="s">
        <v>414</v>
      </c>
      <c r="B56" s="98" t="s">
        <v>1781</v>
      </c>
      <c r="C56" s="78"/>
      <c r="D56" s="99">
        <f t="shared" si="0"/>
        <v>83150</v>
      </c>
      <c r="E56" s="78"/>
      <c r="F56" s="99">
        <v>83150</v>
      </c>
      <c r="H56" s="97" t="s">
        <v>432</v>
      </c>
      <c r="I56" s="98" t="s">
        <v>1787</v>
      </c>
      <c r="J56" s="78"/>
      <c r="K56" s="46">
        <f t="shared" si="1"/>
        <v>1798220</v>
      </c>
      <c r="L56" s="78"/>
      <c r="M56" s="99">
        <v>1798220</v>
      </c>
      <c r="O56" s="97" t="s">
        <v>408</v>
      </c>
      <c r="P56" s="98" t="s">
        <v>1780</v>
      </c>
      <c r="Q56" s="99">
        <v>4660550</v>
      </c>
      <c r="R56" s="99">
        <f t="shared" si="2"/>
        <v>4400313</v>
      </c>
      <c r="S56" s="99">
        <v>2854781</v>
      </c>
      <c r="T56" s="99">
        <v>1545532</v>
      </c>
      <c r="V56" s="97" t="s">
        <v>411</v>
      </c>
      <c r="W56" s="98" t="s">
        <v>2230</v>
      </c>
      <c r="X56" s="78"/>
      <c r="Y56" s="46">
        <f t="shared" si="3"/>
        <v>1413430</v>
      </c>
      <c r="Z56" s="99">
        <v>147650</v>
      </c>
      <c r="AA56" s="99">
        <v>1265780</v>
      </c>
    </row>
    <row r="57" spans="1:27" ht="15">
      <c r="A57" s="97" t="s">
        <v>417</v>
      </c>
      <c r="B57" s="98" t="s">
        <v>1782</v>
      </c>
      <c r="C57" s="78"/>
      <c r="D57" s="99">
        <f t="shared" si="0"/>
        <v>124598</v>
      </c>
      <c r="E57" s="78"/>
      <c r="F57" s="99">
        <v>124598</v>
      </c>
      <c r="H57" s="97" t="s">
        <v>435</v>
      </c>
      <c r="I57" s="98" t="s">
        <v>1788</v>
      </c>
      <c r="J57" s="78"/>
      <c r="K57" s="46">
        <f t="shared" si="1"/>
        <v>701887</v>
      </c>
      <c r="L57" s="78"/>
      <c r="M57" s="99">
        <v>701887</v>
      </c>
      <c r="O57" s="97" t="s">
        <v>411</v>
      </c>
      <c r="P57" s="98" t="s">
        <v>2230</v>
      </c>
      <c r="Q57" s="99">
        <v>603500</v>
      </c>
      <c r="R57" s="99">
        <f t="shared" si="2"/>
        <v>4286740</v>
      </c>
      <c r="S57" s="99">
        <v>1655180</v>
      </c>
      <c r="T57" s="99">
        <v>2631560</v>
      </c>
      <c r="V57" s="97" t="s">
        <v>414</v>
      </c>
      <c r="W57" s="98" t="s">
        <v>1781</v>
      </c>
      <c r="X57" s="99">
        <v>2156920</v>
      </c>
      <c r="Y57" s="46">
        <f t="shared" si="3"/>
        <v>5946228</v>
      </c>
      <c r="Z57" s="99">
        <v>637800</v>
      </c>
      <c r="AA57" s="99">
        <v>5308428</v>
      </c>
    </row>
    <row r="58" spans="1:27" ht="15">
      <c r="A58" s="97" t="s">
        <v>420</v>
      </c>
      <c r="B58" s="98" t="s">
        <v>1783</v>
      </c>
      <c r="C58" s="99">
        <v>70000</v>
      </c>
      <c r="D58" s="99">
        <f t="shared" si="0"/>
        <v>628560</v>
      </c>
      <c r="E58" s="99">
        <v>178000</v>
      </c>
      <c r="F58" s="99">
        <v>450560</v>
      </c>
      <c r="H58" s="97" t="s">
        <v>438</v>
      </c>
      <c r="I58" s="98" t="s">
        <v>1789</v>
      </c>
      <c r="J58" s="99">
        <v>57000</v>
      </c>
      <c r="K58" s="46">
        <f t="shared" si="1"/>
        <v>82170</v>
      </c>
      <c r="L58" s="78"/>
      <c r="M58" s="99">
        <v>82170</v>
      </c>
      <c r="O58" s="97" t="s">
        <v>414</v>
      </c>
      <c r="P58" s="98" t="s">
        <v>1781</v>
      </c>
      <c r="Q58" s="99">
        <v>849550</v>
      </c>
      <c r="R58" s="99">
        <f t="shared" si="2"/>
        <v>1420749</v>
      </c>
      <c r="S58" s="99">
        <v>263552</v>
      </c>
      <c r="T58" s="99">
        <v>1157197</v>
      </c>
      <c r="V58" s="97" t="s">
        <v>417</v>
      </c>
      <c r="W58" s="98" t="s">
        <v>1782</v>
      </c>
      <c r="X58" s="99">
        <v>8491964</v>
      </c>
      <c r="Y58" s="46">
        <f t="shared" si="3"/>
        <v>2865412</v>
      </c>
      <c r="Z58" s="99">
        <v>69500</v>
      </c>
      <c r="AA58" s="99">
        <v>2795912</v>
      </c>
    </row>
    <row r="59" spans="1:27" ht="15">
      <c r="A59" s="97" t="s">
        <v>423</v>
      </c>
      <c r="B59" s="98" t="s">
        <v>1784</v>
      </c>
      <c r="C59" s="99">
        <v>501</v>
      </c>
      <c r="D59" s="99">
        <f t="shared" si="0"/>
        <v>1758319</v>
      </c>
      <c r="E59" s="99">
        <v>186540</v>
      </c>
      <c r="F59" s="99">
        <v>1571779</v>
      </c>
      <c r="H59" s="97" t="s">
        <v>441</v>
      </c>
      <c r="I59" s="98" t="s">
        <v>1790</v>
      </c>
      <c r="J59" s="78"/>
      <c r="K59" s="46">
        <f t="shared" si="1"/>
        <v>38550</v>
      </c>
      <c r="L59" s="78"/>
      <c r="M59" s="99">
        <v>38550</v>
      </c>
      <c r="O59" s="97" t="s">
        <v>417</v>
      </c>
      <c r="P59" s="98" t="s">
        <v>1782</v>
      </c>
      <c r="Q59" s="99">
        <v>259100</v>
      </c>
      <c r="R59" s="99">
        <f t="shared" si="2"/>
        <v>3265271</v>
      </c>
      <c r="S59" s="99">
        <v>665780</v>
      </c>
      <c r="T59" s="99">
        <v>2599491</v>
      </c>
      <c r="V59" s="97" t="s">
        <v>420</v>
      </c>
      <c r="W59" s="98" t="s">
        <v>1783</v>
      </c>
      <c r="X59" s="99">
        <v>57175000</v>
      </c>
      <c r="Y59" s="46">
        <f t="shared" si="3"/>
        <v>3075221</v>
      </c>
      <c r="Z59" s="99">
        <v>1000</v>
      </c>
      <c r="AA59" s="99">
        <v>3074221</v>
      </c>
    </row>
    <row r="60" spans="1:27" ht="15">
      <c r="A60" s="97" t="s">
        <v>426</v>
      </c>
      <c r="B60" s="98" t="s">
        <v>1785</v>
      </c>
      <c r="C60" s="78"/>
      <c r="D60" s="99">
        <f t="shared" si="0"/>
        <v>1412148</v>
      </c>
      <c r="E60" s="99">
        <v>140500</v>
      </c>
      <c r="F60" s="99">
        <v>1271648</v>
      </c>
      <c r="H60" s="97" t="s">
        <v>444</v>
      </c>
      <c r="I60" s="98" t="s">
        <v>1791</v>
      </c>
      <c r="J60" s="99">
        <v>13800</v>
      </c>
      <c r="K60" s="46">
        <f t="shared" si="1"/>
        <v>113890</v>
      </c>
      <c r="L60" s="78"/>
      <c r="M60" s="99">
        <v>113890</v>
      </c>
      <c r="O60" s="97" t="s">
        <v>420</v>
      </c>
      <c r="P60" s="98" t="s">
        <v>1783</v>
      </c>
      <c r="Q60" s="99">
        <v>1395800</v>
      </c>
      <c r="R60" s="99">
        <f t="shared" si="2"/>
        <v>3747100</v>
      </c>
      <c r="S60" s="99">
        <v>237000</v>
      </c>
      <c r="T60" s="99">
        <v>3510100</v>
      </c>
      <c r="V60" s="97" t="s">
        <v>423</v>
      </c>
      <c r="W60" s="98" t="s">
        <v>1784</v>
      </c>
      <c r="X60" s="99">
        <v>236000</v>
      </c>
      <c r="Y60" s="46">
        <f t="shared" si="3"/>
        <v>7716951</v>
      </c>
      <c r="Z60" s="99">
        <v>3797534</v>
      </c>
      <c r="AA60" s="99">
        <v>3919417</v>
      </c>
    </row>
    <row r="61" spans="1:27" ht="15">
      <c r="A61" s="97" t="s">
        <v>429</v>
      </c>
      <c r="B61" s="98" t="s">
        <v>1786</v>
      </c>
      <c r="C61" s="99">
        <v>467000</v>
      </c>
      <c r="D61" s="99">
        <f t="shared" si="0"/>
        <v>175328</v>
      </c>
      <c r="E61" s="99">
        <v>29555</v>
      </c>
      <c r="F61" s="99">
        <v>145773</v>
      </c>
      <c r="H61" s="97" t="s">
        <v>450</v>
      </c>
      <c r="I61" s="98" t="s">
        <v>2308</v>
      </c>
      <c r="J61" s="99">
        <v>6000</v>
      </c>
      <c r="K61" s="46">
        <f t="shared" si="1"/>
        <v>24600</v>
      </c>
      <c r="L61" s="78"/>
      <c r="M61" s="99">
        <v>24600</v>
      </c>
      <c r="O61" s="97" t="s">
        <v>423</v>
      </c>
      <c r="P61" s="98" t="s">
        <v>1784</v>
      </c>
      <c r="Q61" s="99">
        <v>3157829</v>
      </c>
      <c r="R61" s="99">
        <f t="shared" si="2"/>
        <v>16851896</v>
      </c>
      <c r="S61" s="99">
        <v>1136545</v>
      </c>
      <c r="T61" s="99">
        <v>15715351</v>
      </c>
      <c r="V61" s="97" t="s">
        <v>426</v>
      </c>
      <c r="W61" s="98" t="s">
        <v>1785</v>
      </c>
      <c r="X61" s="78"/>
      <c r="Y61" s="46">
        <f t="shared" si="3"/>
        <v>2957616</v>
      </c>
      <c r="Z61" s="78"/>
      <c r="AA61" s="99">
        <v>2957616</v>
      </c>
    </row>
    <row r="62" spans="1:27" ht="15">
      <c r="A62" s="97" t="s">
        <v>432</v>
      </c>
      <c r="B62" s="98" t="s">
        <v>1787</v>
      </c>
      <c r="C62" s="78"/>
      <c r="D62" s="99">
        <f t="shared" si="0"/>
        <v>658891</v>
      </c>
      <c r="E62" s="99">
        <v>479500</v>
      </c>
      <c r="F62" s="99">
        <v>179391</v>
      </c>
      <c r="H62" s="97" t="s">
        <v>454</v>
      </c>
      <c r="I62" s="98" t="s">
        <v>1793</v>
      </c>
      <c r="J62" s="99">
        <v>69000</v>
      </c>
      <c r="K62" s="46">
        <f t="shared" si="1"/>
        <v>6300</v>
      </c>
      <c r="L62" s="78"/>
      <c r="M62" s="99">
        <v>6300</v>
      </c>
      <c r="O62" s="97" t="s">
        <v>426</v>
      </c>
      <c r="P62" s="98" t="s">
        <v>1785</v>
      </c>
      <c r="Q62" s="99">
        <v>413000</v>
      </c>
      <c r="R62" s="99">
        <f t="shared" si="2"/>
        <v>3361887</v>
      </c>
      <c r="S62" s="99">
        <v>455125</v>
      </c>
      <c r="T62" s="99">
        <v>2906762</v>
      </c>
      <c r="V62" s="97" t="s">
        <v>429</v>
      </c>
      <c r="W62" s="98" t="s">
        <v>1786</v>
      </c>
      <c r="X62" s="99">
        <v>597450</v>
      </c>
      <c r="Y62" s="46">
        <f t="shared" si="3"/>
        <v>1124116</v>
      </c>
      <c r="Z62" s="99">
        <v>62900</v>
      </c>
      <c r="AA62" s="99">
        <v>1061216</v>
      </c>
    </row>
    <row r="63" spans="1:27" ht="15">
      <c r="A63" s="97" t="s">
        <v>435</v>
      </c>
      <c r="B63" s="98" t="s">
        <v>1788</v>
      </c>
      <c r="C63" s="78"/>
      <c r="D63" s="99">
        <f t="shared" si="0"/>
        <v>143115</v>
      </c>
      <c r="E63" s="78"/>
      <c r="F63" s="99">
        <v>143115</v>
      </c>
      <c r="H63" s="97" t="s">
        <v>457</v>
      </c>
      <c r="I63" s="98" t="s">
        <v>1794</v>
      </c>
      <c r="J63" s="78"/>
      <c r="K63" s="46">
        <f t="shared" si="1"/>
        <v>1495</v>
      </c>
      <c r="L63" s="78"/>
      <c r="M63" s="99">
        <v>1495</v>
      </c>
      <c r="O63" s="97" t="s">
        <v>429</v>
      </c>
      <c r="P63" s="98" t="s">
        <v>1786</v>
      </c>
      <c r="Q63" s="99">
        <v>492000</v>
      </c>
      <c r="R63" s="99">
        <f t="shared" si="2"/>
        <v>3188799</v>
      </c>
      <c r="S63" s="99">
        <v>1614335</v>
      </c>
      <c r="T63" s="99">
        <v>1574464</v>
      </c>
      <c r="V63" s="97" t="s">
        <v>432</v>
      </c>
      <c r="W63" s="98" t="s">
        <v>1787</v>
      </c>
      <c r="X63" s="99">
        <v>15000</v>
      </c>
      <c r="Y63" s="46">
        <f t="shared" si="3"/>
        <v>6308650</v>
      </c>
      <c r="Z63" s="99">
        <v>335925</v>
      </c>
      <c r="AA63" s="99">
        <v>5972725</v>
      </c>
    </row>
    <row r="64" spans="1:27" ht="15">
      <c r="A64" s="97" t="s">
        <v>438</v>
      </c>
      <c r="B64" s="98" t="s">
        <v>1789</v>
      </c>
      <c r="C64" s="99">
        <v>556230</v>
      </c>
      <c r="D64" s="99">
        <f t="shared" si="0"/>
        <v>395988</v>
      </c>
      <c r="E64" s="99">
        <v>224300</v>
      </c>
      <c r="F64" s="99">
        <v>171688</v>
      </c>
      <c r="H64" s="97" t="s">
        <v>460</v>
      </c>
      <c r="I64" s="98" t="s">
        <v>1795</v>
      </c>
      <c r="J64" s="78"/>
      <c r="K64" s="46">
        <f t="shared" si="1"/>
        <v>255250</v>
      </c>
      <c r="L64" s="78"/>
      <c r="M64" s="99">
        <v>255250</v>
      </c>
      <c r="O64" s="97" t="s">
        <v>432</v>
      </c>
      <c r="P64" s="98" t="s">
        <v>1787</v>
      </c>
      <c r="Q64" s="99">
        <v>1827600</v>
      </c>
      <c r="R64" s="99">
        <f t="shared" si="2"/>
        <v>4489027</v>
      </c>
      <c r="S64" s="99">
        <v>2501840</v>
      </c>
      <c r="T64" s="99">
        <v>1987187</v>
      </c>
      <c r="V64" s="97" t="s">
        <v>435</v>
      </c>
      <c r="W64" s="98" t="s">
        <v>1788</v>
      </c>
      <c r="X64" s="78"/>
      <c r="Y64" s="46">
        <f t="shared" si="3"/>
        <v>5662965</v>
      </c>
      <c r="Z64" s="78"/>
      <c r="AA64" s="99">
        <v>5662965</v>
      </c>
    </row>
    <row r="65" spans="1:27" ht="15">
      <c r="A65" s="97" t="s">
        <v>441</v>
      </c>
      <c r="B65" s="98" t="s">
        <v>1790</v>
      </c>
      <c r="C65" s="78"/>
      <c r="D65" s="99">
        <f t="shared" si="0"/>
        <v>286216</v>
      </c>
      <c r="E65" s="99">
        <v>61400</v>
      </c>
      <c r="F65" s="99">
        <v>224816</v>
      </c>
      <c r="H65" s="97" t="s">
        <v>463</v>
      </c>
      <c r="I65" s="98" t="s">
        <v>1796</v>
      </c>
      <c r="J65" s="99">
        <v>2105000</v>
      </c>
      <c r="K65" s="46">
        <f t="shared" si="1"/>
        <v>5791930</v>
      </c>
      <c r="L65" s="99">
        <v>1</v>
      </c>
      <c r="M65" s="99">
        <v>5791929</v>
      </c>
      <c r="O65" s="97" t="s">
        <v>435</v>
      </c>
      <c r="P65" s="98" t="s">
        <v>1788</v>
      </c>
      <c r="Q65" s="78"/>
      <c r="R65" s="99">
        <f t="shared" si="2"/>
        <v>841130</v>
      </c>
      <c r="S65" s="78"/>
      <c r="T65" s="99">
        <v>841130</v>
      </c>
      <c r="V65" s="97" t="s">
        <v>438</v>
      </c>
      <c r="W65" s="98" t="s">
        <v>1789</v>
      </c>
      <c r="X65" s="99">
        <v>11275000</v>
      </c>
      <c r="Y65" s="46">
        <f t="shared" si="3"/>
        <v>1684469</v>
      </c>
      <c r="Z65" s="78"/>
      <c r="AA65" s="99">
        <v>1684469</v>
      </c>
    </row>
    <row r="66" spans="1:27" ht="15">
      <c r="A66" s="97" t="s">
        <v>444</v>
      </c>
      <c r="B66" s="98" t="s">
        <v>1791</v>
      </c>
      <c r="C66" s="78"/>
      <c r="D66" s="99">
        <f t="shared" si="0"/>
        <v>262775</v>
      </c>
      <c r="E66" s="78"/>
      <c r="F66" s="99">
        <v>262775</v>
      </c>
      <c r="H66" s="97" t="s">
        <v>466</v>
      </c>
      <c r="I66" s="98" t="s">
        <v>1797</v>
      </c>
      <c r="J66" s="78"/>
      <c r="K66" s="46">
        <f t="shared" si="1"/>
        <v>21000</v>
      </c>
      <c r="L66" s="78"/>
      <c r="M66" s="99">
        <v>21000</v>
      </c>
      <c r="O66" s="97" t="s">
        <v>438</v>
      </c>
      <c r="P66" s="98" t="s">
        <v>1789</v>
      </c>
      <c r="Q66" s="99">
        <v>1237230</v>
      </c>
      <c r="R66" s="99">
        <f t="shared" si="2"/>
        <v>4271285</v>
      </c>
      <c r="S66" s="99">
        <v>2052230</v>
      </c>
      <c r="T66" s="99">
        <v>2219055</v>
      </c>
      <c r="V66" s="97" t="s">
        <v>441</v>
      </c>
      <c r="W66" s="98" t="s">
        <v>1790</v>
      </c>
      <c r="X66" s="78"/>
      <c r="Y66" s="46">
        <f t="shared" si="3"/>
        <v>2032302</v>
      </c>
      <c r="Z66" s="99">
        <v>1</v>
      </c>
      <c r="AA66" s="99">
        <v>2032301</v>
      </c>
    </row>
    <row r="67" spans="1:27" ht="15">
      <c r="A67" s="97" t="s">
        <v>447</v>
      </c>
      <c r="B67" s="98" t="s">
        <v>1792</v>
      </c>
      <c r="C67" s="78"/>
      <c r="D67" s="99">
        <f t="shared" si="0"/>
        <v>131749</v>
      </c>
      <c r="E67" s="78"/>
      <c r="F67" s="99">
        <v>131749</v>
      </c>
      <c r="H67" s="97" t="s">
        <v>469</v>
      </c>
      <c r="I67" s="98" t="s">
        <v>1798</v>
      </c>
      <c r="J67" s="99">
        <v>1174072</v>
      </c>
      <c r="K67" s="46">
        <f t="shared" si="1"/>
        <v>10995833</v>
      </c>
      <c r="L67" s="99">
        <v>9580399</v>
      </c>
      <c r="M67" s="99">
        <v>1415434</v>
      </c>
      <c r="O67" s="97" t="s">
        <v>441</v>
      </c>
      <c r="P67" s="98" t="s">
        <v>1790</v>
      </c>
      <c r="Q67" s="99">
        <v>1</v>
      </c>
      <c r="R67" s="99">
        <f t="shared" si="2"/>
        <v>2587267</v>
      </c>
      <c r="S67" s="99">
        <v>222850</v>
      </c>
      <c r="T67" s="99">
        <v>2364417</v>
      </c>
      <c r="V67" s="97" t="s">
        <v>444</v>
      </c>
      <c r="W67" s="98" t="s">
        <v>1791</v>
      </c>
      <c r="X67" s="99">
        <v>13800</v>
      </c>
      <c r="Y67" s="46">
        <f t="shared" si="3"/>
        <v>3832079</v>
      </c>
      <c r="Z67" s="78"/>
      <c r="AA67" s="99">
        <v>3832079</v>
      </c>
    </row>
    <row r="68" spans="1:27" ht="15">
      <c r="A68" s="97" t="s">
        <v>450</v>
      </c>
      <c r="B68" s="98" t="s">
        <v>2308</v>
      </c>
      <c r="C68" s="78"/>
      <c r="D68" s="99">
        <f t="shared" si="0"/>
        <v>1155645</v>
      </c>
      <c r="E68" s="99">
        <v>864030</v>
      </c>
      <c r="F68" s="99">
        <v>291615</v>
      </c>
      <c r="H68" s="97" t="s">
        <v>472</v>
      </c>
      <c r="I68" s="98" t="s">
        <v>1799</v>
      </c>
      <c r="J68" s="78"/>
      <c r="K68" s="46">
        <f t="shared" si="1"/>
        <v>1670843</v>
      </c>
      <c r="L68" s="78"/>
      <c r="M68" s="99">
        <v>1670843</v>
      </c>
      <c r="O68" s="97" t="s">
        <v>444</v>
      </c>
      <c r="P68" s="98" t="s">
        <v>1791</v>
      </c>
      <c r="Q68" s="99">
        <v>367800</v>
      </c>
      <c r="R68" s="99">
        <f t="shared" si="2"/>
        <v>955002</v>
      </c>
      <c r="S68" s="99">
        <v>124700</v>
      </c>
      <c r="T68" s="99">
        <v>830302</v>
      </c>
      <c r="V68" s="97" t="s">
        <v>447</v>
      </c>
      <c r="W68" s="98" t="s">
        <v>1792</v>
      </c>
      <c r="X68" s="99">
        <v>50300</v>
      </c>
      <c r="Y68" s="46">
        <f t="shared" si="3"/>
        <v>389000</v>
      </c>
      <c r="Z68" s="78"/>
      <c r="AA68" s="99">
        <v>389000</v>
      </c>
    </row>
    <row r="69" spans="1:27" ht="15">
      <c r="A69" s="97" t="s">
        <v>454</v>
      </c>
      <c r="B69" s="98" t="s">
        <v>1793</v>
      </c>
      <c r="C69" s="99">
        <v>1706000</v>
      </c>
      <c r="D69" s="99">
        <f t="shared" si="0"/>
        <v>267777</v>
      </c>
      <c r="E69" s="99">
        <v>112310</v>
      </c>
      <c r="F69" s="99">
        <v>155467</v>
      </c>
      <c r="H69" s="97" t="s">
        <v>478</v>
      </c>
      <c r="I69" s="98" t="s">
        <v>1801</v>
      </c>
      <c r="J69" s="99">
        <v>51000</v>
      </c>
      <c r="K69" s="46">
        <f t="shared" si="1"/>
        <v>705825</v>
      </c>
      <c r="L69" s="78"/>
      <c r="M69" s="99">
        <v>705825</v>
      </c>
      <c r="O69" s="97" t="s">
        <v>447</v>
      </c>
      <c r="P69" s="98" t="s">
        <v>1792</v>
      </c>
      <c r="Q69" s="99">
        <v>912000</v>
      </c>
      <c r="R69" s="99">
        <f t="shared" si="2"/>
        <v>3377576</v>
      </c>
      <c r="S69" s="99">
        <v>194085</v>
      </c>
      <c r="T69" s="99">
        <v>3183491</v>
      </c>
      <c r="V69" s="97" t="s">
        <v>450</v>
      </c>
      <c r="W69" s="98" t="s">
        <v>2308</v>
      </c>
      <c r="X69" s="99">
        <v>34000</v>
      </c>
      <c r="Y69" s="46">
        <f t="shared" si="3"/>
        <v>3851916</v>
      </c>
      <c r="Z69" s="78"/>
      <c r="AA69" s="99">
        <v>3851916</v>
      </c>
    </row>
    <row r="70" spans="1:27" ht="15">
      <c r="A70" s="97" t="s">
        <v>457</v>
      </c>
      <c r="B70" s="98" t="s">
        <v>1794</v>
      </c>
      <c r="C70" s="78"/>
      <c r="D70" s="99">
        <f t="shared" si="0"/>
        <v>242610</v>
      </c>
      <c r="E70" s="99">
        <v>97000</v>
      </c>
      <c r="F70" s="99">
        <v>145610</v>
      </c>
      <c r="H70" s="97" t="s">
        <v>481</v>
      </c>
      <c r="I70" s="98" t="s">
        <v>1802</v>
      </c>
      <c r="J70" s="78"/>
      <c r="K70" s="46">
        <f t="shared" si="1"/>
        <v>86438</v>
      </c>
      <c r="L70" s="78"/>
      <c r="M70" s="99">
        <v>86438</v>
      </c>
      <c r="O70" s="97" t="s">
        <v>450</v>
      </c>
      <c r="P70" s="98" t="s">
        <v>2308</v>
      </c>
      <c r="Q70" s="78"/>
      <c r="R70" s="99">
        <f t="shared" si="2"/>
        <v>8461499</v>
      </c>
      <c r="S70" s="99">
        <v>2201765</v>
      </c>
      <c r="T70" s="99">
        <v>6259734</v>
      </c>
      <c r="V70" s="97" t="s">
        <v>454</v>
      </c>
      <c r="W70" s="98" t="s">
        <v>1793</v>
      </c>
      <c r="X70" s="99">
        <v>232700</v>
      </c>
      <c r="Y70" s="46">
        <f t="shared" si="3"/>
        <v>227260</v>
      </c>
      <c r="Z70" s="78"/>
      <c r="AA70" s="99">
        <v>227260</v>
      </c>
    </row>
    <row r="71" spans="1:27" ht="15">
      <c r="A71" s="97" t="s">
        <v>460</v>
      </c>
      <c r="B71" s="98" t="s">
        <v>1795</v>
      </c>
      <c r="C71" s="99">
        <v>1438850</v>
      </c>
      <c r="D71" s="99">
        <f aca="true" t="shared" si="4" ref="D71:D134">E71+F71</f>
        <v>254408</v>
      </c>
      <c r="E71" s="78"/>
      <c r="F71" s="99">
        <v>254408</v>
      </c>
      <c r="H71" s="97" t="s">
        <v>484</v>
      </c>
      <c r="I71" s="98" t="s">
        <v>1803</v>
      </c>
      <c r="J71" s="78"/>
      <c r="K71" s="46">
        <f aca="true" t="shared" si="5" ref="K71:K134">L71+M71</f>
        <v>210745</v>
      </c>
      <c r="L71" s="78"/>
      <c r="M71" s="99">
        <v>210745</v>
      </c>
      <c r="O71" s="97" t="s">
        <v>454</v>
      </c>
      <c r="P71" s="98" t="s">
        <v>1793</v>
      </c>
      <c r="Q71" s="99">
        <v>4672900</v>
      </c>
      <c r="R71" s="99">
        <f aca="true" t="shared" si="6" ref="R71:R134">S71+T71</f>
        <v>3209764</v>
      </c>
      <c r="S71" s="99">
        <v>1341023</v>
      </c>
      <c r="T71" s="99">
        <v>1868741</v>
      </c>
      <c r="V71" s="97" t="s">
        <v>457</v>
      </c>
      <c r="W71" s="98" t="s">
        <v>1794</v>
      </c>
      <c r="X71" s="78"/>
      <c r="Y71" s="46">
        <f aca="true" t="shared" si="7" ref="Y71:Y134">Z71+AA71</f>
        <v>1001885</v>
      </c>
      <c r="Z71" s="78"/>
      <c r="AA71" s="99">
        <v>1001885</v>
      </c>
    </row>
    <row r="72" spans="1:27" ht="15">
      <c r="A72" s="97" t="s">
        <v>463</v>
      </c>
      <c r="B72" s="98" t="s">
        <v>1796</v>
      </c>
      <c r="C72" s="99">
        <v>742400</v>
      </c>
      <c r="D72" s="99">
        <f t="shared" si="4"/>
        <v>1460647</v>
      </c>
      <c r="E72" s="99">
        <v>1032750</v>
      </c>
      <c r="F72" s="99">
        <v>427897</v>
      </c>
      <c r="H72" s="97" t="s">
        <v>487</v>
      </c>
      <c r="I72" s="98" t="s">
        <v>1804</v>
      </c>
      <c r="J72" s="78"/>
      <c r="K72" s="46">
        <f t="shared" si="5"/>
        <v>478410</v>
      </c>
      <c r="L72" s="78"/>
      <c r="M72" s="99">
        <v>478410</v>
      </c>
      <c r="O72" s="97" t="s">
        <v>457</v>
      </c>
      <c r="P72" s="98" t="s">
        <v>1794</v>
      </c>
      <c r="Q72" s="99">
        <v>1120500</v>
      </c>
      <c r="R72" s="99">
        <f t="shared" si="6"/>
        <v>4511676</v>
      </c>
      <c r="S72" s="99">
        <v>1542850</v>
      </c>
      <c r="T72" s="99">
        <v>2968826</v>
      </c>
      <c r="V72" s="97" t="s">
        <v>460</v>
      </c>
      <c r="W72" s="98" t="s">
        <v>1795</v>
      </c>
      <c r="X72" s="78"/>
      <c r="Y72" s="46">
        <f t="shared" si="7"/>
        <v>3469725</v>
      </c>
      <c r="Z72" s="99">
        <v>261500</v>
      </c>
      <c r="AA72" s="99">
        <v>3208225</v>
      </c>
    </row>
    <row r="73" spans="1:27" ht="15">
      <c r="A73" s="97" t="s">
        <v>466</v>
      </c>
      <c r="B73" s="98" t="s">
        <v>1797</v>
      </c>
      <c r="C73" s="78"/>
      <c r="D73" s="99">
        <f t="shared" si="4"/>
        <v>164724</v>
      </c>
      <c r="E73" s="78"/>
      <c r="F73" s="99">
        <v>164724</v>
      </c>
      <c r="H73" s="97" t="s">
        <v>490</v>
      </c>
      <c r="I73" s="98" t="s">
        <v>1805</v>
      </c>
      <c r="J73" s="99">
        <v>107000</v>
      </c>
      <c r="K73" s="46">
        <f t="shared" si="5"/>
        <v>106280</v>
      </c>
      <c r="L73" s="78"/>
      <c r="M73" s="99">
        <v>106280</v>
      </c>
      <c r="O73" s="97" t="s">
        <v>460</v>
      </c>
      <c r="P73" s="98" t="s">
        <v>1795</v>
      </c>
      <c r="Q73" s="99">
        <v>17509100</v>
      </c>
      <c r="R73" s="99">
        <f t="shared" si="6"/>
        <v>1775533</v>
      </c>
      <c r="S73" s="99">
        <v>99500</v>
      </c>
      <c r="T73" s="99">
        <v>1676033</v>
      </c>
      <c r="V73" s="97" t="s">
        <v>463</v>
      </c>
      <c r="W73" s="98" t="s">
        <v>1796</v>
      </c>
      <c r="X73" s="99">
        <v>5676000</v>
      </c>
      <c r="Y73" s="46">
        <f t="shared" si="7"/>
        <v>59357799</v>
      </c>
      <c r="Z73" s="99">
        <v>1</v>
      </c>
      <c r="AA73" s="99">
        <v>59357798</v>
      </c>
    </row>
    <row r="74" spans="1:27" ht="15">
      <c r="A74" s="97" t="s">
        <v>469</v>
      </c>
      <c r="B74" s="98" t="s">
        <v>1798</v>
      </c>
      <c r="C74" s="78"/>
      <c r="D74" s="99">
        <f t="shared" si="4"/>
        <v>821784</v>
      </c>
      <c r="E74" s="99">
        <v>299375</v>
      </c>
      <c r="F74" s="99">
        <v>522409</v>
      </c>
      <c r="H74" s="97" t="s">
        <v>493</v>
      </c>
      <c r="I74" s="98" t="s">
        <v>2281</v>
      </c>
      <c r="J74" s="78"/>
      <c r="K74" s="46">
        <f t="shared" si="5"/>
        <v>6141616</v>
      </c>
      <c r="L74" s="78"/>
      <c r="M74" s="99">
        <v>6141616</v>
      </c>
      <c r="O74" s="97" t="s">
        <v>463</v>
      </c>
      <c r="P74" s="98" t="s">
        <v>1796</v>
      </c>
      <c r="Q74" s="99">
        <v>14438850</v>
      </c>
      <c r="R74" s="99">
        <f t="shared" si="6"/>
        <v>11002812</v>
      </c>
      <c r="S74" s="99">
        <v>6097145</v>
      </c>
      <c r="T74" s="99">
        <v>4905667</v>
      </c>
      <c r="V74" s="97" t="s">
        <v>466</v>
      </c>
      <c r="W74" s="98" t="s">
        <v>1797</v>
      </c>
      <c r="X74" s="78"/>
      <c r="Y74" s="46">
        <f t="shared" si="7"/>
        <v>1485766</v>
      </c>
      <c r="Z74" s="99">
        <v>185000</v>
      </c>
      <c r="AA74" s="99">
        <v>1300766</v>
      </c>
    </row>
    <row r="75" spans="1:27" ht="15">
      <c r="A75" s="97" t="s">
        <v>472</v>
      </c>
      <c r="B75" s="98" t="s">
        <v>1799</v>
      </c>
      <c r="C75" s="99">
        <v>1052400</v>
      </c>
      <c r="D75" s="99">
        <f t="shared" si="4"/>
        <v>223775</v>
      </c>
      <c r="E75" s="99">
        <v>58000</v>
      </c>
      <c r="F75" s="99">
        <v>165775</v>
      </c>
      <c r="H75" s="97" t="s">
        <v>496</v>
      </c>
      <c r="I75" s="98" t="s">
        <v>1806</v>
      </c>
      <c r="J75" s="78"/>
      <c r="K75" s="46">
        <f t="shared" si="5"/>
        <v>828578</v>
      </c>
      <c r="L75" s="99">
        <v>522000</v>
      </c>
      <c r="M75" s="99">
        <v>306578</v>
      </c>
      <c r="O75" s="97" t="s">
        <v>466</v>
      </c>
      <c r="P75" s="98" t="s">
        <v>1797</v>
      </c>
      <c r="Q75" s="99">
        <v>688500</v>
      </c>
      <c r="R75" s="99">
        <f t="shared" si="6"/>
        <v>4385456</v>
      </c>
      <c r="S75" s="99">
        <v>508950</v>
      </c>
      <c r="T75" s="99">
        <v>3876506</v>
      </c>
      <c r="V75" s="97" t="s">
        <v>469</v>
      </c>
      <c r="W75" s="98" t="s">
        <v>1798</v>
      </c>
      <c r="X75" s="99">
        <v>1236072</v>
      </c>
      <c r="Y75" s="46">
        <f t="shared" si="7"/>
        <v>16497519</v>
      </c>
      <c r="Z75" s="99">
        <v>9585899</v>
      </c>
      <c r="AA75" s="99">
        <v>6911620</v>
      </c>
    </row>
    <row r="76" spans="1:27" ht="15">
      <c r="A76" s="97" t="s">
        <v>478</v>
      </c>
      <c r="B76" s="98" t="s">
        <v>1801</v>
      </c>
      <c r="C76" s="99">
        <v>366800</v>
      </c>
      <c r="D76" s="99">
        <f t="shared" si="4"/>
        <v>1210237</v>
      </c>
      <c r="E76" s="99">
        <v>408701</v>
      </c>
      <c r="F76" s="99">
        <v>801536</v>
      </c>
      <c r="H76" s="97" t="s">
        <v>499</v>
      </c>
      <c r="I76" s="98" t="s">
        <v>2212</v>
      </c>
      <c r="J76" s="99">
        <v>168500</v>
      </c>
      <c r="K76" s="46">
        <f t="shared" si="5"/>
        <v>296182</v>
      </c>
      <c r="L76" s="78"/>
      <c r="M76" s="99">
        <v>296182</v>
      </c>
      <c r="O76" s="97" t="s">
        <v>469</v>
      </c>
      <c r="P76" s="98" t="s">
        <v>1798</v>
      </c>
      <c r="Q76" s="99">
        <v>4056086</v>
      </c>
      <c r="R76" s="99">
        <f t="shared" si="6"/>
        <v>8464153</v>
      </c>
      <c r="S76" s="99">
        <v>3097431</v>
      </c>
      <c r="T76" s="99">
        <v>5366722</v>
      </c>
      <c r="V76" s="97" t="s">
        <v>472</v>
      </c>
      <c r="W76" s="98" t="s">
        <v>1799</v>
      </c>
      <c r="X76" s="78"/>
      <c r="Y76" s="46">
        <f t="shared" si="7"/>
        <v>14072187</v>
      </c>
      <c r="Z76" s="78"/>
      <c r="AA76" s="99">
        <v>14072187</v>
      </c>
    </row>
    <row r="77" spans="1:27" ht="15">
      <c r="A77" s="97" t="s">
        <v>481</v>
      </c>
      <c r="B77" s="98" t="s">
        <v>1802</v>
      </c>
      <c r="C77" s="78"/>
      <c r="D77" s="99">
        <f t="shared" si="4"/>
        <v>584742</v>
      </c>
      <c r="E77" s="99">
        <v>412700</v>
      </c>
      <c r="F77" s="99">
        <v>172042</v>
      </c>
      <c r="H77" s="97" t="s">
        <v>502</v>
      </c>
      <c r="I77" s="98" t="s">
        <v>1807</v>
      </c>
      <c r="J77" s="78"/>
      <c r="K77" s="46">
        <f t="shared" si="5"/>
        <v>675600</v>
      </c>
      <c r="L77" s="78"/>
      <c r="M77" s="99">
        <v>675600</v>
      </c>
      <c r="O77" s="97" t="s">
        <v>472</v>
      </c>
      <c r="P77" s="98" t="s">
        <v>1799</v>
      </c>
      <c r="Q77" s="99">
        <v>1414400</v>
      </c>
      <c r="R77" s="99">
        <f t="shared" si="6"/>
        <v>2526046</v>
      </c>
      <c r="S77" s="99">
        <v>799200</v>
      </c>
      <c r="T77" s="99">
        <v>1726846</v>
      </c>
      <c r="V77" s="97" t="s">
        <v>475</v>
      </c>
      <c r="W77" s="98" t="s">
        <v>1800</v>
      </c>
      <c r="X77" s="78"/>
      <c r="Y77" s="46">
        <f t="shared" si="7"/>
        <v>202600</v>
      </c>
      <c r="Z77" s="78"/>
      <c r="AA77" s="99">
        <v>202600</v>
      </c>
    </row>
    <row r="78" spans="1:27" ht="15">
      <c r="A78" s="97" t="s">
        <v>484</v>
      </c>
      <c r="B78" s="98" t="s">
        <v>1803</v>
      </c>
      <c r="C78" s="99">
        <v>300</v>
      </c>
      <c r="D78" s="99">
        <f t="shared" si="4"/>
        <v>568459</v>
      </c>
      <c r="E78" s="99">
        <v>363600</v>
      </c>
      <c r="F78" s="99">
        <v>204859</v>
      </c>
      <c r="H78" s="97" t="s">
        <v>504</v>
      </c>
      <c r="I78" s="98" t="s">
        <v>1808</v>
      </c>
      <c r="J78" s="78"/>
      <c r="K78" s="46">
        <f t="shared" si="5"/>
        <v>665473</v>
      </c>
      <c r="L78" s="78"/>
      <c r="M78" s="99">
        <v>665473</v>
      </c>
      <c r="O78" s="97" t="s">
        <v>475</v>
      </c>
      <c r="P78" s="98" t="s">
        <v>1800</v>
      </c>
      <c r="Q78" s="78"/>
      <c r="R78" s="99">
        <f t="shared" si="6"/>
        <v>583251</v>
      </c>
      <c r="S78" s="99">
        <v>322860</v>
      </c>
      <c r="T78" s="99">
        <v>260391</v>
      </c>
      <c r="V78" s="97" t="s">
        <v>478</v>
      </c>
      <c r="W78" s="98" t="s">
        <v>1801</v>
      </c>
      <c r="X78" s="99">
        <v>472700</v>
      </c>
      <c r="Y78" s="46">
        <f t="shared" si="7"/>
        <v>7429652</v>
      </c>
      <c r="Z78" s="99">
        <v>165000</v>
      </c>
      <c r="AA78" s="99">
        <v>7264652</v>
      </c>
    </row>
    <row r="79" spans="1:27" ht="15">
      <c r="A79" s="97" t="s">
        <v>487</v>
      </c>
      <c r="B79" s="98" t="s">
        <v>1804</v>
      </c>
      <c r="C79" s="78"/>
      <c r="D79" s="99">
        <f t="shared" si="4"/>
        <v>104429</v>
      </c>
      <c r="E79" s="78"/>
      <c r="F79" s="99">
        <v>104429</v>
      </c>
      <c r="H79" s="97" t="s">
        <v>507</v>
      </c>
      <c r="I79" s="98" t="s">
        <v>1809</v>
      </c>
      <c r="J79" s="78"/>
      <c r="K79" s="46">
        <f t="shared" si="5"/>
        <v>108740</v>
      </c>
      <c r="L79" s="78"/>
      <c r="M79" s="99">
        <v>108740</v>
      </c>
      <c r="O79" s="97" t="s">
        <v>478</v>
      </c>
      <c r="P79" s="98" t="s">
        <v>1801</v>
      </c>
      <c r="Q79" s="99">
        <v>10550600</v>
      </c>
      <c r="R79" s="99">
        <f t="shared" si="6"/>
        <v>17401679</v>
      </c>
      <c r="S79" s="99">
        <v>7534176</v>
      </c>
      <c r="T79" s="99">
        <v>9867503</v>
      </c>
      <c r="V79" s="97" t="s">
        <v>481</v>
      </c>
      <c r="W79" s="98" t="s">
        <v>1802</v>
      </c>
      <c r="X79" s="78"/>
      <c r="Y79" s="46">
        <f t="shared" si="7"/>
        <v>1146246</v>
      </c>
      <c r="Z79" s="78"/>
      <c r="AA79" s="99">
        <v>1146246</v>
      </c>
    </row>
    <row r="80" spans="1:27" ht="15">
      <c r="A80" s="97" t="s">
        <v>493</v>
      </c>
      <c r="B80" s="98" t="s">
        <v>2281</v>
      </c>
      <c r="C80" s="99">
        <v>10700</v>
      </c>
      <c r="D80" s="99">
        <f t="shared" si="4"/>
        <v>828392</v>
      </c>
      <c r="E80" s="99">
        <v>542150</v>
      </c>
      <c r="F80" s="99">
        <v>286242</v>
      </c>
      <c r="H80" s="97" t="s">
        <v>510</v>
      </c>
      <c r="I80" s="98" t="s">
        <v>2196</v>
      </c>
      <c r="J80" s="78"/>
      <c r="K80" s="46">
        <f t="shared" si="5"/>
        <v>1213624</v>
      </c>
      <c r="L80" s="78"/>
      <c r="M80" s="99">
        <v>1213624</v>
      </c>
      <c r="O80" s="97" t="s">
        <v>481</v>
      </c>
      <c r="P80" s="98" t="s">
        <v>1802</v>
      </c>
      <c r="Q80" s="99">
        <v>380700</v>
      </c>
      <c r="R80" s="99">
        <f t="shared" si="6"/>
        <v>5326722</v>
      </c>
      <c r="S80" s="99">
        <v>3163980</v>
      </c>
      <c r="T80" s="99">
        <v>2162742</v>
      </c>
      <c r="V80" s="97" t="s">
        <v>484</v>
      </c>
      <c r="W80" s="98" t="s">
        <v>1803</v>
      </c>
      <c r="X80" s="78"/>
      <c r="Y80" s="46">
        <f t="shared" si="7"/>
        <v>1396564</v>
      </c>
      <c r="Z80" s="99">
        <v>300</v>
      </c>
      <c r="AA80" s="99">
        <v>1396264</v>
      </c>
    </row>
    <row r="81" spans="1:27" ht="15">
      <c r="A81" s="97" t="s">
        <v>496</v>
      </c>
      <c r="B81" s="98" t="s">
        <v>1806</v>
      </c>
      <c r="C81" s="78"/>
      <c r="D81" s="99">
        <f t="shared" si="4"/>
        <v>320233</v>
      </c>
      <c r="E81" s="99">
        <v>145901</v>
      </c>
      <c r="F81" s="99">
        <v>174332</v>
      </c>
      <c r="H81" s="97" t="s">
        <v>513</v>
      </c>
      <c r="I81" s="98" t="s">
        <v>1810</v>
      </c>
      <c r="J81" s="78"/>
      <c r="K81" s="46">
        <f t="shared" si="5"/>
        <v>438138</v>
      </c>
      <c r="L81" s="78"/>
      <c r="M81" s="99">
        <v>438138</v>
      </c>
      <c r="O81" s="97" t="s">
        <v>484</v>
      </c>
      <c r="P81" s="98" t="s">
        <v>1803</v>
      </c>
      <c r="Q81" s="99">
        <v>1247647</v>
      </c>
      <c r="R81" s="99">
        <f t="shared" si="6"/>
        <v>4535548</v>
      </c>
      <c r="S81" s="99">
        <v>1998121</v>
      </c>
      <c r="T81" s="99">
        <v>2537427</v>
      </c>
      <c r="V81" s="97" t="s">
        <v>487</v>
      </c>
      <c r="W81" s="98" t="s">
        <v>1804</v>
      </c>
      <c r="X81" s="99">
        <v>813400</v>
      </c>
      <c r="Y81" s="46">
        <f t="shared" si="7"/>
        <v>1479132</v>
      </c>
      <c r="Z81" s="78"/>
      <c r="AA81" s="99">
        <v>1479132</v>
      </c>
    </row>
    <row r="82" spans="1:27" ht="15">
      <c r="A82" s="97" t="s">
        <v>499</v>
      </c>
      <c r="B82" s="98" t="s">
        <v>2212</v>
      </c>
      <c r="C82" s="99">
        <v>981100</v>
      </c>
      <c r="D82" s="99">
        <f t="shared" si="4"/>
        <v>196475</v>
      </c>
      <c r="E82" s="78"/>
      <c r="F82" s="99">
        <v>196475</v>
      </c>
      <c r="H82" s="97" t="s">
        <v>516</v>
      </c>
      <c r="I82" s="98" t="s">
        <v>1811</v>
      </c>
      <c r="J82" s="78"/>
      <c r="K82" s="46">
        <f t="shared" si="5"/>
        <v>109950</v>
      </c>
      <c r="L82" s="78"/>
      <c r="M82" s="99">
        <v>109950</v>
      </c>
      <c r="O82" s="97" t="s">
        <v>487</v>
      </c>
      <c r="P82" s="98" t="s">
        <v>1804</v>
      </c>
      <c r="Q82" s="99">
        <v>175000</v>
      </c>
      <c r="R82" s="99">
        <f t="shared" si="6"/>
        <v>1566638</v>
      </c>
      <c r="S82" s="99">
        <v>783350</v>
      </c>
      <c r="T82" s="99">
        <v>783288</v>
      </c>
      <c r="V82" s="97" t="s">
        <v>490</v>
      </c>
      <c r="W82" s="98" t="s">
        <v>1805</v>
      </c>
      <c r="X82" s="99">
        <v>107000</v>
      </c>
      <c r="Y82" s="46">
        <f t="shared" si="7"/>
        <v>1584256</v>
      </c>
      <c r="Z82" s="78"/>
      <c r="AA82" s="99">
        <v>1584256</v>
      </c>
    </row>
    <row r="83" spans="1:27" ht="15">
      <c r="A83" s="97" t="s">
        <v>502</v>
      </c>
      <c r="B83" s="98" t="s">
        <v>1807</v>
      </c>
      <c r="C83" s="78"/>
      <c r="D83" s="99">
        <f t="shared" si="4"/>
        <v>8950</v>
      </c>
      <c r="E83" s="78"/>
      <c r="F83" s="99">
        <v>8950</v>
      </c>
      <c r="H83" s="97" t="s">
        <v>519</v>
      </c>
      <c r="I83" s="98" t="s">
        <v>1812</v>
      </c>
      <c r="J83" s="78"/>
      <c r="K83" s="46">
        <f t="shared" si="5"/>
        <v>46950</v>
      </c>
      <c r="L83" s="78"/>
      <c r="M83" s="99">
        <v>46950</v>
      </c>
      <c r="O83" s="97" t="s">
        <v>490</v>
      </c>
      <c r="P83" s="98" t="s">
        <v>1805</v>
      </c>
      <c r="Q83" s="99">
        <v>210200</v>
      </c>
      <c r="R83" s="99">
        <f t="shared" si="6"/>
        <v>112929</v>
      </c>
      <c r="S83" s="78"/>
      <c r="T83" s="99">
        <v>112929</v>
      </c>
      <c r="V83" s="97" t="s">
        <v>493</v>
      </c>
      <c r="W83" s="98" t="s">
        <v>2281</v>
      </c>
      <c r="X83" s="99">
        <v>19713600</v>
      </c>
      <c r="Y83" s="46">
        <f t="shared" si="7"/>
        <v>11244586</v>
      </c>
      <c r="Z83" s="99">
        <v>875500</v>
      </c>
      <c r="AA83" s="99">
        <v>10369086</v>
      </c>
    </row>
    <row r="84" spans="1:27" ht="15">
      <c r="A84" s="97" t="s">
        <v>504</v>
      </c>
      <c r="B84" s="98" t="s">
        <v>1808</v>
      </c>
      <c r="C84" s="99">
        <v>27503</v>
      </c>
      <c r="D84" s="99">
        <f t="shared" si="4"/>
        <v>2123949</v>
      </c>
      <c r="E84" s="99">
        <v>395304</v>
      </c>
      <c r="F84" s="99">
        <v>1728645</v>
      </c>
      <c r="H84" s="97" t="s">
        <v>522</v>
      </c>
      <c r="I84" s="98" t="s">
        <v>1813</v>
      </c>
      <c r="J84" s="78"/>
      <c r="K84" s="46">
        <f t="shared" si="5"/>
        <v>5695</v>
      </c>
      <c r="L84" s="78"/>
      <c r="M84" s="99">
        <v>5695</v>
      </c>
      <c r="O84" s="97" t="s">
        <v>493</v>
      </c>
      <c r="P84" s="98" t="s">
        <v>2281</v>
      </c>
      <c r="Q84" s="99">
        <v>538750</v>
      </c>
      <c r="R84" s="99">
        <f t="shared" si="6"/>
        <v>8169293</v>
      </c>
      <c r="S84" s="99">
        <v>4115625</v>
      </c>
      <c r="T84" s="99">
        <v>4053668</v>
      </c>
      <c r="V84" s="97" t="s">
        <v>496</v>
      </c>
      <c r="W84" s="98" t="s">
        <v>1806</v>
      </c>
      <c r="X84" s="99">
        <v>49284</v>
      </c>
      <c r="Y84" s="46">
        <f t="shared" si="7"/>
        <v>5323701</v>
      </c>
      <c r="Z84" s="99">
        <v>1599500</v>
      </c>
      <c r="AA84" s="99">
        <v>3724201</v>
      </c>
    </row>
    <row r="85" spans="1:27" ht="15">
      <c r="A85" s="97" t="s">
        <v>507</v>
      </c>
      <c r="B85" s="98" t="s">
        <v>1809</v>
      </c>
      <c r="C85" s="99">
        <v>2272691</v>
      </c>
      <c r="D85" s="99">
        <f t="shared" si="4"/>
        <v>497711</v>
      </c>
      <c r="E85" s="99">
        <v>73050</v>
      </c>
      <c r="F85" s="99">
        <v>424661</v>
      </c>
      <c r="H85" s="97" t="s">
        <v>525</v>
      </c>
      <c r="I85" s="98" t="s">
        <v>1814</v>
      </c>
      <c r="J85" s="78"/>
      <c r="K85" s="46">
        <f t="shared" si="5"/>
        <v>463379</v>
      </c>
      <c r="L85" s="78"/>
      <c r="M85" s="99">
        <v>463379</v>
      </c>
      <c r="O85" s="97" t="s">
        <v>496</v>
      </c>
      <c r="P85" s="98" t="s">
        <v>1806</v>
      </c>
      <c r="Q85" s="99">
        <v>7576500</v>
      </c>
      <c r="R85" s="99">
        <f t="shared" si="6"/>
        <v>4793725</v>
      </c>
      <c r="S85" s="99">
        <v>2716549</v>
      </c>
      <c r="T85" s="99">
        <v>2077176</v>
      </c>
      <c r="V85" s="97" t="s">
        <v>499</v>
      </c>
      <c r="W85" s="98" t="s">
        <v>2212</v>
      </c>
      <c r="X85" s="99">
        <v>715725</v>
      </c>
      <c r="Y85" s="46">
        <f t="shared" si="7"/>
        <v>1542098</v>
      </c>
      <c r="Z85" s="78"/>
      <c r="AA85" s="99">
        <v>1542098</v>
      </c>
    </row>
    <row r="86" spans="1:27" ht="15">
      <c r="A86" s="97" t="s">
        <v>513</v>
      </c>
      <c r="B86" s="98" t="s">
        <v>1810</v>
      </c>
      <c r="C86" s="99">
        <v>20002</v>
      </c>
      <c r="D86" s="99">
        <f t="shared" si="4"/>
        <v>715461</v>
      </c>
      <c r="E86" s="99">
        <v>237200</v>
      </c>
      <c r="F86" s="99">
        <v>478261</v>
      </c>
      <c r="H86" s="97" t="s">
        <v>528</v>
      </c>
      <c r="I86" s="98" t="s">
        <v>1815</v>
      </c>
      <c r="J86" s="78"/>
      <c r="K86" s="46">
        <f t="shared" si="5"/>
        <v>398800</v>
      </c>
      <c r="L86" s="78"/>
      <c r="M86" s="99">
        <v>398800</v>
      </c>
      <c r="O86" s="97" t="s">
        <v>499</v>
      </c>
      <c r="P86" s="98" t="s">
        <v>2212</v>
      </c>
      <c r="Q86" s="99">
        <v>11205743</v>
      </c>
      <c r="R86" s="99">
        <f t="shared" si="6"/>
        <v>3745652</v>
      </c>
      <c r="S86" s="99">
        <v>2596770</v>
      </c>
      <c r="T86" s="99">
        <v>1148882</v>
      </c>
      <c r="V86" s="97" t="s">
        <v>502</v>
      </c>
      <c r="W86" s="98" t="s">
        <v>1807</v>
      </c>
      <c r="X86" s="99">
        <v>92050</v>
      </c>
      <c r="Y86" s="46">
        <f t="shared" si="7"/>
        <v>4037189</v>
      </c>
      <c r="Z86" s="78"/>
      <c r="AA86" s="99">
        <v>4037189</v>
      </c>
    </row>
    <row r="87" spans="1:27" ht="15">
      <c r="A87" s="97" t="s">
        <v>516</v>
      </c>
      <c r="B87" s="98" t="s">
        <v>1811</v>
      </c>
      <c r="C87" s="78"/>
      <c r="D87" s="99">
        <f t="shared" si="4"/>
        <v>191732</v>
      </c>
      <c r="E87" s="99">
        <v>80000</v>
      </c>
      <c r="F87" s="99">
        <v>111732</v>
      </c>
      <c r="H87" s="97" t="s">
        <v>531</v>
      </c>
      <c r="I87" s="98" t="s">
        <v>1816</v>
      </c>
      <c r="J87" s="99">
        <v>159000</v>
      </c>
      <c r="K87" s="46">
        <f t="shared" si="5"/>
        <v>563531</v>
      </c>
      <c r="L87" s="99">
        <v>104500</v>
      </c>
      <c r="M87" s="99">
        <v>459031</v>
      </c>
      <c r="O87" s="97" t="s">
        <v>502</v>
      </c>
      <c r="P87" s="98" t="s">
        <v>1807</v>
      </c>
      <c r="Q87" s="78"/>
      <c r="R87" s="99">
        <f t="shared" si="6"/>
        <v>170395</v>
      </c>
      <c r="S87" s="78"/>
      <c r="T87" s="99">
        <v>170395</v>
      </c>
      <c r="V87" s="97" t="s">
        <v>504</v>
      </c>
      <c r="W87" s="98" t="s">
        <v>1808</v>
      </c>
      <c r="X87" s="99">
        <v>168800</v>
      </c>
      <c r="Y87" s="46">
        <f t="shared" si="7"/>
        <v>4447779</v>
      </c>
      <c r="Z87" s="99">
        <v>142000</v>
      </c>
      <c r="AA87" s="99">
        <v>4305779</v>
      </c>
    </row>
    <row r="88" spans="1:27" ht="15">
      <c r="A88" s="97" t="s">
        <v>519</v>
      </c>
      <c r="B88" s="98" t="s">
        <v>1812</v>
      </c>
      <c r="C88" s="78"/>
      <c r="D88" s="99">
        <f t="shared" si="4"/>
        <v>53990</v>
      </c>
      <c r="E88" s="78"/>
      <c r="F88" s="99">
        <v>53990</v>
      </c>
      <c r="H88" s="97" t="s">
        <v>534</v>
      </c>
      <c r="I88" s="98" t="s">
        <v>1817</v>
      </c>
      <c r="J88" s="99">
        <v>45000</v>
      </c>
      <c r="K88" s="46">
        <f t="shared" si="5"/>
        <v>369711</v>
      </c>
      <c r="L88" s="78"/>
      <c r="M88" s="99">
        <v>369711</v>
      </c>
      <c r="O88" s="97" t="s">
        <v>504</v>
      </c>
      <c r="P88" s="98" t="s">
        <v>1808</v>
      </c>
      <c r="Q88" s="99">
        <v>48408021</v>
      </c>
      <c r="R88" s="99">
        <f t="shared" si="6"/>
        <v>21191186</v>
      </c>
      <c r="S88" s="99">
        <v>8332627</v>
      </c>
      <c r="T88" s="99">
        <v>12858559</v>
      </c>
      <c r="V88" s="97" t="s">
        <v>507</v>
      </c>
      <c r="W88" s="98" t="s">
        <v>1809</v>
      </c>
      <c r="X88" s="99">
        <v>308000</v>
      </c>
      <c r="Y88" s="46">
        <f t="shared" si="7"/>
        <v>2131503</v>
      </c>
      <c r="Z88" s="99">
        <v>24800</v>
      </c>
      <c r="AA88" s="99">
        <v>2106703</v>
      </c>
    </row>
    <row r="89" spans="1:27" ht="15">
      <c r="A89" s="97" t="s">
        <v>522</v>
      </c>
      <c r="B89" s="98" t="s">
        <v>1813</v>
      </c>
      <c r="C89" s="78"/>
      <c r="D89" s="99">
        <f t="shared" si="4"/>
        <v>228466</v>
      </c>
      <c r="E89" s="78"/>
      <c r="F89" s="99">
        <v>228466</v>
      </c>
      <c r="H89" s="97" t="s">
        <v>538</v>
      </c>
      <c r="I89" s="98" t="s">
        <v>2282</v>
      </c>
      <c r="J89" s="78"/>
      <c r="K89" s="46">
        <f t="shared" si="5"/>
        <v>3300</v>
      </c>
      <c r="L89" s="78"/>
      <c r="M89" s="99">
        <v>3300</v>
      </c>
      <c r="O89" s="97" t="s">
        <v>507</v>
      </c>
      <c r="P89" s="98" t="s">
        <v>1809</v>
      </c>
      <c r="Q89" s="99">
        <v>16327605</v>
      </c>
      <c r="R89" s="99">
        <f t="shared" si="6"/>
        <v>6847469</v>
      </c>
      <c r="S89" s="99">
        <v>2629776</v>
      </c>
      <c r="T89" s="99">
        <v>4217693</v>
      </c>
      <c r="V89" s="97" t="s">
        <v>510</v>
      </c>
      <c r="W89" s="98" t="s">
        <v>2196</v>
      </c>
      <c r="X89" s="78"/>
      <c r="Y89" s="46">
        <f t="shared" si="7"/>
        <v>4827408</v>
      </c>
      <c r="Z89" s="78"/>
      <c r="AA89" s="99">
        <v>4827408</v>
      </c>
    </row>
    <row r="90" spans="1:27" ht="15">
      <c r="A90" s="97" t="s">
        <v>525</v>
      </c>
      <c r="B90" s="98" t="s">
        <v>1814</v>
      </c>
      <c r="C90" s="99">
        <v>6000</v>
      </c>
      <c r="D90" s="99">
        <f t="shared" si="4"/>
        <v>356074</v>
      </c>
      <c r="E90" s="99">
        <v>16600</v>
      </c>
      <c r="F90" s="99">
        <v>339474</v>
      </c>
      <c r="H90" s="97" t="s">
        <v>544</v>
      </c>
      <c r="I90" s="98" t="s">
        <v>1819</v>
      </c>
      <c r="J90" s="78"/>
      <c r="K90" s="46">
        <f t="shared" si="5"/>
        <v>43169</v>
      </c>
      <c r="L90" s="78"/>
      <c r="M90" s="99">
        <v>43169</v>
      </c>
      <c r="O90" s="97" t="s">
        <v>510</v>
      </c>
      <c r="P90" s="98" t="s">
        <v>2196</v>
      </c>
      <c r="Q90" s="78"/>
      <c r="R90" s="99">
        <f t="shared" si="6"/>
        <v>4500</v>
      </c>
      <c r="S90" s="78"/>
      <c r="T90" s="99">
        <v>4500</v>
      </c>
      <c r="V90" s="97" t="s">
        <v>513</v>
      </c>
      <c r="W90" s="98" t="s">
        <v>1810</v>
      </c>
      <c r="X90" s="99">
        <v>95700</v>
      </c>
      <c r="Y90" s="46">
        <f t="shared" si="7"/>
        <v>2495506</v>
      </c>
      <c r="Z90" s="78"/>
      <c r="AA90" s="99">
        <v>2495506</v>
      </c>
    </row>
    <row r="91" spans="1:27" ht="15">
      <c r="A91" s="97" t="s">
        <v>528</v>
      </c>
      <c r="B91" s="98" t="s">
        <v>1815</v>
      </c>
      <c r="C91" s="78"/>
      <c r="D91" s="99">
        <f t="shared" si="4"/>
        <v>1184767</v>
      </c>
      <c r="E91" s="99">
        <v>156600</v>
      </c>
      <c r="F91" s="99">
        <v>1028167</v>
      </c>
      <c r="H91" s="97" t="s">
        <v>547</v>
      </c>
      <c r="I91" s="98" t="s">
        <v>1820</v>
      </c>
      <c r="J91" s="78"/>
      <c r="K91" s="46">
        <f t="shared" si="5"/>
        <v>173220</v>
      </c>
      <c r="L91" s="78"/>
      <c r="M91" s="99">
        <v>173220</v>
      </c>
      <c r="O91" s="97" t="s">
        <v>513</v>
      </c>
      <c r="P91" s="98" t="s">
        <v>1810</v>
      </c>
      <c r="Q91" s="99">
        <v>2523604</v>
      </c>
      <c r="R91" s="99">
        <f t="shared" si="6"/>
        <v>6840231</v>
      </c>
      <c r="S91" s="99">
        <v>1904154</v>
      </c>
      <c r="T91" s="99">
        <v>4936077</v>
      </c>
      <c r="V91" s="97" t="s">
        <v>516</v>
      </c>
      <c r="W91" s="98" t="s">
        <v>1811</v>
      </c>
      <c r="X91" s="99">
        <v>200000</v>
      </c>
      <c r="Y91" s="46">
        <f t="shared" si="7"/>
        <v>3487516</v>
      </c>
      <c r="Z91" s="99">
        <v>914500</v>
      </c>
      <c r="AA91" s="99">
        <v>2573016</v>
      </c>
    </row>
    <row r="92" spans="1:27" ht="15">
      <c r="A92" s="97" t="s">
        <v>531</v>
      </c>
      <c r="B92" s="98" t="s">
        <v>1816</v>
      </c>
      <c r="C92" s="78"/>
      <c r="D92" s="99">
        <f t="shared" si="4"/>
        <v>19570</v>
      </c>
      <c r="E92" s="78"/>
      <c r="F92" s="99">
        <v>19570</v>
      </c>
      <c r="H92" s="97" t="s">
        <v>550</v>
      </c>
      <c r="I92" s="98" t="s">
        <v>2305</v>
      </c>
      <c r="J92" s="78"/>
      <c r="K92" s="46">
        <f t="shared" si="5"/>
        <v>12698</v>
      </c>
      <c r="L92" s="78"/>
      <c r="M92" s="99">
        <v>12698</v>
      </c>
      <c r="O92" s="97" t="s">
        <v>516</v>
      </c>
      <c r="P92" s="98" t="s">
        <v>1811</v>
      </c>
      <c r="Q92" s="78"/>
      <c r="R92" s="99">
        <f t="shared" si="6"/>
        <v>2323905</v>
      </c>
      <c r="S92" s="99">
        <v>1011000</v>
      </c>
      <c r="T92" s="99">
        <v>1312905</v>
      </c>
      <c r="V92" s="97" t="s">
        <v>519</v>
      </c>
      <c r="W92" s="98" t="s">
        <v>1812</v>
      </c>
      <c r="X92" s="78"/>
      <c r="Y92" s="46">
        <f t="shared" si="7"/>
        <v>238866</v>
      </c>
      <c r="Z92" s="78"/>
      <c r="AA92" s="99">
        <v>238866</v>
      </c>
    </row>
    <row r="93" spans="1:27" ht="15">
      <c r="A93" s="97" t="s">
        <v>534</v>
      </c>
      <c r="B93" s="98" t="s">
        <v>1817</v>
      </c>
      <c r="C93" s="99">
        <v>600</v>
      </c>
      <c r="D93" s="99">
        <f t="shared" si="4"/>
        <v>918280</v>
      </c>
      <c r="E93" s="99">
        <v>457200</v>
      </c>
      <c r="F93" s="99">
        <v>461080</v>
      </c>
      <c r="H93" s="97" t="s">
        <v>553</v>
      </c>
      <c r="I93" s="98" t="s">
        <v>1821</v>
      </c>
      <c r="J93" s="78"/>
      <c r="K93" s="46">
        <f t="shared" si="5"/>
        <v>1433413</v>
      </c>
      <c r="L93" s="99">
        <v>2000</v>
      </c>
      <c r="M93" s="99">
        <v>1431413</v>
      </c>
      <c r="O93" s="97" t="s">
        <v>519</v>
      </c>
      <c r="P93" s="98" t="s">
        <v>1812</v>
      </c>
      <c r="Q93" s="99">
        <v>231750</v>
      </c>
      <c r="R93" s="99">
        <f t="shared" si="6"/>
        <v>1248077</v>
      </c>
      <c r="S93" s="99">
        <v>289600</v>
      </c>
      <c r="T93" s="99">
        <v>958477</v>
      </c>
      <c r="V93" s="97" t="s">
        <v>522</v>
      </c>
      <c r="W93" s="98" t="s">
        <v>1813</v>
      </c>
      <c r="X93" s="99">
        <v>5200</v>
      </c>
      <c r="Y93" s="46">
        <f t="shared" si="7"/>
        <v>234138</v>
      </c>
      <c r="Z93" s="78"/>
      <c r="AA93" s="99">
        <v>234138</v>
      </c>
    </row>
    <row r="94" spans="1:27" ht="15">
      <c r="A94" s="97" t="s">
        <v>538</v>
      </c>
      <c r="B94" s="98" t="s">
        <v>2282</v>
      </c>
      <c r="C94" s="78"/>
      <c r="D94" s="99">
        <f t="shared" si="4"/>
        <v>41570</v>
      </c>
      <c r="E94" s="78"/>
      <c r="F94" s="99">
        <v>41570</v>
      </c>
      <c r="H94" s="97" t="s">
        <v>556</v>
      </c>
      <c r="I94" s="98" t="s">
        <v>1822</v>
      </c>
      <c r="J94" s="99">
        <v>320610</v>
      </c>
      <c r="K94" s="46">
        <f t="shared" si="5"/>
        <v>40500</v>
      </c>
      <c r="L94" s="99">
        <v>40000</v>
      </c>
      <c r="M94" s="99">
        <v>500</v>
      </c>
      <c r="O94" s="97" t="s">
        <v>522</v>
      </c>
      <c r="P94" s="98" t="s">
        <v>1813</v>
      </c>
      <c r="Q94" s="99">
        <v>1519300</v>
      </c>
      <c r="R94" s="99">
        <f t="shared" si="6"/>
        <v>3823102</v>
      </c>
      <c r="S94" s="99">
        <v>1038235</v>
      </c>
      <c r="T94" s="99">
        <v>2784867</v>
      </c>
      <c r="V94" s="97" t="s">
        <v>525</v>
      </c>
      <c r="W94" s="98" t="s">
        <v>1814</v>
      </c>
      <c r="X94" s="99">
        <v>55100</v>
      </c>
      <c r="Y94" s="46">
        <f t="shared" si="7"/>
        <v>6666397</v>
      </c>
      <c r="Z94" s="78"/>
      <c r="AA94" s="99">
        <v>6666397</v>
      </c>
    </row>
    <row r="95" spans="1:27" ht="15">
      <c r="A95" s="97" t="s">
        <v>541</v>
      </c>
      <c r="B95" s="98" t="s">
        <v>1818</v>
      </c>
      <c r="C95" s="78"/>
      <c r="D95" s="99">
        <f t="shared" si="4"/>
        <v>31152</v>
      </c>
      <c r="E95" s="78"/>
      <c r="F95" s="99">
        <v>31152</v>
      </c>
      <c r="H95" s="97" t="s">
        <v>559</v>
      </c>
      <c r="I95" s="98" t="s">
        <v>1823</v>
      </c>
      <c r="J95" s="99">
        <v>1989000</v>
      </c>
      <c r="K95" s="46">
        <f t="shared" si="5"/>
        <v>373599</v>
      </c>
      <c r="L95" s="78"/>
      <c r="M95" s="99">
        <v>373599</v>
      </c>
      <c r="O95" s="97" t="s">
        <v>525</v>
      </c>
      <c r="P95" s="98" t="s">
        <v>1814</v>
      </c>
      <c r="Q95" s="99">
        <v>391100</v>
      </c>
      <c r="R95" s="99">
        <f t="shared" si="6"/>
        <v>3468310</v>
      </c>
      <c r="S95" s="99">
        <v>532293</v>
      </c>
      <c r="T95" s="99">
        <v>2936017</v>
      </c>
      <c r="V95" s="97" t="s">
        <v>528</v>
      </c>
      <c r="W95" s="98" t="s">
        <v>1815</v>
      </c>
      <c r="X95" s="99">
        <v>1134121</v>
      </c>
      <c r="Y95" s="46">
        <f t="shared" si="7"/>
        <v>13773941</v>
      </c>
      <c r="Z95" s="78"/>
      <c r="AA95" s="99">
        <v>13773941</v>
      </c>
    </row>
    <row r="96" spans="1:27" ht="15">
      <c r="A96" s="97" t="s">
        <v>544</v>
      </c>
      <c r="B96" s="98" t="s">
        <v>1819</v>
      </c>
      <c r="C96" s="78"/>
      <c r="D96" s="99">
        <f t="shared" si="4"/>
        <v>187629</v>
      </c>
      <c r="E96" s="78"/>
      <c r="F96" s="99">
        <v>187629</v>
      </c>
      <c r="H96" s="97" t="s">
        <v>562</v>
      </c>
      <c r="I96" s="98" t="s">
        <v>2291</v>
      </c>
      <c r="J96" s="78"/>
      <c r="K96" s="46">
        <f t="shared" si="5"/>
        <v>41800</v>
      </c>
      <c r="L96" s="78"/>
      <c r="M96" s="99">
        <v>41800</v>
      </c>
      <c r="O96" s="97" t="s">
        <v>528</v>
      </c>
      <c r="P96" s="98" t="s">
        <v>1815</v>
      </c>
      <c r="Q96" s="99">
        <v>1287099</v>
      </c>
      <c r="R96" s="99">
        <f t="shared" si="6"/>
        <v>5378325</v>
      </c>
      <c r="S96" s="99">
        <v>1348800</v>
      </c>
      <c r="T96" s="99">
        <v>4029525</v>
      </c>
      <c r="V96" s="97" t="s">
        <v>531</v>
      </c>
      <c r="W96" s="98" t="s">
        <v>1816</v>
      </c>
      <c r="X96" s="99">
        <v>3681748</v>
      </c>
      <c r="Y96" s="46">
        <f t="shared" si="7"/>
        <v>3100925</v>
      </c>
      <c r="Z96" s="99">
        <v>668250</v>
      </c>
      <c r="AA96" s="99">
        <v>2432675</v>
      </c>
    </row>
    <row r="97" spans="1:27" ht="15">
      <c r="A97" s="97" t="s">
        <v>547</v>
      </c>
      <c r="B97" s="98" t="s">
        <v>1820</v>
      </c>
      <c r="C97" s="78"/>
      <c r="D97" s="99">
        <f t="shared" si="4"/>
        <v>841583</v>
      </c>
      <c r="E97" s="99">
        <v>98800</v>
      </c>
      <c r="F97" s="99">
        <v>742783</v>
      </c>
      <c r="H97" s="97" t="s">
        <v>565</v>
      </c>
      <c r="I97" s="98" t="s">
        <v>1824</v>
      </c>
      <c r="J97" s="78"/>
      <c r="K97" s="46">
        <f t="shared" si="5"/>
        <v>221935</v>
      </c>
      <c r="L97" s="78"/>
      <c r="M97" s="99">
        <v>221935</v>
      </c>
      <c r="O97" s="97" t="s">
        <v>531</v>
      </c>
      <c r="P97" s="98" t="s">
        <v>1816</v>
      </c>
      <c r="Q97" s="99">
        <v>11228968</v>
      </c>
      <c r="R97" s="99">
        <f t="shared" si="6"/>
        <v>265947</v>
      </c>
      <c r="S97" s="78"/>
      <c r="T97" s="99">
        <v>265947</v>
      </c>
      <c r="V97" s="97" t="s">
        <v>534</v>
      </c>
      <c r="W97" s="98" t="s">
        <v>1817</v>
      </c>
      <c r="X97" s="99">
        <v>10721750</v>
      </c>
      <c r="Y97" s="46">
        <f t="shared" si="7"/>
        <v>3427525</v>
      </c>
      <c r="Z97" s="99">
        <v>236500</v>
      </c>
      <c r="AA97" s="99">
        <v>3191025</v>
      </c>
    </row>
    <row r="98" spans="1:27" ht="15">
      <c r="A98" s="97" t="s">
        <v>550</v>
      </c>
      <c r="B98" s="98" t="s">
        <v>2305</v>
      </c>
      <c r="C98" s="78"/>
      <c r="D98" s="99">
        <f t="shared" si="4"/>
        <v>77136</v>
      </c>
      <c r="E98" s="78"/>
      <c r="F98" s="99">
        <v>77136</v>
      </c>
      <c r="H98" s="97" t="s">
        <v>568</v>
      </c>
      <c r="I98" s="98" t="s">
        <v>1825</v>
      </c>
      <c r="J98" s="78"/>
      <c r="K98" s="46">
        <f t="shared" si="5"/>
        <v>5157</v>
      </c>
      <c r="L98" s="78"/>
      <c r="M98" s="99">
        <v>5157</v>
      </c>
      <c r="O98" s="97" t="s">
        <v>534</v>
      </c>
      <c r="P98" s="98" t="s">
        <v>1817</v>
      </c>
      <c r="Q98" s="99">
        <v>2965250</v>
      </c>
      <c r="R98" s="99">
        <f t="shared" si="6"/>
        <v>12213169</v>
      </c>
      <c r="S98" s="99">
        <v>6256480</v>
      </c>
      <c r="T98" s="99">
        <v>5956689</v>
      </c>
      <c r="V98" s="97" t="s">
        <v>538</v>
      </c>
      <c r="W98" s="98" t="s">
        <v>2282</v>
      </c>
      <c r="X98" s="99">
        <v>35500</v>
      </c>
      <c r="Y98" s="46">
        <f t="shared" si="7"/>
        <v>114600</v>
      </c>
      <c r="Z98" s="78"/>
      <c r="AA98" s="99">
        <v>114600</v>
      </c>
    </row>
    <row r="99" spans="1:27" ht="15">
      <c r="A99" s="97" t="s">
        <v>553</v>
      </c>
      <c r="B99" s="98" t="s">
        <v>1821</v>
      </c>
      <c r="C99" s="78"/>
      <c r="D99" s="99">
        <f t="shared" si="4"/>
        <v>536662</v>
      </c>
      <c r="E99" s="78"/>
      <c r="F99" s="99">
        <v>536662</v>
      </c>
      <c r="H99" s="97" t="s">
        <v>574</v>
      </c>
      <c r="I99" s="98" t="s">
        <v>1827</v>
      </c>
      <c r="J99" s="99">
        <v>794924</v>
      </c>
      <c r="K99" s="46">
        <f t="shared" si="5"/>
        <v>1002925</v>
      </c>
      <c r="L99" s="78"/>
      <c r="M99" s="99">
        <v>1002925</v>
      </c>
      <c r="O99" s="97" t="s">
        <v>538</v>
      </c>
      <c r="P99" s="98" t="s">
        <v>2282</v>
      </c>
      <c r="Q99" s="78"/>
      <c r="R99" s="99">
        <f t="shared" si="6"/>
        <v>347011</v>
      </c>
      <c r="S99" s="99">
        <v>18900</v>
      </c>
      <c r="T99" s="99">
        <v>328111</v>
      </c>
      <c r="V99" s="97" t="s">
        <v>541</v>
      </c>
      <c r="W99" s="98" t="s">
        <v>1818</v>
      </c>
      <c r="X99" s="78"/>
      <c r="Y99" s="46">
        <f t="shared" si="7"/>
        <v>4100</v>
      </c>
      <c r="Z99" s="78"/>
      <c r="AA99" s="99">
        <v>4100</v>
      </c>
    </row>
    <row r="100" spans="1:27" ht="15">
      <c r="A100" s="97" t="s">
        <v>556</v>
      </c>
      <c r="B100" s="98" t="s">
        <v>1822</v>
      </c>
      <c r="C100" s="99">
        <v>2023900</v>
      </c>
      <c r="D100" s="99">
        <f t="shared" si="4"/>
        <v>271167</v>
      </c>
      <c r="E100" s="78"/>
      <c r="F100" s="99">
        <v>271167</v>
      </c>
      <c r="H100" s="97" t="s">
        <v>580</v>
      </c>
      <c r="I100" s="98" t="s">
        <v>1828</v>
      </c>
      <c r="J100" s="78"/>
      <c r="K100" s="46">
        <f t="shared" si="5"/>
        <v>757374</v>
      </c>
      <c r="L100" s="78"/>
      <c r="M100" s="99">
        <v>757374</v>
      </c>
      <c r="O100" s="97" t="s">
        <v>541</v>
      </c>
      <c r="P100" s="98" t="s">
        <v>1818</v>
      </c>
      <c r="Q100" s="78"/>
      <c r="R100" s="99">
        <f t="shared" si="6"/>
        <v>637823</v>
      </c>
      <c r="S100" s="99">
        <v>177200</v>
      </c>
      <c r="T100" s="99">
        <v>460623</v>
      </c>
      <c r="V100" s="97" t="s">
        <v>544</v>
      </c>
      <c r="W100" s="98" t="s">
        <v>1819</v>
      </c>
      <c r="X100" s="99">
        <v>30000</v>
      </c>
      <c r="Y100" s="46">
        <f t="shared" si="7"/>
        <v>4324681</v>
      </c>
      <c r="Z100" s="99">
        <v>181600</v>
      </c>
      <c r="AA100" s="99">
        <v>4143081</v>
      </c>
    </row>
    <row r="101" spans="1:27" ht="15">
      <c r="A101" s="97" t="s">
        <v>559</v>
      </c>
      <c r="B101" s="98" t="s">
        <v>1823</v>
      </c>
      <c r="C101" s="99">
        <v>22000</v>
      </c>
      <c r="D101" s="99">
        <f t="shared" si="4"/>
        <v>307609</v>
      </c>
      <c r="E101" s="99">
        <v>10000</v>
      </c>
      <c r="F101" s="99">
        <v>297609</v>
      </c>
      <c r="H101" s="97" t="s">
        <v>583</v>
      </c>
      <c r="I101" s="98" t="s">
        <v>1829</v>
      </c>
      <c r="J101" s="78"/>
      <c r="K101" s="46">
        <f t="shared" si="5"/>
        <v>23845</v>
      </c>
      <c r="L101" s="78"/>
      <c r="M101" s="99">
        <v>23845</v>
      </c>
      <c r="O101" s="97" t="s">
        <v>544</v>
      </c>
      <c r="P101" s="98" t="s">
        <v>1819</v>
      </c>
      <c r="Q101" s="99">
        <v>18001</v>
      </c>
      <c r="R101" s="99">
        <f t="shared" si="6"/>
        <v>1216346</v>
      </c>
      <c r="S101" s="99">
        <v>193800</v>
      </c>
      <c r="T101" s="99">
        <v>1022546</v>
      </c>
      <c r="V101" s="97" t="s">
        <v>547</v>
      </c>
      <c r="W101" s="98" t="s">
        <v>1820</v>
      </c>
      <c r="X101" s="99">
        <v>2416600</v>
      </c>
      <c r="Y101" s="46">
        <f t="shared" si="7"/>
        <v>5209525</v>
      </c>
      <c r="Z101" s="78"/>
      <c r="AA101" s="99">
        <v>5209525</v>
      </c>
    </row>
    <row r="102" spans="1:27" ht="15">
      <c r="A102" s="97" t="s">
        <v>562</v>
      </c>
      <c r="B102" s="98" t="s">
        <v>2291</v>
      </c>
      <c r="C102" s="78"/>
      <c r="D102" s="99">
        <f t="shared" si="4"/>
        <v>93324</v>
      </c>
      <c r="E102" s="78"/>
      <c r="F102" s="99">
        <v>93324</v>
      </c>
      <c r="H102" s="97" t="s">
        <v>586</v>
      </c>
      <c r="I102" s="98" t="s">
        <v>1830</v>
      </c>
      <c r="J102" s="99">
        <v>106734</v>
      </c>
      <c r="K102" s="46">
        <f t="shared" si="5"/>
        <v>163643</v>
      </c>
      <c r="L102" s="78"/>
      <c r="M102" s="99">
        <v>163643</v>
      </c>
      <c r="O102" s="97" t="s">
        <v>547</v>
      </c>
      <c r="P102" s="98" t="s">
        <v>1820</v>
      </c>
      <c r="Q102" s="99">
        <v>529500</v>
      </c>
      <c r="R102" s="99">
        <f t="shared" si="6"/>
        <v>3459390</v>
      </c>
      <c r="S102" s="99">
        <v>196650</v>
      </c>
      <c r="T102" s="99">
        <v>3262740</v>
      </c>
      <c r="V102" s="97" t="s">
        <v>550</v>
      </c>
      <c r="W102" s="98" t="s">
        <v>2305</v>
      </c>
      <c r="X102" s="99">
        <v>16350</v>
      </c>
      <c r="Y102" s="46">
        <f t="shared" si="7"/>
        <v>912224</v>
      </c>
      <c r="Z102" s="78"/>
      <c r="AA102" s="99">
        <v>912224</v>
      </c>
    </row>
    <row r="103" spans="1:27" ht="15">
      <c r="A103" s="97" t="s">
        <v>565</v>
      </c>
      <c r="B103" s="98" t="s">
        <v>1824</v>
      </c>
      <c r="C103" s="99">
        <v>427000</v>
      </c>
      <c r="D103" s="99">
        <f t="shared" si="4"/>
        <v>293188</v>
      </c>
      <c r="E103" s="99">
        <v>30300</v>
      </c>
      <c r="F103" s="99">
        <v>262888</v>
      </c>
      <c r="H103" s="97" t="s">
        <v>589</v>
      </c>
      <c r="I103" s="98" t="s">
        <v>1831</v>
      </c>
      <c r="J103" s="78"/>
      <c r="K103" s="46">
        <f t="shared" si="5"/>
        <v>624869</v>
      </c>
      <c r="L103" s="78"/>
      <c r="M103" s="99">
        <v>624869</v>
      </c>
      <c r="O103" s="97" t="s">
        <v>550</v>
      </c>
      <c r="P103" s="98" t="s">
        <v>2305</v>
      </c>
      <c r="Q103" s="78"/>
      <c r="R103" s="99">
        <f t="shared" si="6"/>
        <v>1432743</v>
      </c>
      <c r="S103" s="99">
        <v>51000</v>
      </c>
      <c r="T103" s="99">
        <v>1381743</v>
      </c>
      <c r="V103" s="97" t="s">
        <v>553</v>
      </c>
      <c r="W103" s="98" t="s">
        <v>1821</v>
      </c>
      <c r="X103" s="99">
        <v>48620815</v>
      </c>
      <c r="Y103" s="46">
        <f t="shared" si="7"/>
        <v>15207068</v>
      </c>
      <c r="Z103" s="99">
        <v>545400</v>
      </c>
      <c r="AA103" s="99">
        <v>14661668</v>
      </c>
    </row>
    <row r="104" spans="1:27" ht="15">
      <c r="A104" s="97" t="s">
        <v>568</v>
      </c>
      <c r="B104" s="98" t="s">
        <v>1825</v>
      </c>
      <c r="C104" s="78"/>
      <c r="D104" s="99">
        <f t="shared" si="4"/>
        <v>111675</v>
      </c>
      <c r="E104" s="99">
        <v>16400</v>
      </c>
      <c r="F104" s="99">
        <v>95275</v>
      </c>
      <c r="H104" s="97" t="s">
        <v>592</v>
      </c>
      <c r="I104" s="98" t="s">
        <v>1832</v>
      </c>
      <c r="J104" s="78"/>
      <c r="K104" s="46">
        <f t="shared" si="5"/>
        <v>125790</v>
      </c>
      <c r="L104" s="78"/>
      <c r="M104" s="99">
        <v>125790</v>
      </c>
      <c r="O104" s="97" t="s">
        <v>553</v>
      </c>
      <c r="P104" s="98" t="s">
        <v>1821</v>
      </c>
      <c r="Q104" s="99">
        <v>3635446</v>
      </c>
      <c r="R104" s="99">
        <f t="shared" si="6"/>
        <v>7559451</v>
      </c>
      <c r="S104" s="99">
        <v>336000</v>
      </c>
      <c r="T104" s="99">
        <v>7223451</v>
      </c>
      <c r="V104" s="97" t="s">
        <v>556</v>
      </c>
      <c r="W104" s="98" t="s">
        <v>1822</v>
      </c>
      <c r="X104" s="99">
        <v>976520</v>
      </c>
      <c r="Y104" s="46">
        <f t="shared" si="7"/>
        <v>833551</v>
      </c>
      <c r="Z104" s="99">
        <v>138340</v>
      </c>
      <c r="AA104" s="99">
        <v>695211</v>
      </c>
    </row>
    <row r="105" spans="1:27" ht="15">
      <c r="A105" s="97" t="s">
        <v>571</v>
      </c>
      <c r="B105" s="98" t="s">
        <v>1826</v>
      </c>
      <c r="C105" s="78"/>
      <c r="D105" s="99">
        <f t="shared" si="4"/>
        <v>198987</v>
      </c>
      <c r="E105" s="78"/>
      <c r="F105" s="99">
        <v>198987</v>
      </c>
      <c r="H105" s="97" t="s">
        <v>595</v>
      </c>
      <c r="I105" s="98" t="s">
        <v>1833</v>
      </c>
      <c r="J105" s="99">
        <v>31660</v>
      </c>
      <c r="K105" s="46">
        <f t="shared" si="5"/>
        <v>167050</v>
      </c>
      <c r="L105" s="99">
        <v>18600</v>
      </c>
      <c r="M105" s="99">
        <v>148450</v>
      </c>
      <c r="O105" s="97" t="s">
        <v>556</v>
      </c>
      <c r="P105" s="98" t="s">
        <v>1822</v>
      </c>
      <c r="Q105" s="99">
        <v>9739000</v>
      </c>
      <c r="R105" s="99">
        <f t="shared" si="6"/>
        <v>1764662</v>
      </c>
      <c r="S105" s="99">
        <v>27500</v>
      </c>
      <c r="T105" s="99">
        <v>1737162</v>
      </c>
      <c r="V105" s="97" t="s">
        <v>559</v>
      </c>
      <c r="W105" s="98" t="s">
        <v>1823</v>
      </c>
      <c r="X105" s="99">
        <v>2234350</v>
      </c>
      <c r="Y105" s="46">
        <f t="shared" si="7"/>
        <v>4677536</v>
      </c>
      <c r="Z105" s="99">
        <v>387800</v>
      </c>
      <c r="AA105" s="99">
        <v>4289736</v>
      </c>
    </row>
    <row r="106" spans="1:27" ht="15">
      <c r="A106" s="97" t="s">
        <v>574</v>
      </c>
      <c r="B106" s="98" t="s">
        <v>1827</v>
      </c>
      <c r="C106" s="99">
        <v>1931932</v>
      </c>
      <c r="D106" s="99">
        <f t="shared" si="4"/>
        <v>1177401</v>
      </c>
      <c r="E106" s="99">
        <v>255265</v>
      </c>
      <c r="F106" s="99">
        <v>922136</v>
      </c>
      <c r="H106" s="97" t="s">
        <v>601</v>
      </c>
      <c r="I106" s="98" t="s">
        <v>2336</v>
      </c>
      <c r="J106" s="99">
        <v>4000</v>
      </c>
      <c r="K106" s="46">
        <f t="shared" si="5"/>
        <v>2062994</v>
      </c>
      <c r="L106" s="78"/>
      <c r="M106" s="99">
        <v>2062994</v>
      </c>
      <c r="O106" s="97" t="s">
        <v>559</v>
      </c>
      <c r="P106" s="98" t="s">
        <v>1823</v>
      </c>
      <c r="Q106" s="99">
        <v>642500</v>
      </c>
      <c r="R106" s="99">
        <f t="shared" si="6"/>
        <v>3550408</v>
      </c>
      <c r="S106" s="99">
        <v>217200</v>
      </c>
      <c r="T106" s="99">
        <v>3333208</v>
      </c>
      <c r="V106" s="97" t="s">
        <v>562</v>
      </c>
      <c r="W106" s="98" t="s">
        <v>2291</v>
      </c>
      <c r="X106" s="99">
        <v>124624</v>
      </c>
      <c r="Y106" s="46">
        <f t="shared" si="7"/>
        <v>1880972</v>
      </c>
      <c r="Z106" s="78"/>
      <c r="AA106" s="99">
        <v>1880972</v>
      </c>
    </row>
    <row r="107" spans="1:27" ht="15">
      <c r="A107" s="97" t="s">
        <v>577</v>
      </c>
      <c r="B107" s="98" t="s">
        <v>2304</v>
      </c>
      <c r="C107" s="78"/>
      <c r="D107" s="99">
        <f t="shared" si="4"/>
        <v>13400</v>
      </c>
      <c r="E107" s="78"/>
      <c r="F107" s="99">
        <v>13400</v>
      </c>
      <c r="H107" s="97" t="s">
        <v>604</v>
      </c>
      <c r="I107" s="98" t="s">
        <v>1835</v>
      </c>
      <c r="J107" s="78"/>
      <c r="K107" s="46">
        <f t="shared" si="5"/>
        <v>141045</v>
      </c>
      <c r="L107" s="78"/>
      <c r="M107" s="99">
        <v>141045</v>
      </c>
      <c r="O107" s="97" t="s">
        <v>562</v>
      </c>
      <c r="P107" s="98" t="s">
        <v>2291</v>
      </c>
      <c r="Q107" s="99">
        <v>152700</v>
      </c>
      <c r="R107" s="99">
        <f t="shared" si="6"/>
        <v>942100</v>
      </c>
      <c r="S107" s="78"/>
      <c r="T107" s="99">
        <v>942100</v>
      </c>
      <c r="V107" s="97" t="s">
        <v>565</v>
      </c>
      <c r="W107" s="98" t="s">
        <v>1824</v>
      </c>
      <c r="X107" s="99">
        <v>352600</v>
      </c>
      <c r="Y107" s="46">
        <f t="shared" si="7"/>
        <v>4757825</v>
      </c>
      <c r="Z107" s="78"/>
      <c r="AA107" s="99">
        <v>4757825</v>
      </c>
    </row>
    <row r="108" spans="1:27" ht="15">
      <c r="A108" s="97" t="s">
        <v>580</v>
      </c>
      <c r="B108" s="98" t="s">
        <v>1828</v>
      </c>
      <c r="C108" s="99">
        <v>812500</v>
      </c>
      <c r="D108" s="99">
        <f t="shared" si="4"/>
        <v>476192</v>
      </c>
      <c r="E108" s="99">
        <v>152000</v>
      </c>
      <c r="F108" s="99">
        <v>324192</v>
      </c>
      <c r="H108" s="97" t="s">
        <v>607</v>
      </c>
      <c r="I108" s="98" t="s">
        <v>1836</v>
      </c>
      <c r="J108" s="99">
        <v>1281500</v>
      </c>
      <c r="K108" s="46">
        <f t="shared" si="5"/>
        <v>662298</v>
      </c>
      <c r="L108" s="78"/>
      <c r="M108" s="99">
        <v>662298</v>
      </c>
      <c r="O108" s="97" t="s">
        <v>565</v>
      </c>
      <c r="P108" s="98" t="s">
        <v>1824</v>
      </c>
      <c r="Q108" s="99">
        <v>2176280</v>
      </c>
      <c r="R108" s="99">
        <f t="shared" si="6"/>
        <v>4959829</v>
      </c>
      <c r="S108" s="99">
        <v>592701</v>
      </c>
      <c r="T108" s="99">
        <v>4367128</v>
      </c>
      <c r="V108" s="97" t="s">
        <v>568</v>
      </c>
      <c r="W108" s="98" t="s">
        <v>1825</v>
      </c>
      <c r="X108" s="78"/>
      <c r="Y108" s="46">
        <f t="shared" si="7"/>
        <v>2383242</v>
      </c>
      <c r="Z108" s="99">
        <v>1096400</v>
      </c>
      <c r="AA108" s="99">
        <v>1286842</v>
      </c>
    </row>
    <row r="109" spans="1:27" ht="15">
      <c r="A109" s="97" t="s">
        <v>583</v>
      </c>
      <c r="B109" s="98" t="s">
        <v>1829</v>
      </c>
      <c r="C109" s="78"/>
      <c r="D109" s="99">
        <f t="shared" si="4"/>
        <v>121942</v>
      </c>
      <c r="E109" s="99">
        <v>1000</v>
      </c>
      <c r="F109" s="99">
        <v>120942</v>
      </c>
      <c r="H109" s="97" t="s">
        <v>610</v>
      </c>
      <c r="I109" s="98" t="s">
        <v>2231</v>
      </c>
      <c r="J109" s="99">
        <v>10350</v>
      </c>
      <c r="K109" s="46">
        <f t="shared" si="5"/>
        <v>0</v>
      </c>
      <c r="L109" s="78"/>
      <c r="M109" s="78"/>
      <c r="O109" s="97" t="s">
        <v>568</v>
      </c>
      <c r="P109" s="98" t="s">
        <v>1825</v>
      </c>
      <c r="Q109" s="99">
        <v>3865390</v>
      </c>
      <c r="R109" s="99">
        <f t="shared" si="6"/>
        <v>840888</v>
      </c>
      <c r="S109" s="99">
        <v>25375</v>
      </c>
      <c r="T109" s="99">
        <v>815513</v>
      </c>
      <c r="V109" s="97" t="s">
        <v>571</v>
      </c>
      <c r="W109" s="98" t="s">
        <v>1826</v>
      </c>
      <c r="X109" s="78"/>
      <c r="Y109" s="46">
        <f t="shared" si="7"/>
        <v>10300</v>
      </c>
      <c r="Z109" s="78"/>
      <c r="AA109" s="99">
        <v>10300</v>
      </c>
    </row>
    <row r="110" spans="1:27" ht="15">
      <c r="A110" s="97" t="s">
        <v>586</v>
      </c>
      <c r="B110" s="98" t="s">
        <v>1830</v>
      </c>
      <c r="C110" s="99">
        <v>130698</v>
      </c>
      <c r="D110" s="99">
        <f t="shared" si="4"/>
        <v>456449</v>
      </c>
      <c r="E110" s="99">
        <v>129320</v>
      </c>
      <c r="F110" s="99">
        <v>327129</v>
      </c>
      <c r="H110" s="97" t="s">
        <v>613</v>
      </c>
      <c r="I110" s="98" t="s">
        <v>1837</v>
      </c>
      <c r="J110" s="99">
        <v>30835</v>
      </c>
      <c r="K110" s="46">
        <f t="shared" si="5"/>
        <v>209024</v>
      </c>
      <c r="L110" s="78"/>
      <c r="M110" s="99">
        <v>209024</v>
      </c>
      <c r="O110" s="97" t="s">
        <v>571</v>
      </c>
      <c r="P110" s="98" t="s">
        <v>1826</v>
      </c>
      <c r="Q110" s="99">
        <v>2438635</v>
      </c>
      <c r="R110" s="99">
        <f t="shared" si="6"/>
        <v>1680504</v>
      </c>
      <c r="S110" s="78"/>
      <c r="T110" s="99">
        <v>1680504</v>
      </c>
      <c r="V110" s="97" t="s">
        <v>574</v>
      </c>
      <c r="W110" s="98" t="s">
        <v>1827</v>
      </c>
      <c r="X110" s="99">
        <v>5225230</v>
      </c>
      <c r="Y110" s="46">
        <f t="shared" si="7"/>
        <v>13912536</v>
      </c>
      <c r="Z110" s="99">
        <v>1167850</v>
      </c>
      <c r="AA110" s="99">
        <v>12744686</v>
      </c>
    </row>
    <row r="111" spans="1:27" ht="15">
      <c r="A111" s="97" t="s">
        <v>589</v>
      </c>
      <c r="B111" s="98" t="s">
        <v>1831</v>
      </c>
      <c r="C111" s="99">
        <v>321000</v>
      </c>
      <c r="D111" s="99">
        <f t="shared" si="4"/>
        <v>255695</v>
      </c>
      <c r="E111" s="78"/>
      <c r="F111" s="99">
        <v>255695</v>
      </c>
      <c r="H111" s="97" t="s">
        <v>616</v>
      </c>
      <c r="I111" s="98" t="s">
        <v>1838</v>
      </c>
      <c r="J111" s="78"/>
      <c r="K111" s="46">
        <f t="shared" si="5"/>
        <v>10000</v>
      </c>
      <c r="L111" s="78"/>
      <c r="M111" s="99">
        <v>10000</v>
      </c>
      <c r="O111" s="97" t="s">
        <v>574</v>
      </c>
      <c r="P111" s="98" t="s">
        <v>1827</v>
      </c>
      <c r="Q111" s="99">
        <v>22753425</v>
      </c>
      <c r="R111" s="99">
        <f t="shared" si="6"/>
        <v>11157898</v>
      </c>
      <c r="S111" s="99">
        <v>1099672</v>
      </c>
      <c r="T111" s="99">
        <v>10058226</v>
      </c>
      <c r="V111" s="97" t="s">
        <v>577</v>
      </c>
      <c r="W111" s="98" t="s">
        <v>2304</v>
      </c>
      <c r="X111" s="78"/>
      <c r="Y111" s="46">
        <f t="shared" si="7"/>
        <v>106920</v>
      </c>
      <c r="Z111" s="78"/>
      <c r="AA111" s="99">
        <v>106920</v>
      </c>
    </row>
    <row r="112" spans="1:27" ht="15">
      <c r="A112" s="97" t="s">
        <v>592</v>
      </c>
      <c r="B112" s="98" t="s">
        <v>1832</v>
      </c>
      <c r="C112" s="78"/>
      <c r="D112" s="99">
        <f t="shared" si="4"/>
        <v>305382</v>
      </c>
      <c r="E112" s="99">
        <v>40501</v>
      </c>
      <c r="F112" s="99">
        <v>264881</v>
      </c>
      <c r="H112" s="97" t="s">
        <v>619</v>
      </c>
      <c r="I112" s="98" t="s">
        <v>1839</v>
      </c>
      <c r="J112" s="78"/>
      <c r="K112" s="46">
        <f t="shared" si="5"/>
        <v>12300</v>
      </c>
      <c r="L112" s="78"/>
      <c r="M112" s="99">
        <v>12300</v>
      </c>
      <c r="O112" s="97" t="s">
        <v>577</v>
      </c>
      <c r="P112" s="98" t="s">
        <v>2304</v>
      </c>
      <c r="Q112" s="99">
        <v>969001</v>
      </c>
      <c r="R112" s="99">
        <f t="shared" si="6"/>
        <v>229548</v>
      </c>
      <c r="S112" s="99">
        <v>11500</v>
      </c>
      <c r="T112" s="99">
        <v>218048</v>
      </c>
      <c r="V112" s="97" t="s">
        <v>580</v>
      </c>
      <c r="W112" s="98" t="s">
        <v>1828</v>
      </c>
      <c r="X112" s="99">
        <v>36000</v>
      </c>
      <c r="Y112" s="46">
        <f t="shared" si="7"/>
        <v>6300039</v>
      </c>
      <c r="Z112" s="78"/>
      <c r="AA112" s="99">
        <v>6300039</v>
      </c>
    </row>
    <row r="113" spans="1:27" ht="15">
      <c r="A113" s="97" t="s">
        <v>595</v>
      </c>
      <c r="B113" s="98" t="s">
        <v>1833</v>
      </c>
      <c r="C113" s="99">
        <v>277951</v>
      </c>
      <c r="D113" s="99">
        <f t="shared" si="4"/>
        <v>485553</v>
      </c>
      <c r="E113" s="99">
        <v>157530</v>
      </c>
      <c r="F113" s="99">
        <v>328023</v>
      </c>
      <c r="H113" s="97" t="s">
        <v>622</v>
      </c>
      <c r="I113" s="98" t="s">
        <v>1840</v>
      </c>
      <c r="J113" s="99">
        <v>1000</v>
      </c>
      <c r="K113" s="46">
        <f t="shared" si="5"/>
        <v>151935</v>
      </c>
      <c r="L113" s="78"/>
      <c r="M113" s="99">
        <v>151935</v>
      </c>
      <c r="O113" s="97" t="s">
        <v>580</v>
      </c>
      <c r="P113" s="98" t="s">
        <v>1828</v>
      </c>
      <c r="Q113" s="99">
        <v>3976400</v>
      </c>
      <c r="R113" s="99">
        <f t="shared" si="6"/>
        <v>3667528</v>
      </c>
      <c r="S113" s="99">
        <v>199501</v>
      </c>
      <c r="T113" s="99">
        <v>3468027</v>
      </c>
      <c r="V113" s="97" t="s">
        <v>583</v>
      </c>
      <c r="W113" s="98" t="s">
        <v>1829</v>
      </c>
      <c r="X113" s="99">
        <v>287224</v>
      </c>
      <c r="Y113" s="46">
        <f t="shared" si="7"/>
        <v>743216</v>
      </c>
      <c r="Z113" s="99">
        <v>15000</v>
      </c>
      <c r="AA113" s="99">
        <v>728216</v>
      </c>
    </row>
    <row r="114" spans="1:27" ht="15">
      <c r="A114" s="97" t="s">
        <v>598</v>
      </c>
      <c r="B114" s="98" t="s">
        <v>1834</v>
      </c>
      <c r="C114" s="78"/>
      <c r="D114" s="99">
        <f t="shared" si="4"/>
        <v>251236</v>
      </c>
      <c r="E114" s="99">
        <v>87300</v>
      </c>
      <c r="F114" s="99">
        <v>163936</v>
      </c>
      <c r="H114" s="97" t="s">
        <v>625</v>
      </c>
      <c r="I114" s="98" t="s">
        <v>1841</v>
      </c>
      <c r="J114" s="78"/>
      <c r="K114" s="46">
        <f t="shared" si="5"/>
        <v>64425</v>
      </c>
      <c r="L114" s="78"/>
      <c r="M114" s="99">
        <v>64425</v>
      </c>
      <c r="O114" s="97" t="s">
        <v>583</v>
      </c>
      <c r="P114" s="98" t="s">
        <v>1829</v>
      </c>
      <c r="Q114" s="99">
        <v>495570</v>
      </c>
      <c r="R114" s="99">
        <f t="shared" si="6"/>
        <v>1441338</v>
      </c>
      <c r="S114" s="99">
        <v>176500</v>
      </c>
      <c r="T114" s="99">
        <v>1264838</v>
      </c>
      <c r="V114" s="97" t="s">
        <v>586</v>
      </c>
      <c r="W114" s="98" t="s">
        <v>1830</v>
      </c>
      <c r="X114" s="99">
        <v>1566393</v>
      </c>
      <c r="Y114" s="46">
        <f t="shared" si="7"/>
        <v>3584761</v>
      </c>
      <c r="Z114" s="78"/>
      <c r="AA114" s="99">
        <v>3584761</v>
      </c>
    </row>
    <row r="115" spans="1:27" ht="15">
      <c r="A115" s="97" t="s">
        <v>601</v>
      </c>
      <c r="B115" s="98" t="s">
        <v>2336</v>
      </c>
      <c r="C115" s="99">
        <v>173000</v>
      </c>
      <c r="D115" s="99">
        <f t="shared" si="4"/>
        <v>1902997</v>
      </c>
      <c r="E115" s="99">
        <v>1148162</v>
      </c>
      <c r="F115" s="99">
        <v>754835</v>
      </c>
      <c r="H115" s="97" t="s">
        <v>628</v>
      </c>
      <c r="I115" s="98" t="s">
        <v>1842</v>
      </c>
      <c r="J115" s="99">
        <v>15400</v>
      </c>
      <c r="K115" s="46">
        <f t="shared" si="5"/>
        <v>0</v>
      </c>
      <c r="L115" s="78"/>
      <c r="M115" s="78"/>
      <c r="O115" s="97" t="s">
        <v>586</v>
      </c>
      <c r="P115" s="98" t="s">
        <v>1830</v>
      </c>
      <c r="Q115" s="99">
        <v>3339286</v>
      </c>
      <c r="R115" s="99">
        <f t="shared" si="6"/>
        <v>3940027</v>
      </c>
      <c r="S115" s="99">
        <v>208575</v>
      </c>
      <c r="T115" s="99">
        <v>3731452</v>
      </c>
      <c r="V115" s="97" t="s">
        <v>589</v>
      </c>
      <c r="W115" s="98" t="s">
        <v>1831</v>
      </c>
      <c r="X115" s="99">
        <v>68294</v>
      </c>
      <c r="Y115" s="46">
        <f t="shared" si="7"/>
        <v>2646053</v>
      </c>
      <c r="Z115" s="99">
        <v>12815</v>
      </c>
      <c r="AA115" s="99">
        <v>2633238</v>
      </c>
    </row>
    <row r="116" spans="1:27" ht="15">
      <c r="A116" s="97" t="s">
        <v>604</v>
      </c>
      <c r="B116" s="98" t="s">
        <v>1835</v>
      </c>
      <c r="C116" s="78"/>
      <c r="D116" s="99">
        <f t="shared" si="4"/>
        <v>63386</v>
      </c>
      <c r="E116" s="78"/>
      <c r="F116" s="99">
        <v>63386</v>
      </c>
      <c r="H116" s="97" t="s">
        <v>631</v>
      </c>
      <c r="I116" s="98" t="s">
        <v>1843</v>
      </c>
      <c r="J116" s="99">
        <v>112975</v>
      </c>
      <c r="K116" s="46">
        <f t="shared" si="5"/>
        <v>9450</v>
      </c>
      <c r="L116" s="78"/>
      <c r="M116" s="99">
        <v>9450</v>
      </c>
      <c r="O116" s="97" t="s">
        <v>589</v>
      </c>
      <c r="P116" s="98" t="s">
        <v>1831</v>
      </c>
      <c r="Q116" s="99">
        <v>2191500</v>
      </c>
      <c r="R116" s="99">
        <f t="shared" si="6"/>
        <v>2833262</v>
      </c>
      <c r="S116" s="99">
        <v>1000</v>
      </c>
      <c r="T116" s="99">
        <v>2832262</v>
      </c>
      <c r="V116" s="97" t="s">
        <v>592</v>
      </c>
      <c r="W116" s="98" t="s">
        <v>1832</v>
      </c>
      <c r="X116" s="99">
        <v>562703</v>
      </c>
      <c r="Y116" s="46">
        <f t="shared" si="7"/>
        <v>2389804</v>
      </c>
      <c r="Z116" s="78"/>
      <c r="AA116" s="99">
        <v>2389804</v>
      </c>
    </row>
    <row r="117" spans="1:27" ht="15">
      <c r="A117" s="97" t="s">
        <v>607</v>
      </c>
      <c r="B117" s="98" t="s">
        <v>1836</v>
      </c>
      <c r="C117" s="99">
        <v>2192341</v>
      </c>
      <c r="D117" s="99">
        <f t="shared" si="4"/>
        <v>1143469</v>
      </c>
      <c r="E117" s="99">
        <v>128750</v>
      </c>
      <c r="F117" s="99">
        <v>1014719</v>
      </c>
      <c r="H117" s="97" t="s">
        <v>634</v>
      </c>
      <c r="I117" s="98" t="s">
        <v>1844</v>
      </c>
      <c r="J117" s="99">
        <v>30000</v>
      </c>
      <c r="K117" s="46">
        <f t="shared" si="5"/>
        <v>406244</v>
      </c>
      <c r="L117" s="78"/>
      <c r="M117" s="99">
        <v>406244</v>
      </c>
      <c r="O117" s="97" t="s">
        <v>592</v>
      </c>
      <c r="P117" s="98" t="s">
        <v>1832</v>
      </c>
      <c r="Q117" s="99">
        <v>291357</v>
      </c>
      <c r="R117" s="99">
        <f t="shared" si="6"/>
        <v>2549555</v>
      </c>
      <c r="S117" s="99">
        <v>233237</v>
      </c>
      <c r="T117" s="99">
        <v>2316318</v>
      </c>
      <c r="V117" s="97" t="s">
        <v>595</v>
      </c>
      <c r="W117" s="98" t="s">
        <v>1833</v>
      </c>
      <c r="X117" s="99">
        <v>711035</v>
      </c>
      <c r="Y117" s="46">
        <f t="shared" si="7"/>
        <v>5754950</v>
      </c>
      <c r="Z117" s="99">
        <v>948229</v>
      </c>
      <c r="AA117" s="99">
        <v>4806721</v>
      </c>
    </row>
    <row r="118" spans="1:27" ht="15">
      <c r="A118" s="97" t="s">
        <v>613</v>
      </c>
      <c r="B118" s="98" t="s">
        <v>1837</v>
      </c>
      <c r="C118" s="99">
        <v>250</v>
      </c>
      <c r="D118" s="99">
        <f t="shared" si="4"/>
        <v>25100</v>
      </c>
      <c r="E118" s="99">
        <v>2600</v>
      </c>
      <c r="F118" s="99">
        <v>22500</v>
      </c>
      <c r="H118" s="97" t="s">
        <v>637</v>
      </c>
      <c r="I118" s="98" t="s">
        <v>1845</v>
      </c>
      <c r="J118" s="99">
        <v>23100</v>
      </c>
      <c r="K118" s="46">
        <f t="shared" si="5"/>
        <v>48150</v>
      </c>
      <c r="L118" s="78"/>
      <c r="M118" s="99">
        <v>48150</v>
      </c>
      <c r="O118" s="97" t="s">
        <v>595</v>
      </c>
      <c r="P118" s="98" t="s">
        <v>1833</v>
      </c>
      <c r="Q118" s="99">
        <v>6854867</v>
      </c>
      <c r="R118" s="99">
        <f t="shared" si="6"/>
        <v>7253672</v>
      </c>
      <c r="S118" s="99">
        <v>1647830</v>
      </c>
      <c r="T118" s="99">
        <v>5605842</v>
      </c>
      <c r="V118" s="97" t="s">
        <v>598</v>
      </c>
      <c r="W118" s="98" t="s">
        <v>1834</v>
      </c>
      <c r="X118" s="99">
        <v>24500</v>
      </c>
      <c r="Y118" s="46">
        <f t="shared" si="7"/>
        <v>0</v>
      </c>
      <c r="Z118" s="78"/>
      <c r="AA118" s="78"/>
    </row>
    <row r="119" spans="1:27" ht="15">
      <c r="A119" s="97" t="s">
        <v>616</v>
      </c>
      <c r="B119" s="98" t="s">
        <v>1838</v>
      </c>
      <c r="C119" s="78"/>
      <c r="D119" s="99">
        <f t="shared" si="4"/>
        <v>123288</v>
      </c>
      <c r="E119" s="78"/>
      <c r="F119" s="99">
        <v>123288</v>
      </c>
      <c r="H119" s="97" t="s">
        <v>640</v>
      </c>
      <c r="I119" s="98" t="s">
        <v>2232</v>
      </c>
      <c r="J119" s="78"/>
      <c r="K119" s="46">
        <f t="shared" si="5"/>
        <v>500</v>
      </c>
      <c r="L119" s="78"/>
      <c r="M119" s="99">
        <v>500</v>
      </c>
      <c r="O119" s="97" t="s">
        <v>598</v>
      </c>
      <c r="P119" s="98" t="s">
        <v>1834</v>
      </c>
      <c r="Q119" s="99">
        <v>10600</v>
      </c>
      <c r="R119" s="99">
        <f t="shared" si="6"/>
        <v>2892147</v>
      </c>
      <c r="S119" s="99">
        <v>309395</v>
      </c>
      <c r="T119" s="99">
        <v>2582752</v>
      </c>
      <c r="V119" s="97" t="s">
        <v>601</v>
      </c>
      <c r="W119" s="98" t="s">
        <v>2336</v>
      </c>
      <c r="X119" s="99">
        <v>241017</v>
      </c>
      <c r="Y119" s="46">
        <f t="shared" si="7"/>
        <v>24605779</v>
      </c>
      <c r="Z119" s="99">
        <v>3708833</v>
      </c>
      <c r="AA119" s="99">
        <v>20896946</v>
      </c>
    </row>
    <row r="120" spans="1:27" ht="15">
      <c r="A120" s="97" t="s">
        <v>619</v>
      </c>
      <c r="B120" s="98" t="s">
        <v>1839</v>
      </c>
      <c r="C120" s="78"/>
      <c r="D120" s="99">
        <f t="shared" si="4"/>
        <v>10121</v>
      </c>
      <c r="E120" s="78"/>
      <c r="F120" s="99">
        <v>10121</v>
      </c>
      <c r="H120" s="97" t="s">
        <v>643</v>
      </c>
      <c r="I120" s="98" t="s">
        <v>1813</v>
      </c>
      <c r="J120" s="78"/>
      <c r="K120" s="46">
        <f t="shared" si="5"/>
        <v>36000</v>
      </c>
      <c r="L120" s="78"/>
      <c r="M120" s="99">
        <v>36000</v>
      </c>
      <c r="O120" s="97" t="s">
        <v>601</v>
      </c>
      <c r="P120" s="98" t="s">
        <v>2336</v>
      </c>
      <c r="Q120" s="99">
        <v>5648569</v>
      </c>
      <c r="R120" s="99">
        <f t="shared" si="6"/>
        <v>10470500</v>
      </c>
      <c r="S120" s="99">
        <v>3116699</v>
      </c>
      <c r="T120" s="99">
        <v>7353801</v>
      </c>
      <c r="V120" s="97" t="s">
        <v>604</v>
      </c>
      <c r="W120" s="98" t="s">
        <v>1835</v>
      </c>
      <c r="X120" s="78"/>
      <c r="Y120" s="46">
        <f t="shared" si="7"/>
        <v>1128977</v>
      </c>
      <c r="Z120" s="78"/>
      <c r="AA120" s="99">
        <v>1128977</v>
      </c>
    </row>
    <row r="121" spans="1:27" ht="15">
      <c r="A121" s="97" t="s">
        <v>622</v>
      </c>
      <c r="B121" s="98" t="s">
        <v>1840</v>
      </c>
      <c r="C121" s="78"/>
      <c r="D121" s="99">
        <f t="shared" si="4"/>
        <v>399314</v>
      </c>
      <c r="E121" s="99">
        <v>5600</v>
      </c>
      <c r="F121" s="99">
        <v>393714</v>
      </c>
      <c r="H121" s="97" t="s">
        <v>645</v>
      </c>
      <c r="I121" s="98" t="s">
        <v>1846</v>
      </c>
      <c r="J121" s="99">
        <v>1460000</v>
      </c>
      <c r="K121" s="46">
        <f t="shared" si="5"/>
        <v>1053722</v>
      </c>
      <c r="L121" s="78"/>
      <c r="M121" s="99">
        <v>1053722</v>
      </c>
      <c r="O121" s="97" t="s">
        <v>604</v>
      </c>
      <c r="P121" s="98" t="s">
        <v>1835</v>
      </c>
      <c r="Q121" s="99">
        <v>463456</v>
      </c>
      <c r="R121" s="99">
        <f t="shared" si="6"/>
        <v>1899654</v>
      </c>
      <c r="S121" s="99">
        <v>50050</v>
      </c>
      <c r="T121" s="99">
        <v>1849604</v>
      </c>
      <c r="V121" s="97" t="s">
        <v>607</v>
      </c>
      <c r="W121" s="98" t="s">
        <v>1836</v>
      </c>
      <c r="X121" s="99">
        <v>8848937</v>
      </c>
      <c r="Y121" s="46">
        <f t="shared" si="7"/>
        <v>14607583</v>
      </c>
      <c r="Z121" s="99">
        <v>2663241</v>
      </c>
      <c r="AA121" s="99">
        <v>11944342</v>
      </c>
    </row>
    <row r="122" spans="1:27" ht="15">
      <c r="A122" s="97" t="s">
        <v>625</v>
      </c>
      <c r="B122" s="98" t="s">
        <v>1841</v>
      </c>
      <c r="C122" s="78"/>
      <c r="D122" s="99">
        <f t="shared" si="4"/>
        <v>76183</v>
      </c>
      <c r="E122" s="78"/>
      <c r="F122" s="99">
        <v>76183</v>
      </c>
      <c r="H122" s="97" t="s">
        <v>648</v>
      </c>
      <c r="I122" s="98" t="s">
        <v>1847</v>
      </c>
      <c r="J122" s="78"/>
      <c r="K122" s="46">
        <f t="shared" si="5"/>
        <v>42910</v>
      </c>
      <c r="L122" s="78"/>
      <c r="M122" s="99">
        <v>42910</v>
      </c>
      <c r="O122" s="97" t="s">
        <v>607</v>
      </c>
      <c r="P122" s="98" t="s">
        <v>1836</v>
      </c>
      <c r="Q122" s="99">
        <v>11682470</v>
      </c>
      <c r="R122" s="99">
        <f t="shared" si="6"/>
        <v>10691958</v>
      </c>
      <c r="S122" s="99">
        <v>948111</v>
      </c>
      <c r="T122" s="99">
        <v>9743847</v>
      </c>
      <c r="V122" s="97" t="s">
        <v>610</v>
      </c>
      <c r="W122" s="98" t="s">
        <v>2231</v>
      </c>
      <c r="X122" s="99">
        <v>25850</v>
      </c>
      <c r="Y122" s="46">
        <f t="shared" si="7"/>
        <v>19650</v>
      </c>
      <c r="Z122" s="78"/>
      <c r="AA122" s="99">
        <v>19650</v>
      </c>
    </row>
    <row r="123" spans="1:27" ht="15">
      <c r="A123" s="97" t="s">
        <v>628</v>
      </c>
      <c r="B123" s="98" t="s">
        <v>1842</v>
      </c>
      <c r="C123" s="78"/>
      <c r="D123" s="99">
        <f t="shared" si="4"/>
        <v>31127</v>
      </c>
      <c r="E123" s="78"/>
      <c r="F123" s="99">
        <v>31127</v>
      </c>
      <c r="H123" s="97" t="s">
        <v>658</v>
      </c>
      <c r="I123" s="98" t="s">
        <v>2233</v>
      </c>
      <c r="J123" s="78"/>
      <c r="K123" s="46">
        <f t="shared" si="5"/>
        <v>11500</v>
      </c>
      <c r="L123" s="78"/>
      <c r="M123" s="99">
        <v>11500</v>
      </c>
      <c r="O123" s="97" t="s">
        <v>610</v>
      </c>
      <c r="P123" s="98" t="s">
        <v>2231</v>
      </c>
      <c r="Q123" s="99">
        <v>122500</v>
      </c>
      <c r="R123" s="99">
        <f t="shared" si="6"/>
        <v>123568</v>
      </c>
      <c r="S123" s="99">
        <v>21550</v>
      </c>
      <c r="T123" s="99">
        <v>102018</v>
      </c>
      <c r="V123" s="97" t="s">
        <v>613</v>
      </c>
      <c r="W123" s="98" t="s">
        <v>1837</v>
      </c>
      <c r="X123" s="99">
        <v>856055</v>
      </c>
      <c r="Y123" s="46">
        <f t="shared" si="7"/>
        <v>734669</v>
      </c>
      <c r="Z123" s="78"/>
      <c r="AA123" s="99">
        <v>734669</v>
      </c>
    </row>
    <row r="124" spans="1:27" ht="15">
      <c r="A124" s="97" t="s">
        <v>631</v>
      </c>
      <c r="B124" s="98" t="s">
        <v>1843</v>
      </c>
      <c r="C124" s="78"/>
      <c r="D124" s="99">
        <f t="shared" si="4"/>
        <v>81829</v>
      </c>
      <c r="E124" s="78"/>
      <c r="F124" s="99">
        <v>81829</v>
      </c>
      <c r="H124" s="97" t="s">
        <v>664</v>
      </c>
      <c r="I124" s="98" t="s">
        <v>1848</v>
      </c>
      <c r="J124" s="78"/>
      <c r="K124" s="46">
        <f t="shared" si="5"/>
        <v>10032</v>
      </c>
      <c r="L124" s="78"/>
      <c r="M124" s="99">
        <v>10032</v>
      </c>
      <c r="O124" s="97" t="s">
        <v>613</v>
      </c>
      <c r="P124" s="98" t="s">
        <v>1837</v>
      </c>
      <c r="Q124" s="99">
        <v>689650</v>
      </c>
      <c r="R124" s="99">
        <f t="shared" si="6"/>
        <v>1022847</v>
      </c>
      <c r="S124" s="99">
        <v>295100</v>
      </c>
      <c r="T124" s="99">
        <v>727747</v>
      </c>
      <c r="V124" s="97" t="s">
        <v>616</v>
      </c>
      <c r="W124" s="98" t="s">
        <v>1838</v>
      </c>
      <c r="X124" s="78"/>
      <c r="Y124" s="46">
        <f t="shared" si="7"/>
        <v>162226</v>
      </c>
      <c r="Z124" s="99">
        <v>6433</v>
      </c>
      <c r="AA124" s="99">
        <v>155793</v>
      </c>
    </row>
    <row r="125" spans="1:27" ht="15">
      <c r="A125" s="97" t="s">
        <v>634</v>
      </c>
      <c r="B125" s="98" t="s">
        <v>1844</v>
      </c>
      <c r="C125" s="78"/>
      <c r="D125" s="99">
        <f t="shared" si="4"/>
        <v>344010</v>
      </c>
      <c r="E125" s="99">
        <v>158900</v>
      </c>
      <c r="F125" s="99">
        <v>185110</v>
      </c>
      <c r="H125" s="97" t="s">
        <v>667</v>
      </c>
      <c r="I125" s="98" t="s">
        <v>1849</v>
      </c>
      <c r="J125" s="78"/>
      <c r="K125" s="46">
        <f t="shared" si="5"/>
        <v>324350</v>
      </c>
      <c r="L125" s="99">
        <v>131600</v>
      </c>
      <c r="M125" s="99">
        <v>192750</v>
      </c>
      <c r="O125" s="97" t="s">
        <v>616</v>
      </c>
      <c r="P125" s="98" t="s">
        <v>1838</v>
      </c>
      <c r="Q125" s="99">
        <v>4000</v>
      </c>
      <c r="R125" s="99">
        <f t="shared" si="6"/>
        <v>1180556</v>
      </c>
      <c r="S125" s="78"/>
      <c r="T125" s="99">
        <v>1180556</v>
      </c>
      <c r="V125" s="97" t="s">
        <v>619</v>
      </c>
      <c r="W125" s="98" t="s">
        <v>1839</v>
      </c>
      <c r="X125" s="99">
        <v>1800</v>
      </c>
      <c r="Y125" s="46">
        <f t="shared" si="7"/>
        <v>110915</v>
      </c>
      <c r="Z125" s="78"/>
      <c r="AA125" s="99">
        <v>110915</v>
      </c>
    </row>
    <row r="126" spans="1:27" ht="15">
      <c r="A126" s="97" t="s">
        <v>637</v>
      </c>
      <c r="B126" s="98" t="s">
        <v>1845</v>
      </c>
      <c r="C126" s="99">
        <v>102650</v>
      </c>
      <c r="D126" s="99">
        <f t="shared" si="4"/>
        <v>48984</v>
      </c>
      <c r="E126" s="78"/>
      <c r="F126" s="99">
        <v>48984</v>
      </c>
      <c r="H126" s="97" t="s">
        <v>670</v>
      </c>
      <c r="I126" s="98" t="s">
        <v>1850</v>
      </c>
      <c r="J126" s="78"/>
      <c r="K126" s="46">
        <f t="shared" si="5"/>
        <v>27125</v>
      </c>
      <c r="L126" s="78"/>
      <c r="M126" s="99">
        <v>27125</v>
      </c>
      <c r="O126" s="97" t="s">
        <v>619</v>
      </c>
      <c r="P126" s="98" t="s">
        <v>1839</v>
      </c>
      <c r="Q126" s="78"/>
      <c r="R126" s="99">
        <f t="shared" si="6"/>
        <v>258682</v>
      </c>
      <c r="S126" s="78"/>
      <c r="T126" s="99">
        <v>258682</v>
      </c>
      <c r="V126" s="97" t="s">
        <v>622</v>
      </c>
      <c r="W126" s="98" t="s">
        <v>1840</v>
      </c>
      <c r="X126" s="99">
        <v>7156144</v>
      </c>
      <c r="Y126" s="46">
        <f t="shared" si="7"/>
        <v>8702615</v>
      </c>
      <c r="Z126" s="99">
        <v>72000</v>
      </c>
      <c r="AA126" s="99">
        <v>8630615</v>
      </c>
    </row>
    <row r="127" spans="1:27" ht="15">
      <c r="A127" s="97" t="s">
        <v>640</v>
      </c>
      <c r="B127" s="98" t="s">
        <v>2232</v>
      </c>
      <c r="C127" s="99">
        <v>25000</v>
      </c>
      <c r="D127" s="99">
        <f t="shared" si="4"/>
        <v>153650</v>
      </c>
      <c r="E127" s="78"/>
      <c r="F127" s="99">
        <v>153650</v>
      </c>
      <c r="H127" s="97" t="s">
        <v>673</v>
      </c>
      <c r="I127" s="98" t="s">
        <v>1851</v>
      </c>
      <c r="J127" s="99">
        <v>15500</v>
      </c>
      <c r="K127" s="46">
        <f t="shared" si="5"/>
        <v>1</v>
      </c>
      <c r="L127" s="78"/>
      <c r="M127" s="99">
        <v>1</v>
      </c>
      <c r="O127" s="97" t="s">
        <v>622</v>
      </c>
      <c r="P127" s="98" t="s">
        <v>1840</v>
      </c>
      <c r="Q127" s="99">
        <v>161026</v>
      </c>
      <c r="R127" s="99">
        <f t="shared" si="6"/>
        <v>4732311</v>
      </c>
      <c r="S127" s="99">
        <v>225245</v>
      </c>
      <c r="T127" s="99">
        <v>4507066</v>
      </c>
      <c r="V127" s="97" t="s">
        <v>625</v>
      </c>
      <c r="W127" s="98" t="s">
        <v>1841</v>
      </c>
      <c r="X127" s="99">
        <v>17500</v>
      </c>
      <c r="Y127" s="46">
        <f t="shared" si="7"/>
        <v>165390</v>
      </c>
      <c r="Z127" s="78"/>
      <c r="AA127" s="99">
        <v>165390</v>
      </c>
    </row>
    <row r="128" spans="1:27" ht="15">
      <c r="A128" s="97" t="s">
        <v>643</v>
      </c>
      <c r="B128" s="98" t="s">
        <v>1813</v>
      </c>
      <c r="C128" s="78"/>
      <c r="D128" s="99">
        <f t="shared" si="4"/>
        <v>9890</v>
      </c>
      <c r="E128" s="99">
        <v>9500</v>
      </c>
      <c r="F128" s="99">
        <v>390</v>
      </c>
      <c r="H128" s="97" t="s">
        <v>676</v>
      </c>
      <c r="I128" s="98" t="s">
        <v>1852</v>
      </c>
      <c r="J128" s="78"/>
      <c r="K128" s="46">
        <f t="shared" si="5"/>
        <v>150000</v>
      </c>
      <c r="L128" s="99">
        <v>150000</v>
      </c>
      <c r="M128" s="78"/>
      <c r="O128" s="97" t="s">
        <v>625</v>
      </c>
      <c r="P128" s="98" t="s">
        <v>1841</v>
      </c>
      <c r="Q128" s="99">
        <v>150760</v>
      </c>
      <c r="R128" s="99">
        <f t="shared" si="6"/>
        <v>1289112</v>
      </c>
      <c r="S128" s="78"/>
      <c r="T128" s="99">
        <v>1289112</v>
      </c>
      <c r="V128" s="97" t="s">
        <v>628</v>
      </c>
      <c r="W128" s="98" t="s">
        <v>1842</v>
      </c>
      <c r="X128" s="99">
        <v>44139</v>
      </c>
      <c r="Y128" s="46">
        <f t="shared" si="7"/>
        <v>1202897</v>
      </c>
      <c r="Z128" s="78"/>
      <c r="AA128" s="99">
        <v>1202897</v>
      </c>
    </row>
    <row r="129" spans="1:27" ht="15">
      <c r="A129" s="97" t="s">
        <v>645</v>
      </c>
      <c r="B129" s="98" t="s">
        <v>1846</v>
      </c>
      <c r="C129" s="78"/>
      <c r="D129" s="99">
        <f t="shared" si="4"/>
        <v>144367</v>
      </c>
      <c r="E129" s="78"/>
      <c r="F129" s="99">
        <v>144367</v>
      </c>
      <c r="H129" s="97" t="s">
        <v>679</v>
      </c>
      <c r="I129" s="98" t="s">
        <v>1853</v>
      </c>
      <c r="J129" s="99">
        <v>24000</v>
      </c>
      <c r="K129" s="46">
        <f t="shared" si="5"/>
        <v>13615705</v>
      </c>
      <c r="L129" s="99">
        <v>397</v>
      </c>
      <c r="M129" s="99">
        <v>13615308</v>
      </c>
      <c r="O129" s="97" t="s">
        <v>628</v>
      </c>
      <c r="P129" s="98" t="s">
        <v>1842</v>
      </c>
      <c r="Q129" s="78"/>
      <c r="R129" s="99">
        <f t="shared" si="6"/>
        <v>915145</v>
      </c>
      <c r="S129" s="99">
        <v>79600</v>
      </c>
      <c r="T129" s="99">
        <v>835545</v>
      </c>
      <c r="V129" s="97" t="s">
        <v>631</v>
      </c>
      <c r="W129" s="98" t="s">
        <v>1843</v>
      </c>
      <c r="X129" s="99">
        <v>925475</v>
      </c>
      <c r="Y129" s="46">
        <f t="shared" si="7"/>
        <v>636932</v>
      </c>
      <c r="Z129" s="78"/>
      <c r="AA129" s="99">
        <v>636932</v>
      </c>
    </row>
    <row r="130" spans="1:27" ht="15">
      <c r="A130" s="97" t="s">
        <v>648</v>
      </c>
      <c r="B130" s="98" t="s">
        <v>1847</v>
      </c>
      <c r="C130" s="78"/>
      <c r="D130" s="99">
        <f t="shared" si="4"/>
        <v>1355538</v>
      </c>
      <c r="E130" s="99">
        <v>1000</v>
      </c>
      <c r="F130" s="99">
        <v>1354538</v>
      </c>
      <c r="H130" s="97" t="s">
        <v>682</v>
      </c>
      <c r="I130" s="98" t="s">
        <v>1854</v>
      </c>
      <c r="J130" s="99">
        <v>425300</v>
      </c>
      <c r="K130" s="46">
        <f t="shared" si="5"/>
        <v>5113033</v>
      </c>
      <c r="L130" s="99">
        <v>315100</v>
      </c>
      <c r="M130" s="99">
        <v>4797933</v>
      </c>
      <c r="O130" s="97" t="s">
        <v>631</v>
      </c>
      <c r="P130" s="98" t="s">
        <v>1843</v>
      </c>
      <c r="Q130" s="99">
        <v>184500</v>
      </c>
      <c r="R130" s="99">
        <f t="shared" si="6"/>
        <v>1160606</v>
      </c>
      <c r="S130" s="99">
        <v>89800</v>
      </c>
      <c r="T130" s="99">
        <v>1070806</v>
      </c>
      <c r="V130" s="97" t="s">
        <v>634</v>
      </c>
      <c r="W130" s="98" t="s">
        <v>1844</v>
      </c>
      <c r="X130" s="99">
        <v>2538055</v>
      </c>
      <c r="Y130" s="46">
        <f t="shared" si="7"/>
        <v>548932</v>
      </c>
      <c r="Z130" s="99">
        <v>3700</v>
      </c>
      <c r="AA130" s="99">
        <v>545232</v>
      </c>
    </row>
    <row r="131" spans="1:27" ht="15">
      <c r="A131" s="97" t="s">
        <v>658</v>
      </c>
      <c r="B131" s="98" t="s">
        <v>2233</v>
      </c>
      <c r="C131" s="78"/>
      <c r="D131" s="99">
        <f t="shared" si="4"/>
        <v>247523</v>
      </c>
      <c r="E131" s="78"/>
      <c r="F131" s="99">
        <v>247523</v>
      </c>
      <c r="H131" s="97" t="s">
        <v>688</v>
      </c>
      <c r="I131" s="98" t="s">
        <v>1856</v>
      </c>
      <c r="J131" s="78"/>
      <c r="K131" s="46">
        <f t="shared" si="5"/>
        <v>8580</v>
      </c>
      <c r="L131" s="78"/>
      <c r="M131" s="99">
        <v>8580</v>
      </c>
      <c r="O131" s="97" t="s">
        <v>634</v>
      </c>
      <c r="P131" s="98" t="s">
        <v>1844</v>
      </c>
      <c r="Q131" s="99">
        <v>113150</v>
      </c>
      <c r="R131" s="99">
        <f t="shared" si="6"/>
        <v>3094415</v>
      </c>
      <c r="S131" s="99">
        <v>268000</v>
      </c>
      <c r="T131" s="99">
        <v>2826415</v>
      </c>
      <c r="V131" s="97" t="s">
        <v>637</v>
      </c>
      <c r="W131" s="98" t="s">
        <v>1845</v>
      </c>
      <c r="X131" s="99">
        <v>95005</v>
      </c>
      <c r="Y131" s="46">
        <f t="shared" si="7"/>
        <v>262527</v>
      </c>
      <c r="Z131" s="78"/>
      <c r="AA131" s="99">
        <v>262527</v>
      </c>
    </row>
    <row r="132" spans="1:27" ht="15">
      <c r="A132" s="97" t="s">
        <v>661</v>
      </c>
      <c r="B132" s="98" t="s">
        <v>2234</v>
      </c>
      <c r="C132" s="78"/>
      <c r="D132" s="99">
        <f t="shared" si="4"/>
        <v>6200</v>
      </c>
      <c r="E132" s="78"/>
      <c r="F132" s="99">
        <v>6200</v>
      </c>
      <c r="H132" s="97" t="s">
        <v>691</v>
      </c>
      <c r="I132" s="98" t="s">
        <v>1857</v>
      </c>
      <c r="J132" s="99">
        <v>19000</v>
      </c>
      <c r="K132" s="46">
        <f t="shared" si="5"/>
        <v>49690</v>
      </c>
      <c r="L132" s="78"/>
      <c r="M132" s="99">
        <v>49690</v>
      </c>
      <c r="O132" s="97" t="s">
        <v>637</v>
      </c>
      <c r="P132" s="98" t="s">
        <v>1845</v>
      </c>
      <c r="Q132" s="99">
        <v>972200</v>
      </c>
      <c r="R132" s="99">
        <f t="shared" si="6"/>
        <v>1144394</v>
      </c>
      <c r="S132" s="99">
        <v>321000</v>
      </c>
      <c r="T132" s="99">
        <v>823394</v>
      </c>
      <c r="V132" s="97" t="s">
        <v>640</v>
      </c>
      <c r="W132" s="98" t="s">
        <v>2232</v>
      </c>
      <c r="X132" s="99">
        <v>91959</v>
      </c>
      <c r="Y132" s="46">
        <f t="shared" si="7"/>
        <v>989177</v>
      </c>
      <c r="Z132" s="78"/>
      <c r="AA132" s="99">
        <v>989177</v>
      </c>
    </row>
    <row r="133" spans="1:27" ht="15">
      <c r="A133" s="97" t="s">
        <v>664</v>
      </c>
      <c r="B133" s="98" t="s">
        <v>1848</v>
      </c>
      <c r="C133" s="78"/>
      <c r="D133" s="99">
        <f t="shared" si="4"/>
        <v>162741</v>
      </c>
      <c r="E133" s="78"/>
      <c r="F133" s="99">
        <v>162741</v>
      </c>
      <c r="H133" s="97" t="s">
        <v>694</v>
      </c>
      <c r="I133" s="98" t="s">
        <v>1858</v>
      </c>
      <c r="J133" s="78"/>
      <c r="K133" s="46">
        <f t="shared" si="5"/>
        <v>14500</v>
      </c>
      <c r="L133" s="78"/>
      <c r="M133" s="99">
        <v>14500</v>
      </c>
      <c r="O133" s="97" t="s">
        <v>640</v>
      </c>
      <c r="P133" s="98" t="s">
        <v>2232</v>
      </c>
      <c r="Q133" s="99">
        <v>250600</v>
      </c>
      <c r="R133" s="99">
        <f t="shared" si="6"/>
        <v>1963701</v>
      </c>
      <c r="S133" s="99">
        <v>208650</v>
      </c>
      <c r="T133" s="99">
        <v>1755051</v>
      </c>
      <c r="V133" s="97" t="s">
        <v>643</v>
      </c>
      <c r="W133" s="98" t="s">
        <v>1813</v>
      </c>
      <c r="X133" s="99">
        <v>27300</v>
      </c>
      <c r="Y133" s="46">
        <f t="shared" si="7"/>
        <v>36301</v>
      </c>
      <c r="Z133" s="78"/>
      <c r="AA133" s="99">
        <v>36301</v>
      </c>
    </row>
    <row r="134" spans="1:27" ht="15">
      <c r="A134" s="97" t="s">
        <v>667</v>
      </c>
      <c r="B134" s="98" t="s">
        <v>1849</v>
      </c>
      <c r="C134" s="78"/>
      <c r="D134" s="99">
        <f t="shared" si="4"/>
        <v>138302</v>
      </c>
      <c r="E134" s="78"/>
      <c r="F134" s="99">
        <v>138302</v>
      </c>
      <c r="H134" s="97" t="s">
        <v>697</v>
      </c>
      <c r="I134" s="98" t="s">
        <v>1859</v>
      </c>
      <c r="J134" s="78"/>
      <c r="K134" s="46">
        <f t="shared" si="5"/>
        <v>11000</v>
      </c>
      <c r="L134" s="78"/>
      <c r="M134" s="99">
        <v>11000</v>
      </c>
      <c r="O134" s="97" t="s">
        <v>643</v>
      </c>
      <c r="P134" s="98" t="s">
        <v>1813</v>
      </c>
      <c r="Q134" s="99">
        <v>178500</v>
      </c>
      <c r="R134" s="99">
        <f t="shared" si="6"/>
        <v>228051</v>
      </c>
      <c r="S134" s="99">
        <v>112350</v>
      </c>
      <c r="T134" s="99">
        <v>115701</v>
      </c>
      <c r="V134" s="97" t="s">
        <v>645</v>
      </c>
      <c r="W134" s="98" t="s">
        <v>1846</v>
      </c>
      <c r="X134" s="99">
        <v>1557295</v>
      </c>
      <c r="Y134" s="46">
        <f t="shared" si="7"/>
        <v>6929253</v>
      </c>
      <c r="Z134" s="78"/>
      <c r="AA134" s="99">
        <v>6929253</v>
      </c>
    </row>
    <row r="135" spans="1:27" ht="15">
      <c r="A135" s="97" t="s">
        <v>670</v>
      </c>
      <c r="B135" s="98" t="s">
        <v>1850</v>
      </c>
      <c r="C135" s="78"/>
      <c r="D135" s="99">
        <f aca="true" t="shared" si="8" ref="D135:D198">E135+F135</f>
        <v>247089</v>
      </c>
      <c r="E135" s="78"/>
      <c r="F135" s="99">
        <v>247089</v>
      </c>
      <c r="H135" s="97" t="s">
        <v>700</v>
      </c>
      <c r="I135" s="98" t="s">
        <v>2284</v>
      </c>
      <c r="J135" s="99">
        <v>250600</v>
      </c>
      <c r="K135" s="46">
        <f aca="true" t="shared" si="9" ref="K135:K198">L135+M135</f>
        <v>323589</v>
      </c>
      <c r="L135" s="99">
        <v>21501</v>
      </c>
      <c r="M135" s="99">
        <v>302088</v>
      </c>
      <c r="O135" s="97" t="s">
        <v>645</v>
      </c>
      <c r="P135" s="98" t="s">
        <v>1846</v>
      </c>
      <c r="Q135" s="99">
        <v>97185</v>
      </c>
      <c r="R135" s="99">
        <f aca="true" t="shared" si="10" ref="R135:R198">S135+T135</f>
        <v>1811240</v>
      </c>
      <c r="S135" s="99">
        <v>86975</v>
      </c>
      <c r="T135" s="99">
        <v>1724265</v>
      </c>
      <c r="V135" s="97" t="s">
        <v>648</v>
      </c>
      <c r="W135" s="98" t="s">
        <v>1847</v>
      </c>
      <c r="X135" s="99">
        <v>8086800</v>
      </c>
      <c r="Y135" s="46">
        <f aca="true" t="shared" si="11" ref="Y135:Y198">Z135+AA135</f>
        <v>1368301</v>
      </c>
      <c r="Z135" s="78"/>
      <c r="AA135" s="99">
        <v>1368301</v>
      </c>
    </row>
    <row r="136" spans="1:27" ht="15">
      <c r="A136" s="97" t="s">
        <v>673</v>
      </c>
      <c r="B136" s="98" t="s">
        <v>1851</v>
      </c>
      <c r="C136" s="99">
        <v>1035000</v>
      </c>
      <c r="D136" s="99">
        <f t="shared" si="8"/>
        <v>57795</v>
      </c>
      <c r="E136" s="78"/>
      <c r="F136" s="99">
        <v>57795</v>
      </c>
      <c r="H136" s="97" t="s">
        <v>703</v>
      </c>
      <c r="I136" s="98" t="s">
        <v>1860</v>
      </c>
      <c r="J136" s="78"/>
      <c r="K136" s="46">
        <f t="shared" si="9"/>
        <v>115820</v>
      </c>
      <c r="L136" s="78"/>
      <c r="M136" s="99">
        <v>115820</v>
      </c>
      <c r="O136" s="97" t="s">
        <v>648</v>
      </c>
      <c r="P136" s="98" t="s">
        <v>1847</v>
      </c>
      <c r="Q136" s="99">
        <v>33150</v>
      </c>
      <c r="R136" s="99">
        <f t="shared" si="10"/>
        <v>10613263</v>
      </c>
      <c r="S136" s="99">
        <v>225311</v>
      </c>
      <c r="T136" s="99">
        <v>10387952</v>
      </c>
      <c r="V136" s="97" t="s">
        <v>651</v>
      </c>
      <c r="W136" s="98" t="s">
        <v>2334</v>
      </c>
      <c r="X136" s="78"/>
      <c r="Y136" s="46">
        <f t="shared" si="11"/>
        <v>491500</v>
      </c>
      <c r="Z136" s="78"/>
      <c r="AA136" s="99">
        <v>491500</v>
      </c>
    </row>
    <row r="137" spans="1:27" ht="15">
      <c r="A137" s="97" t="s">
        <v>676</v>
      </c>
      <c r="B137" s="98" t="s">
        <v>1852</v>
      </c>
      <c r="C137" s="78"/>
      <c r="D137" s="99">
        <f t="shared" si="8"/>
        <v>26150</v>
      </c>
      <c r="E137" s="78"/>
      <c r="F137" s="99">
        <v>26150</v>
      </c>
      <c r="H137" s="97" t="s">
        <v>706</v>
      </c>
      <c r="I137" s="98" t="s">
        <v>1861</v>
      </c>
      <c r="J137" s="78"/>
      <c r="K137" s="46">
        <f t="shared" si="9"/>
        <v>45461</v>
      </c>
      <c r="L137" s="78"/>
      <c r="M137" s="99">
        <v>45461</v>
      </c>
      <c r="O137" s="97" t="s">
        <v>651</v>
      </c>
      <c r="P137" s="98" t="s">
        <v>2334</v>
      </c>
      <c r="Q137" s="78"/>
      <c r="R137" s="99">
        <f t="shared" si="10"/>
        <v>22701</v>
      </c>
      <c r="S137" s="78"/>
      <c r="T137" s="99">
        <v>22701</v>
      </c>
      <c r="V137" s="97" t="s">
        <v>654</v>
      </c>
      <c r="W137" s="98" t="s">
        <v>2283</v>
      </c>
      <c r="X137" s="78"/>
      <c r="Y137" s="46">
        <f t="shared" si="11"/>
        <v>21349</v>
      </c>
      <c r="Z137" s="78"/>
      <c r="AA137" s="99">
        <v>21349</v>
      </c>
    </row>
    <row r="138" spans="1:27" ht="15">
      <c r="A138" s="97" t="s">
        <v>679</v>
      </c>
      <c r="B138" s="98" t="s">
        <v>1853</v>
      </c>
      <c r="C138" s="78"/>
      <c r="D138" s="99">
        <f t="shared" si="8"/>
        <v>555583</v>
      </c>
      <c r="E138" s="78"/>
      <c r="F138" s="99">
        <v>555583</v>
      </c>
      <c r="H138" s="97" t="s">
        <v>709</v>
      </c>
      <c r="I138" s="98" t="s">
        <v>1862</v>
      </c>
      <c r="J138" s="99">
        <v>876100</v>
      </c>
      <c r="K138" s="46">
        <f t="shared" si="9"/>
        <v>62848</v>
      </c>
      <c r="L138" s="78"/>
      <c r="M138" s="99">
        <v>62848</v>
      </c>
      <c r="O138" s="97" t="s">
        <v>654</v>
      </c>
      <c r="P138" s="98" t="s">
        <v>2283</v>
      </c>
      <c r="Q138" s="78"/>
      <c r="R138" s="99">
        <f t="shared" si="10"/>
        <v>14825</v>
      </c>
      <c r="S138" s="78"/>
      <c r="T138" s="99">
        <v>14825</v>
      </c>
      <c r="V138" s="97" t="s">
        <v>658</v>
      </c>
      <c r="W138" s="98" t="s">
        <v>2233</v>
      </c>
      <c r="X138" s="78"/>
      <c r="Y138" s="46">
        <f t="shared" si="11"/>
        <v>2341073</v>
      </c>
      <c r="Z138" s="78"/>
      <c r="AA138" s="99">
        <v>2341073</v>
      </c>
    </row>
    <row r="139" spans="1:27" ht="15">
      <c r="A139" s="97" t="s">
        <v>682</v>
      </c>
      <c r="B139" s="98" t="s">
        <v>1854</v>
      </c>
      <c r="C139" s="99">
        <v>6692701</v>
      </c>
      <c r="D139" s="99">
        <f t="shared" si="8"/>
        <v>1724745</v>
      </c>
      <c r="E139" s="99">
        <v>168120</v>
      </c>
      <c r="F139" s="99">
        <v>1556625</v>
      </c>
      <c r="H139" s="97" t="s">
        <v>715</v>
      </c>
      <c r="I139" s="98" t="s">
        <v>2235</v>
      </c>
      <c r="J139" s="78"/>
      <c r="K139" s="46">
        <f t="shared" si="9"/>
        <v>26000</v>
      </c>
      <c r="L139" s="78"/>
      <c r="M139" s="99">
        <v>26000</v>
      </c>
      <c r="O139" s="97" t="s">
        <v>658</v>
      </c>
      <c r="P139" s="98" t="s">
        <v>2233</v>
      </c>
      <c r="Q139" s="78"/>
      <c r="R139" s="99">
        <f t="shared" si="10"/>
        <v>2094320</v>
      </c>
      <c r="S139" s="99">
        <v>283450</v>
      </c>
      <c r="T139" s="99">
        <v>1810870</v>
      </c>
      <c r="V139" s="97" t="s">
        <v>664</v>
      </c>
      <c r="W139" s="98" t="s">
        <v>1848</v>
      </c>
      <c r="X139" s="99">
        <v>38000</v>
      </c>
      <c r="Y139" s="46">
        <f t="shared" si="11"/>
        <v>800506</v>
      </c>
      <c r="Z139" s="78"/>
      <c r="AA139" s="99">
        <v>800506</v>
      </c>
    </row>
    <row r="140" spans="1:27" ht="15">
      <c r="A140" s="97" t="s">
        <v>685</v>
      </c>
      <c r="B140" s="98" t="s">
        <v>1855</v>
      </c>
      <c r="C140" s="78"/>
      <c r="D140" s="99">
        <f t="shared" si="8"/>
        <v>11309</v>
      </c>
      <c r="E140" s="78"/>
      <c r="F140" s="99">
        <v>11309</v>
      </c>
      <c r="H140" s="97" t="s">
        <v>721</v>
      </c>
      <c r="I140" s="98" t="s">
        <v>1864</v>
      </c>
      <c r="J140" s="78"/>
      <c r="K140" s="46">
        <f t="shared" si="9"/>
        <v>39180</v>
      </c>
      <c r="L140" s="78"/>
      <c r="M140" s="99">
        <v>39180</v>
      </c>
      <c r="O140" s="97" t="s">
        <v>661</v>
      </c>
      <c r="P140" s="98" t="s">
        <v>2234</v>
      </c>
      <c r="Q140" s="78"/>
      <c r="R140" s="99">
        <f t="shared" si="10"/>
        <v>146804</v>
      </c>
      <c r="S140" s="99">
        <v>39750</v>
      </c>
      <c r="T140" s="99">
        <v>107054</v>
      </c>
      <c r="V140" s="97" t="s">
        <v>667</v>
      </c>
      <c r="W140" s="98" t="s">
        <v>1849</v>
      </c>
      <c r="X140" s="99">
        <v>300000</v>
      </c>
      <c r="Y140" s="46">
        <f t="shared" si="11"/>
        <v>5930930</v>
      </c>
      <c r="Z140" s="99">
        <v>131600</v>
      </c>
      <c r="AA140" s="99">
        <v>5799330</v>
      </c>
    </row>
    <row r="141" spans="1:27" ht="15">
      <c r="A141" s="97" t="s">
        <v>688</v>
      </c>
      <c r="B141" s="98" t="s">
        <v>1856</v>
      </c>
      <c r="C141" s="78"/>
      <c r="D141" s="99">
        <f t="shared" si="8"/>
        <v>141425</v>
      </c>
      <c r="E141" s="99">
        <v>77000</v>
      </c>
      <c r="F141" s="99">
        <v>64425</v>
      </c>
      <c r="H141" s="97" t="s">
        <v>724</v>
      </c>
      <c r="I141" s="98" t="s">
        <v>2309</v>
      </c>
      <c r="J141" s="78"/>
      <c r="K141" s="46">
        <f t="shared" si="9"/>
        <v>300420</v>
      </c>
      <c r="L141" s="78"/>
      <c r="M141" s="99">
        <v>300420</v>
      </c>
      <c r="O141" s="97" t="s">
        <v>664</v>
      </c>
      <c r="P141" s="98" t="s">
        <v>1848</v>
      </c>
      <c r="Q141" s="99">
        <v>426400</v>
      </c>
      <c r="R141" s="99">
        <f t="shared" si="10"/>
        <v>1184736</v>
      </c>
      <c r="S141" s="99">
        <v>58825</v>
      </c>
      <c r="T141" s="99">
        <v>1125911</v>
      </c>
      <c r="V141" s="97" t="s">
        <v>670</v>
      </c>
      <c r="W141" s="98" t="s">
        <v>1850</v>
      </c>
      <c r="X141" s="78"/>
      <c r="Y141" s="46">
        <f t="shared" si="11"/>
        <v>1577437</v>
      </c>
      <c r="Z141" s="99">
        <v>392000</v>
      </c>
      <c r="AA141" s="99">
        <v>1185437</v>
      </c>
    </row>
    <row r="142" spans="1:27" ht="15">
      <c r="A142" s="97" t="s">
        <v>691</v>
      </c>
      <c r="B142" s="98" t="s">
        <v>1857</v>
      </c>
      <c r="C142" s="78"/>
      <c r="D142" s="99">
        <f t="shared" si="8"/>
        <v>544174</v>
      </c>
      <c r="E142" s="78"/>
      <c r="F142" s="99">
        <v>544174</v>
      </c>
      <c r="H142" s="97" t="s">
        <v>727</v>
      </c>
      <c r="I142" s="98" t="s">
        <v>2330</v>
      </c>
      <c r="J142" s="78"/>
      <c r="K142" s="46">
        <f t="shared" si="9"/>
        <v>4500</v>
      </c>
      <c r="L142" s="78"/>
      <c r="M142" s="99">
        <v>4500</v>
      </c>
      <c r="O142" s="97" t="s">
        <v>667</v>
      </c>
      <c r="P142" s="98" t="s">
        <v>1849</v>
      </c>
      <c r="Q142" s="78"/>
      <c r="R142" s="99">
        <f t="shared" si="10"/>
        <v>3591634</v>
      </c>
      <c r="S142" s="99">
        <v>4450</v>
      </c>
      <c r="T142" s="99">
        <v>3587184</v>
      </c>
      <c r="V142" s="97" t="s">
        <v>673</v>
      </c>
      <c r="W142" s="98" t="s">
        <v>1851</v>
      </c>
      <c r="X142" s="99">
        <v>1284816</v>
      </c>
      <c r="Y142" s="46">
        <f t="shared" si="11"/>
        <v>1060204</v>
      </c>
      <c r="Z142" s="78"/>
      <c r="AA142" s="99">
        <v>1060204</v>
      </c>
    </row>
    <row r="143" spans="1:27" ht="15">
      <c r="A143" s="97" t="s">
        <v>694</v>
      </c>
      <c r="B143" s="98" t="s">
        <v>1858</v>
      </c>
      <c r="C143" s="78"/>
      <c r="D143" s="99">
        <f t="shared" si="8"/>
        <v>33378</v>
      </c>
      <c r="E143" s="78"/>
      <c r="F143" s="99">
        <v>33378</v>
      </c>
      <c r="H143" s="97" t="s">
        <v>736</v>
      </c>
      <c r="I143" s="98" t="s">
        <v>1867</v>
      </c>
      <c r="J143" s="78"/>
      <c r="K143" s="46">
        <f t="shared" si="9"/>
        <v>1775710</v>
      </c>
      <c r="L143" s="99">
        <v>30000</v>
      </c>
      <c r="M143" s="99">
        <v>1745710</v>
      </c>
      <c r="O143" s="97" t="s">
        <v>670</v>
      </c>
      <c r="P143" s="98" t="s">
        <v>1850</v>
      </c>
      <c r="Q143" s="99">
        <v>501100</v>
      </c>
      <c r="R143" s="99">
        <f t="shared" si="10"/>
        <v>1862114</v>
      </c>
      <c r="S143" s="99">
        <v>126084</v>
      </c>
      <c r="T143" s="99">
        <v>1736030</v>
      </c>
      <c r="V143" s="97" t="s">
        <v>676</v>
      </c>
      <c r="W143" s="98" t="s">
        <v>1852</v>
      </c>
      <c r="X143" s="78"/>
      <c r="Y143" s="46">
        <f t="shared" si="11"/>
        <v>171800</v>
      </c>
      <c r="Z143" s="99">
        <v>150000</v>
      </c>
      <c r="AA143" s="99">
        <v>21800</v>
      </c>
    </row>
    <row r="144" spans="1:27" ht="15">
      <c r="A144" s="97" t="s">
        <v>697</v>
      </c>
      <c r="B144" s="98" t="s">
        <v>1859</v>
      </c>
      <c r="C144" s="78"/>
      <c r="D144" s="99">
        <f t="shared" si="8"/>
        <v>81755</v>
      </c>
      <c r="E144" s="78"/>
      <c r="F144" s="99">
        <v>81755</v>
      </c>
      <c r="H144" s="97" t="s">
        <v>739</v>
      </c>
      <c r="I144" s="98" t="s">
        <v>2296</v>
      </c>
      <c r="J144" s="99">
        <v>100000</v>
      </c>
      <c r="K144" s="46">
        <f t="shared" si="9"/>
        <v>22350</v>
      </c>
      <c r="L144" s="78"/>
      <c r="M144" s="99">
        <v>22350</v>
      </c>
      <c r="O144" s="97" t="s">
        <v>673</v>
      </c>
      <c r="P144" s="98" t="s">
        <v>1851</v>
      </c>
      <c r="Q144" s="99">
        <v>3395375</v>
      </c>
      <c r="R144" s="99">
        <f t="shared" si="10"/>
        <v>1273194</v>
      </c>
      <c r="S144" s="99">
        <v>10600</v>
      </c>
      <c r="T144" s="99">
        <v>1262594</v>
      </c>
      <c r="V144" s="97" t="s">
        <v>679</v>
      </c>
      <c r="W144" s="98" t="s">
        <v>1853</v>
      </c>
      <c r="X144" s="99">
        <v>42963722</v>
      </c>
      <c r="Y144" s="46">
        <f t="shared" si="11"/>
        <v>63992197</v>
      </c>
      <c r="Z144" s="99">
        <v>23836029</v>
      </c>
      <c r="AA144" s="99">
        <v>40156168</v>
      </c>
    </row>
    <row r="145" spans="1:27" ht="15">
      <c r="A145" s="97" t="s">
        <v>700</v>
      </c>
      <c r="B145" s="98" t="s">
        <v>2284</v>
      </c>
      <c r="C145" s="78"/>
      <c r="D145" s="99">
        <f t="shared" si="8"/>
        <v>1410781</v>
      </c>
      <c r="E145" s="99">
        <v>63075</v>
      </c>
      <c r="F145" s="99">
        <v>1347706</v>
      </c>
      <c r="H145" s="97" t="s">
        <v>745</v>
      </c>
      <c r="I145" s="98" t="s">
        <v>1868</v>
      </c>
      <c r="J145" s="78"/>
      <c r="K145" s="46">
        <f t="shared" si="9"/>
        <v>347484</v>
      </c>
      <c r="L145" s="78"/>
      <c r="M145" s="99">
        <v>347484</v>
      </c>
      <c r="O145" s="97" t="s">
        <v>676</v>
      </c>
      <c r="P145" s="98" t="s">
        <v>1852</v>
      </c>
      <c r="Q145" s="78"/>
      <c r="R145" s="99">
        <f t="shared" si="10"/>
        <v>248606</v>
      </c>
      <c r="S145" s="78"/>
      <c r="T145" s="99">
        <v>248606</v>
      </c>
      <c r="V145" s="97" t="s">
        <v>682</v>
      </c>
      <c r="W145" s="98" t="s">
        <v>1854</v>
      </c>
      <c r="X145" s="99">
        <v>4108104</v>
      </c>
      <c r="Y145" s="46">
        <f t="shared" si="11"/>
        <v>38913675</v>
      </c>
      <c r="Z145" s="99">
        <v>979326</v>
      </c>
      <c r="AA145" s="99">
        <v>37934349</v>
      </c>
    </row>
    <row r="146" spans="1:27" ht="15">
      <c r="A146" s="97" t="s">
        <v>703</v>
      </c>
      <c r="B146" s="98" t="s">
        <v>1860</v>
      </c>
      <c r="C146" s="78"/>
      <c r="D146" s="99">
        <f t="shared" si="8"/>
        <v>384814</v>
      </c>
      <c r="E146" s="99">
        <v>103510</v>
      </c>
      <c r="F146" s="99">
        <v>281304</v>
      </c>
      <c r="H146" s="97" t="s">
        <v>748</v>
      </c>
      <c r="I146" s="98" t="s">
        <v>1869</v>
      </c>
      <c r="J146" s="78"/>
      <c r="K146" s="46">
        <f t="shared" si="9"/>
        <v>663756</v>
      </c>
      <c r="L146" s="78"/>
      <c r="M146" s="99">
        <v>663756</v>
      </c>
      <c r="O146" s="97" t="s">
        <v>679</v>
      </c>
      <c r="P146" s="98" t="s">
        <v>1853</v>
      </c>
      <c r="Q146" s="99">
        <v>7900100</v>
      </c>
      <c r="R146" s="99">
        <f t="shared" si="10"/>
        <v>6400205</v>
      </c>
      <c r="S146" s="99">
        <v>19000</v>
      </c>
      <c r="T146" s="99">
        <v>6381205</v>
      </c>
      <c r="V146" s="97" t="s">
        <v>685</v>
      </c>
      <c r="W146" s="98" t="s">
        <v>1855</v>
      </c>
      <c r="X146" s="99">
        <v>12400</v>
      </c>
      <c r="Y146" s="46">
        <f t="shared" si="11"/>
        <v>10450</v>
      </c>
      <c r="Z146" s="78"/>
      <c r="AA146" s="99">
        <v>10450</v>
      </c>
    </row>
    <row r="147" spans="1:27" ht="15">
      <c r="A147" s="97" t="s">
        <v>706</v>
      </c>
      <c r="B147" s="98" t="s">
        <v>1861</v>
      </c>
      <c r="C147" s="99">
        <v>243200</v>
      </c>
      <c r="D147" s="99">
        <f t="shared" si="8"/>
        <v>530893</v>
      </c>
      <c r="E147" s="99">
        <v>47600</v>
      </c>
      <c r="F147" s="99">
        <v>483293</v>
      </c>
      <c r="H147" s="97" t="s">
        <v>751</v>
      </c>
      <c r="I147" s="98" t="s">
        <v>1870</v>
      </c>
      <c r="J147" s="78"/>
      <c r="K147" s="46">
        <f t="shared" si="9"/>
        <v>31500</v>
      </c>
      <c r="L147" s="78"/>
      <c r="M147" s="99">
        <v>31500</v>
      </c>
      <c r="O147" s="97" t="s">
        <v>682</v>
      </c>
      <c r="P147" s="98" t="s">
        <v>1854</v>
      </c>
      <c r="Q147" s="99">
        <v>13124950</v>
      </c>
      <c r="R147" s="99">
        <f t="shared" si="10"/>
        <v>16763373</v>
      </c>
      <c r="S147" s="99">
        <v>1924875</v>
      </c>
      <c r="T147" s="99">
        <v>14838498</v>
      </c>
      <c r="V147" s="97" t="s">
        <v>688</v>
      </c>
      <c r="W147" s="98" t="s">
        <v>1856</v>
      </c>
      <c r="X147" s="78"/>
      <c r="Y147" s="46">
        <f t="shared" si="11"/>
        <v>137353</v>
      </c>
      <c r="Z147" s="78"/>
      <c r="AA147" s="99">
        <v>137353</v>
      </c>
    </row>
    <row r="148" spans="1:27" ht="15">
      <c r="A148" s="97" t="s">
        <v>709</v>
      </c>
      <c r="B148" s="98" t="s">
        <v>1862</v>
      </c>
      <c r="C148" s="78"/>
      <c r="D148" s="99">
        <f t="shared" si="8"/>
        <v>198103</v>
      </c>
      <c r="E148" s="99">
        <v>20800</v>
      </c>
      <c r="F148" s="99">
        <v>177303</v>
      </c>
      <c r="H148" s="97" t="s">
        <v>760</v>
      </c>
      <c r="I148" s="98" t="s">
        <v>1872</v>
      </c>
      <c r="J148" s="78"/>
      <c r="K148" s="46">
        <f t="shared" si="9"/>
        <v>73900</v>
      </c>
      <c r="L148" s="78"/>
      <c r="M148" s="99">
        <v>73900</v>
      </c>
      <c r="O148" s="97" t="s">
        <v>685</v>
      </c>
      <c r="P148" s="98" t="s">
        <v>1855</v>
      </c>
      <c r="Q148" s="78"/>
      <c r="R148" s="99">
        <f t="shared" si="10"/>
        <v>396723</v>
      </c>
      <c r="S148" s="78"/>
      <c r="T148" s="99">
        <v>396723</v>
      </c>
      <c r="V148" s="97" t="s">
        <v>691</v>
      </c>
      <c r="W148" s="98" t="s">
        <v>1857</v>
      </c>
      <c r="X148" s="99">
        <v>57397</v>
      </c>
      <c r="Y148" s="46">
        <f t="shared" si="11"/>
        <v>2191588</v>
      </c>
      <c r="Z148" s="99">
        <v>536300</v>
      </c>
      <c r="AA148" s="99">
        <v>1655288</v>
      </c>
    </row>
    <row r="149" spans="1:27" ht="15">
      <c r="A149" s="97" t="s">
        <v>715</v>
      </c>
      <c r="B149" s="98" t="s">
        <v>2235</v>
      </c>
      <c r="C149" s="78"/>
      <c r="D149" s="99">
        <f t="shared" si="8"/>
        <v>9100</v>
      </c>
      <c r="E149" s="78"/>
      <c r="F149" s="99">
        <v>9100</v>
      </c>
      <c r="H149" s="97" t="s">
        <v>763</v>
      </c>
      <c r="I149" s="98" t="s">
        <v>1873</v>
      </c>
      <c r="J149" s="99">
        <v>50000</v>
      </c>
      <c r="K149" s="46">
        <f t="shared" si="9"/>
        <v>125100</v>
      </c>
      <c r="L149" s="99">
        <v>25300</v>
      </c>
      <c r="M149" s="99">
        <v>99800</v>
      </c>
      <c r="O149" s="97" t="s">
        <v>688</v>
      </c>
      <c r="P149" s="98" t="s">
        <v>1856</v>
      </c>
      <c r="Q149" s="78"/>
      <c r="R149" s="99">
        <f t="shared" si="10"/>
        <v>797008</v>
      </c>
      <c r="S149" s="99">
        <v>139700</v>
      </c>
      <c r="T149" s="99">
        <v>657308</v>
      </c>
      <c r="V149" s="97" t="s">
        <v>694</v>
      </c>
      <c r="W149" s="98" t="s">
        <v>1858</v>
      </c>
      <c r="X149" s="78"/>
      <c r="Y149" s="46">
        <f t="shared" si="11"/>
        <v>287175</v>
      </c>
      <c r="Z149" s="78"/>
      <c r="AA149" s="99">
        <v>287175</v>
      </c>
    </row>
    <row r="150" spans="1:27" ht="15">
      <c r="A150" s="97" t="s">
        <v>718</v>
      </c>
      <c r="B150" s="98" t="s">
        <v>1863</v>
      </c>
      <c r="C150" s="78"/>
      <c r="D150" s="99">
        <f t="shared" si="8"/>
        <v>46002</v>
      </c>
      <c r="E150" s="78"/>
      <c r="F150" s="99">
        <v>46002</v>
      </c>
      <c r="H150" s="97" t="s">
        <v>770</v>
      </c>
      <c r="I150" s="98" t="s">
        <v>1874</v>
      </c>
      <c r="J150" s="78"/>
      <c r="K150" s="46">
        <f t="shared" si="9"/>
        <v>230860</v>
      </c>
      <c r="L150" s="78"/>
      <c r="M150" s="99">
        <v>230860</v>
      </c>
      <c r="O150" s="97" t="s">
        <v>691</v>
      </c>
      <c r="P150" s="98" t="s">
        <v>1857</v>
      </c>
      <c r="Q150" s="78"/>
      <c r="R150" s="99">
        <f t="shared" si="10"/>
        <v>4602419</v>
      </c>
      <c r="S150" s="99">
        <v>239000</v>
      </c>
      <c r="T150" s="99">
        <v>4363419</v>
      </c>
      <c r="V150" s="97" t="s">
        <v>697</v>
      </c>
      <c r="W150" s="98" t="s">
        <v>1859</v>
      </c>
      <c r="X150" s="78"/>
      <c r="Y150" s="46">
        <f t="shared" si="11"/>
        <v>2355480</v>
      </c>
      <c r="Z150" s="78"/>
      <c r="AA150" s="99">
        <v>2355480</v>
      </c>
    </row>
    <row r="151" spans="1:27" ht="15">
      <c r="A151" s="97" t="s">
        <v>721</v>
      </c>
      <c r="B151" s="98" t="s">
        <v>1864</v>
      </c>
      <c r="C151" s="78"/>
      <c r="D151" s="99">
        <f t="shared" si="8"/>
        <v>90731</v>
      </c>
      <c r="E151" s="78"/>
      <c r="F151" s="99">
        <v>90731</v>
      </c>
      <c r="H151" s="97" t="s">
        <v>773</v>
      </c>
      <c r="I151" s="98" t="s">
        <v>1875</v>
      </c>
      <c r="J151" s="78"/>
      <c r="K151" s="46">
        <f t="shared" si="9"/>
        <v>10036</v>
      </c>
      <c r="L151" s="78"/>
      <c r="M151" s="99">
        <v>10036</v>
      </c>
      <c r="O151" s="97" t="s">
        <v>694</v>
      </c>
      <c r="P151" s="98" t="s">
        <v>1858</v>
      </c>
      <c r="Q151" s="99">
        <v>20000</v>
      </c>
      <c r="R151" s="99">
        <f t="shared" si="10"/>
        <v>645755</v>
      </c>
      <c r="S151" s="78"/>
      <c r="T151" s="99">
        <v>645755</v>
      </c>
      <c r="V151" s="97" t="s">
        <v>700</v>
      </c>
      <c r="W151" s="98" t="s">
        <v>2284</v>
      </c>
      <c r="X151" s="99">
        <v>1239145</v>
      </c>
      <c r="Y151" s="46">
        <f t="shared" si="11"/>
        <v>9697202</v>
      </c>
      <c r="Z151" s="99">
        <v>94001</v>
      </c>
      <c r="AA151" s="99">
        <v>9603201</v>
      </c>
    </row>
    <row r="152" spans="1:27" ht="15">
      <c r="A152" s="97" t="s">
        <v>724</v>
      </c>
      <c r="B152" s="98" t="s">
        <v>2309</v>
      </c>
      <c r="C152" s="78"/>
      <c r="D152" s="99">
        <f t="shared" si="8"/>
        <v>87747</v>
      </c>
      <c r="E152" s="78"/>
      <c r="F152" s="99">
        <v>87747</v>
      </c>
      <c r="H152" s="97" t="s">
        <v>779</v>
      </c>
      <c r="I152" s="98" t="s">
        <v>1876</v>
      </c>
      <c r="J152" s="99">
        <v>147000</v>
      </c>
      <c r="K152" s="46">
        <f t="shared" si="9"/>
        <v>1750</v>
      </c>
      <c r="L152" s="78"/>
      <c r="M152" s="99">
        <v>1750</v>
      </c>
      <c r="O152" s="97" t="s">
        <v>697</v>
      </c>
      <c r="P152" s="98" t="s">
        <v>1859</v>
      </c>
      <c r="Q152" s="78"/>
      <c r="R152" s="99">
        <f t="shared" si="10"/>
        <v>2022586</v>
      </c>
      <c r="S152" s="99">
        <v>51500</v>
      </c>
      <c r="T152" s="99">
        <v>1971086</v>
      </c>
      <c r="V152" s="97" t="s">
        <v>703</v>
      </c>
      <c r="W152" s="98" t="s">
        <v>1860</v>
      </c>
      <c r="X152" s="99">
        <v>1249167</v>
      </c>
      <c r="Y152" s="46">
        <f t="shared" si="11"/>
        <v>4731639</v>
      </c>
      <c r="Z152" s="78"/>
      <c r="AA152" s="99">
        <v>4731639</v>
      </c>
    </row>
    <row r="153" spans="1:27" ht="15">
      <c r="A153" s="97" t="s">
        <v>727</v>
      </c>
      <c r="B153" s="98" t="s">
        <v>2330</v>
      </c>
      <c r="C153" s="78"/>
      <c r="D153" s="99">
        <f t="shared" si="8"/>
        <v>114245</v>
      </c>
      <c r="E153" s="99">
        <v>63880</v>
      </c>
      <c r="F153" s="99">
        <v>50365</v>
      </c>
      <c r="H153" s="97" t="s">
        <v>782</v>
      </c>
      <c r="I153" s="98" t="s">
        <v>1877</v>
      </c>
      <c r="J153" s="99">
        <v>15500</v>
      </c>
      <c r="K153" s="46">
        <f t="shared" si="9"/>
        <v>110704</v>
      </c>
      <c r="L153" s="78"/>
      <c r="M153" s="99">
        <v>110704</v>
      </c>
      <c r="O153" s="97" t="s">
        <v>700</v>
      </c>
      <c r="P153" s="98" t="s">
        <v>2284</v>
      </c>
      <c r="Q153" s="99">
        <v>5243621</v>
      </c>
      <c r="R153" s="99">
        <f t="shared" si="10"/>
        <v>13387690</v>
      </c>
      <c r="S153" s="99">
        <v>740524</v>
      </c>
      <c r="T153" s="99">
        <v>12647166</v>
      </c>
      <c r="V153" s="97" t="s">
        <v>706</v>
      </c>
      <c r="W153" s="98" t="s">
        <v>1861</v>
      </c>
      <c r="X153" s="78"/>
      <c r="Y153" s="46">
        <f t="shared" si="11"/>
        <v>1396961</v>
      </c>
      <c r="Z153" s="99">
        <v>211280</v>
      </c>
      <c r="AA153" s="99">
        <v>1185681</v>
      </c>
    </row>
    <row r="154" spans="1:27" ht="15">
      <c r="A154" s="97" t="s">
        <v>733</v>
      </c>
      <c r="B154" s="98" t="s">
        <v>1866</v>
      </c>
      <c r="C154" s="78"/>
      <c r="D154" s="99">
        <f t="shared" si="8"/>
        <v>49685</v>
      </c>
      <c r="E154" s="78"/>
      <c r="F154" s="99">
        <v>49685</v>
      </c>
      <c r="H154" s="97" t="s">
        <v>785</v>
      </c>
      <c r="I154" s="98" t="s">
        <v>1878</v>
      </c>
      <c r="J154" s="78"/>
      <c r="K154" s="46">
        <f t="shared" si="9"/>
        <v>58386</v>
      </c>
      <c r="L154" s="78"/>
      <c r="M154" s="99">
        <v>58386</v>
      </c>
      <c r="O154" s="97" t="s">
        <v>703</v>
      </c>
      <c r="P154" s="98" t="s">
        <v>1860</v>
      </c>
      <c r="Q154" s="99">
        <v>751000</v>
      </c>
      <c r="R154" s="99">
        <f t="shared" si="10"/>
        <v>4726042</v>
      </c>
      <c r="S154" s="99">
        <v>996735</v>
      </c>
      <c r="T154" s="99">
        <v>3729307</v>
      </c>
      <c r="V154" s="97" t="s">
        <v>709</v>
      </c>
      <c r="W154" s="98" t="s">
        <v>1862</v>
      </c>
      <c r="X154" s="99">
        <v>921900</v>
      </c>
      <c r="Y154" s="46">
        <f t="shared" si="11"/>
        <v>406265</v>
      </c>
      <c r="Z154" s="78"/>
      <c r="AA154" s="99">
        <v>406265</v>
      </c>
    </row>
    <row r="155" spans="1:27" ht="15">
      <c r="A155" s="97" t="s">
        <v>736</v>
      </c>
      <c r="B155" s="98" t="s">
        <v>1867</v>
      </c>
      <c r="C155" s="99">
        <v>1560</v>
      </c>
      <c r="D155" s="99">
        <f t="shared" si="8"/>
        <v>587644</v>
      </c>
      <c r="E155" s="78"/>
      <c r="F155" s="99">
        <v>587644</v>
      </c>
      <c r="H155" s="97" t="s">
        <v>788</v>
      </c>
      <c r="I155" s="98" t="s">
        <v>1879</v>
      </c>
      <c r="J155" s="78"/>
      <c r="K155" s="46">
        <f t="shared" si="9"/>
        <v>2050</v>
      </c>
      <c r="L155" s="78"/>
      <c r="M155" s="99">
        <v>2050</v>
      </c>
      <c r="O155" s="97" t="s">
        <v>706</v>
      </c>
      <c r="P155" s="98" t="s">
        <v>1861</v>
      </c>
      <c r="Q155" s="99">
        <v>2874810</v>
      </c>
      <c r="R155" s="99">
        <f t="shared" si="10"/>
        <v>9828564</v>
      </c>
      <c r="S155" s="99">
        <v>4409077</v>
      </c>
      <c r="T155" s="99">
        <v>5419487</v>
      </c>
      <c r="V155" s="97" t="s">
        <v>712</v>
      </c>
      <c r="W155" s="98" t="s">
        <v>2335</v>
      </c>
      <c r="X155" s="99">
        <v>25875</v>
      </c>
      <c r="Y155" s="46">
        <f t="shared" si="11"/>
        <v>57902</v>
      </c>
      <c r="Z155" s="78"/>
      <c r="AA155" s="99">
        <v>57902</v>
      </c>
    </row>
    <row r="156" spans="1:27" ht="15">
      <c r="A156" s="97" t="s">
        <v>739</v>
      </c>
      <c r="B156" s="98" t="s">
        <v>2296</v>
      </c>
      <c r="C156" s="78"/>
      <c r="D156" s="99">
        <f t="shared" si="8"/>
        <v>193157</v>
      </c>
      <c r="E156" s="78"/>
      <c r="F156" s="99">
        <v>193157</v>
      </c>
      <c r="H156" s="97" t="s">
        <v>791</v>
      </c>
      <c r="I156" s="98" t="s">
        <v>1880</v>
      </c>
      <c r="J156" s="99">
        <v>128750</v>
      </c>
      <c r="K156" s="46">
        <f t="shared" si="9"/>
        <v>154570</v>
      </c>
      <c r="L156" s="99">
        <v>7000</v>
      </c>
      <c r="M156" s="99">
        <v>147570</v>
      </c>
      <c r="O156" s="97" t="s">
        <v>709</v>
      </c>
      <c r="P156" s="98" t="s">
        <v>1862</v>
      </c>
      <c r="Q156" s="99">
        <v>138500</v>
      </c>
      <c r="R156" s="99">
        <f t="shared" si="10"/>
        <v>2527515</v>
      </c>
      <c r="S156" s="99">
        <v>608990</v>
      </c>
      <c r="T156" s="99">
        <v>1918525</v>
      </c>
      <c r="V156" s="97" t="s">
        <v>715</v>
      </c>
      <c r="W156" s="98" t="s">
        <v>2235</v>
      </c>
      <c r="X156" s="78"/>
      <c r="Y156" s="46">
        <f t="shared" si="11"/>
        <v>74505</v>
      </c>
      <c r="Z156" s="78"/>
      <c r="AA156" s="99">
        <v>74505</v>
      </c>
    </row>
    <row r="157" spans="1:27" ht="15">
      <c r="A157" s="97" t="s">
        <v>745</v>
      </c>
      <c r="B157" s="98" t="s">
        <v>1868</v>
      </c>
      <c r="C157" s="99">
        <v>336500</v>
      </c>
      <c r="D157" s="99">
        <f t="shared" si="8"/>
        <v>276370</v>
      </c>
      <c r="E157" s="78"/>
      <c r="F157" s="99">
        <v>276370</v>
      </c>
      <c r="H157" s="97" t="s">
        <v>794</v>
      </c>
      <c r="I157" s="98" t="s">
        <v>1881</v>
      </c>
      <c r="J157" s="78"/>
      <c r="K157" s="46">
        <f t="shared" si="9"/>
        <v>22335</v>
      </c>
      <c r="L157" s="78"/>
      <c r="M157" s="99">
        <v>22335</v>
      </c>
      <c r="O157" s="97" t="s">
        <v>712</v>
      </c>
      <c r="P157" s="98" t="s">
        <v>2335</v>
      </c>
      <c r="Q157" s="78"/>
      <c r="R157" s="99">
        <f t="shared" si="10"/>
        <v>213142</v>
      </c>
      <c r="S157" s="99">
        <v>80650</v>
      </c>
      <c r="T157" s="99">
        <v>132492</v>
      </c>
      <c r="V157" s="97" t="s">
        <v>718</v>
      </c>
      <c r="W157" s="98" t="s">
        <v>1863</v>
      </c>
      <c r="X157" s="78"/>
      <c r="Y157" s="46">
        <f t="shared" si="11"/>
        <v>303879</v>
      </c>
      <c r="Z157" s="78"/>
      <c r="AA157" s="99">
        <v>303879</v>
      </c>
    </row>
    <row r="158" spans="1:27" ht="15">
      <c r="A158" s="97" t="s">
        <v>748</v>
      </c>
      <c r="B158" s="98" t="s">
        <v>1869</v>
      </c>
      <c r="C158" s="78"/>
      <c r="D158" s="99">
        <f t="shared" si="8"/>
        <v>69711</v>
      </c>
      <c r="E158" s="78"/>
      <c r="F158" s="99">
        <v>69711</v>
      </c>
      <c r="H158" s="97" t="s">
        <v>797</v>
      </c>
      <c r="I158" s="98" t="s">
        <v>1882</v>
      </c>
      <c r="J158" s="78"/>
      <c r="K158" s="46">
        <f t="shared" si="9"/>
        <v>351026</v>
      </c>
      <c r="L158" s="78"/>
      <c r="M158" s="99">
        <v>351026</v>
      </c>
      <c r="O158" s="97" t="s">
        <v>715</v>
      </c>
      <c r="P158" s="98" t="s">
        <v>2235</v>
      </c>
      <c r="Q158" s="78"/>
      <c r="R158" s="99">
        <f t="shared" si="10"/>
        <v>261020</v>
      </c>
      <c r="S158" s="78"/>
      <c r="T158" s="99">
        <v>261020</v>
      </c>
      <c r="V158" s="97" t="s">
        <v>721</v>
      </c>
      <c r="W158" s="98" t="s">
        <v>1864</v>
      </c>
      <c r="X158" s="99">
        <v>120001</v>
      </c>
      <c r="Y158" s="46">
        <f t="shared" si="11"/>
        <v>1146577</v>
      </c>
      <c r="Z158" s="78"/>
      <c r="AA158" s="99">
        <v>1146577</v>
      </c>
    </row>
    <row r="159" spans="1:27" ht="15">
      <c r="A159" s="97" t="s">
        <v>751</v>
      </c>
      <c r="B159" s="98" t="s">
        <v>1870</v>
      </c>
      <c r="C159" s="78"/>
      <c r="D159" s="99">
        <f t="shared" si="8"/>
        <v>77451</v>
      </c>
      <c r="E159" s="78"/>
      <c r="F159" s="99">
        <v>77451</v>
      </c>
      <c r="H159" s="97" t="s">
        <v>800</v>
      </c>
      <c r="I159" s="98" t="s">
        <v>1883</v>
      </c>
      <c r="J159" s="78"/>
      <c r="K159" s="46">
        <f t="shared" si="9"/>
        <v>176406</v>
      </c>
      <c r="L159" s="78"/>
      <c r="M159" s="99">
        <v>176406</v>
      </c>
      <c r="O159" s="97" t="s">
        <v>718</v>
      </c>
      <c r="P159" s="98" t="s">
        <v>1863</v>
      </c>
      <c r="Q159" s="78"/>
      <c r="R159" s="99">
        <f t="shared" si="10"/>
        <v>970859</v>
      </c>
      <c r="S159" s="99">
        <v>203000</v>
      </c>
      <c r="T159" s="99">
        <v>767859</v>
      </c>
      <c r="V159" s="97" t="s">
        <v>724</v>
      </c>
      <c r="W159" s="98" t="s">
        <v>2309</v>
      </c>
      <c r="X159" s="99">
        <v>3595</v>
      </c>
      <c r="Y159" s="46">
        <f t="shared" si="11"/>
        <v>753998</v>
      </c>
      <c r="Z159" s="78"/>
      <c r="AA159" s="99">
        <v>753998</v>
      </c>
    </row>
    <row r="160" spans="1:27" ht="15">
      <c r="A160" s="97" t="s">
        <v>760</v>
      </c>
      <c r="B160" s="98" t="s">
        <v>1872</v>
      </c>
      <c r="C160" s="99">
        <v>265000</v>
      </c>
      <c r="D160" s="99">
        <f t="shared" si="8"/>
        <v>265807</v>
      </c>
      <c r="E160" s="78"/>
      <c r="F160" s="99">
        <v>265807</v>
      </c>
      <c r="H160" s="97" t="s">
        <v>803</v>
      </c>
      <c r="I160" s="98" t="s">
        <v>1884</v>
      </c>
      <c r="J160" s="78"/>
      <c r="K160" s="46">
        <f t="shared" si="9"/>
        <v>1150</v>
      </c>
      <c r="L160" s="78"/>
      <c r="M160" s="99">
        <v>1150</v>
      </c>
      <c r="O160" s="97" t="s">
        <v>721</v>
      </c>
      <c r="P160" s="98" t="s">
        <v>1864</v>
      </c>
      <c r="Q160" s="78"/>
      <c r="R160" s="99">
        <f t="shared" si="10"/>
        <v>2506620</v>
      </c>
      <c r="S160" s="99">
        <v>129430</v>
      </c>
      <c r="T160" s="99">
        <v>2377190</v>
      </c>
      <c r="V160" s="97" t="s">
        <v>727</v>
      </c>
      <c r="W160" s="98" t="s">
        <v>2330</v>
      </c>
      <c r="X160" s="99">
        <v>1</v>
      </c>
      <c r="Y160" s="46">
        <f t="shared" si="11"/>
        <v>9573</v>
      </c>
      <c r="Z160" s="78"/>
      <c r="AA160" s="99">
        <v>9573</v>
      </c>
    </row>
    <row r="161" spans="1:27" ht="15">
      <c r="A161" s="97" t="s">
        <v>763</v>
      </c>
      <c r="B161" s="98" t="s">
        <v>1873</v>
      </c>
      <c r="C161" s="99">
        <v>26000</v>
      </c>
      <c r="D161" s="99">
        <f t="shared" si="8"/>
        <v>1028265</v>
      </c>
      <c r="E161" s="78"/>
      <c r="F161" s="99">
        <v>1028265</v>
      </c>
      <c r="H161" s="97" t="s">
        <v>809</v>
      </c>
      <c r="I161" s="98" t="s">
        <v>1886</v>
      </c>
      <c r="J161" s="78"/>
      <c r="K161" s="46">
        <f t="shared" si="9"/>
        <v>464901</v>
      </c>
      <c r="L161" s="78"/>
      <c r="M161" s="99">
        <v>464901</v>
      </c>
      <c r="O161" s="97" t="s">
        <v>724</v>
      </c>
      <c r="P161" s="98" t="s">
        <v>2309</v>
      </c>
      <c r="Q161" s="99">
        <v>129500</v>
      </c>
      <c r="R161" s="99">
        <f t="shared" si="10"/>
        <v>812631</v>
      </c>
      <c r="S161" s="99">
        <v>81100</v>
      </c>
      <c r="T161" s="99">
        <v>731531</v>
      </c>
      <c r="V161" s="97" t="s">
        <v>730</v>
      </c>
      <c r="W161" s="98" t="s">
        <v>1865</v>
      </c>
      <c r="X161" s="78"/>
      <c r="Y161" s="46">
        <f t="shared" si="11"/>
        <v>588135</v>
      </c>
      <c r="Z161" s="78"/>
      <c r="AA161" s="99">
        <v>588135</v>
      </c>
    </row>
    <row r="162" spans="1:27" ht="15">
      <c r="A162" s="97" t="s">
        <v>770</v>
      </c>
      <c r="B162" s="98" t="s">
        <v>1874</v>
      </c>
      <c r="C162" s="99">
        <v>6477640</v>
      </c>
      <c r="D162" s="99">
        <f t="shared" si="8"/>
        <v>365136</v>
      </c>
      <c r="E162" s="99">
        <v>48000</v>
      </c>
      <c r="F162" s="99">
        <v>317136</v>
      </c>
      <c r="H162" s="97" t="s">
        <v>812</v>
      </c>
      <c r="I162" s="98" t="s">
        <v>1887</v>
      </c>
      <c r="J162" s="78"/>
      <c r="K162" s="46">
        <f t="shared" si="9"/>
        <v>73496</v>
      </c>
      <c r="L162" s="78"/>
      <c r="M162" s="99">
        <v>73496</v>
      </c>
      <c r="O162" s="97" t="s">
        <v>727</v>
      </c>
      <c r="P162" s="98" t="s">
        <v>2330</v>
      </c>
      <c r="Q162" s="99">
        <v>160000</v>
      </c>
      <c r="R162" s="99">
        <f t="shared" si="10"/>
        <v>919973</v>
      </c>
      <c r="S162" s="99">
        <v>107680</v>
      </c>
      <c r="T162" s="99">
        <v>812293</v>
      </c>
      <c r="V162" s="97" t="s">
        <v>733</v>
      </c>
      <c r="W162" s="98" t="s">
        <v>1866</v>
      </c>
      <c r="X162" s="78"/>
      <c r="Y162" s="46">
        <f t="shared" si="11"/>
        <v>58936</v>
      </c>
      <c r="Z162" s="78"/>
      <c r="AA162" s="99">
        <v>58936</v>
      </c>
    </row>
    <row r="163" spans="1:27" ht="15">
      <c r="A163" s="97" t="s">
        <v>773</v>
      </c>
      <c r="B163" s="98" t="s">
        <v>1875</v>
      </c>
      <c r="C163" s="78"/>
      <c r="D163" s="99">
        <f t="shared" si="8"/>
        <v>440883</v>
      </c>
      <c r="E163" s="99">
        <v>36000</v>
      </c>
      <c r="F163" s="99">
        <v>404883</v>
      </c>
      <c r="H163" s="97" t="s">
        <v>815</v>
      </c>
      <c r="I163" s="98" t="s">
        <v>1888</v>
      </c>
      <c r="J163" s="78"/>
      <c r="K163" s="46">
        <f t="shared" si="9"/>
        <v>7498</v>
      </c>
      <c r="L163" s="78"/>
      <c r="M163" s="99">
        <v>7498</v>
      </c>
      <c r="O163" s="97" t="s">
        <v>730</v>
      </c>
      <c r="P163" s="98" t="s">
        <v>1865</v>
      </c>
      <c r="Q163" s="99">
        <v>13800</v>
      </c>
      <c r="R163" s="99">
        <f t="shared" si="10"/>
        <v>1395018</v>
      </c>
      <c r="S163" s="99">
        <v>75268</v>
      </c>
      <c r="T163" s="99">
        <v>1319750</v>
      </c>
      <c r="V163" s="97" t="s">
        <v>736</v>
      </c>
      <c r="W163" s="98" t="s">
        <v>1867</v>
      </c>
      <c r="X163" s="99">
        <v>376100</v>
      </c>
      <c r="Y163" s="46">
        <f t="shared" si="11"/>
        <v>15503766</v>
      </c>
      <c r="Z163" s="99">
        <v>2493150</v>
      </c>
      <c r="AA163" s="99">
        <v>13010616</v>
      </c>
    </row>
    <row r="164" spans="1:27" ht="15">
      <c r="A164" s="97" t="s">
        <v>776</v>
      </c>
      <c r="B164" s="98" t="s">
        <v>2285</v>
      </c>
      <c r="C164" s="78"/>
      <c r="D164" s="99">
        <f t="shared" si="8"/>
        <v>2300</v>
      </c>
      <c r="E164" s="78"/>
      <c r="F164" s="99">
        <v>2300</v>
      </c>
      <c r="H164" s="97" t="s">
        <v>819</v>
      </c>
      <c r="I164" s="98" t="s">
        <v>1889</v>
      </c>
      <c r="J164" s="78"/>
      <c r="K164" s="46">
        <f t="shared" si="9"/>
        <v>964537</v>
      </c>
      <c r="L164" s="78"/>
      <c r="M164" s="99">
        <v>964537</v>
      </c>
      <c r="O164" s="97" t="s">
        <v>733</v>
      </c>
      <c r="P164" s="98" t="s">
        <v>1866</v>
      </c>
      <c r="Q164" s="78"/>
      <c r="R164" s="99">
        <f t="shared" si="10"/>
        <v>939678</v>
      </c>
      <c r="S164" s="99">
        <v>38300</v>
      </c>
      <c r="T164" s="99">
        <v>901378</v>
      </c>
      <c r="V164" s="97" t="s">
        <v>739</v>
      </c>
      <c r="W164" s="98" t="s">
        <v>2296</v>
      </c>
      <c r="X164" s="99">
        <v>100000</v>
      </c>
      <c r="Y164" s="46">
        <f t="shared" si="11"/>
        <v>238749</v>
      </c>
      <c r="Z164" s="78"/>
      <c r="AA164" s="99">
        <v>238749</v>
      </c>
    </row>
    <row r="165" spans="1:27" ht="15">
      <c r="A165" s="97" t="s">
        <v>779</v>
      </c>
      <c r="B165" s="98" t="s">
        <v>1876</v>
      </c>
      <c r="C165" s="78"/>
      <c r="D165" s="99">
        <f t="shared" si="8"/>
        <v>254406</v>
      </c>
      <c r="E165" s="99">
        <v>67150</v>
      </c>
      <c r="F165" s="99">
        <v>187256</v>
      </c>
      <c r="H165" s="97" t="s">
        <v>822</v>
      </c>
      <c r="I165" s="98" t="s">
        <v>1890</v>
      </c>
      <c r="J165" s="78"/>
      <c r="K165" s="46">
        <f t="shared" si="9"/>
        <v>5000</v>
      </c>
      <c r="L165" s="78"/>
      <c r="M165" s="99">
        <v>5000</v>
      </c>
      <c r="O165" s="97" t="s">
        <v>736</v>
      </c>
      <c r="P165" s="98" t="s">
        <v>1867</v>
      </c>
      <c r="Q165" s="99">
        <v>4021930</v>
      </c>
      <c r="R165" s="99">
        <f t="shared" si="10"/>
        <v>7661908</v>
      </c>
      <c r="S165" s="99">
        <v>44734</v>
      </c>
      <c r="T165" s="99">
        <v>7617174</v>
      </c>
      <c r="V165" s="97" t="s">
        <v>745</v>
      </c>
      <c r="W165" s="98" t="s">
        <v>1868</v>
      </c>
      <c r="X165" s="78"/>
      <c r="Y165" s="46">
        <f t="shared" si="11"/>
        <v>1379054</v>
      </c>
      <c r="Z165" s="99">
        <v>338000</v>
      </c>
      <c r="AA165" s="99">
        <v>1041054</v>
      </c>
    </row>
    <row r="166" spans="1:27" ht="15">
      <c r="A166" s="97" t="s">
        <v>782</v>
      </c>
      <c r="B166" s="98" t="s">
        <v>1877</v>
      </c>
      <c r="C166" s="99">
        <v>931950</v>
      </c>
      <c r="D166" s="99">
        <f t="shared" si="8"/>
        <v>892148</v>
      </c>
      <c r="E166" s="99">
        <v>293001</v>
      </c>
      <c r="F166" s="99">
        <v>599147</v>
      </c>
      <c r="H166" s="97" t="s">
        <v>825</v>
      </c>
      <c r="I166" s="98" t="s">
        <v>1891</v>
      </c>
      <c r="J166" s="78"/>
      <c r="K166" s="46">
        <f t="shared" si="9"/>
        <v>2027820</v>
      </c>
      <c r="L166" s="78"/>
      <c r="M166" s="99">
        <v>2027820</v>
      </c>
      <c r="O166" s="97" t="s">
        <v>739</v>
      </c>
      <c r="P166" s="98" t="s">
        <v>2296</v>
      </c>
      <c r="Q166" s="99">
        <v>51700</v>
      </c>
      <c r="R166" s="99">
        <f t="shared" si="10"/>
        <v>1994548</v>
      </c>
      <c r="S166" s="78"/>
      <c r="T166" s="99">
        <v>1994548</v>
      </c>
      <c r="V166" s="97" t="s">
        <v>748</v>
      </c>
      <c r="W166" s="98" t="s">
        <v>1869</v>
      </c>
      <c r="X166" s="99">
        <v>831240</v>
      </c>
      <c r="Y166" s="46">
        <f t="shared" si="11"/>
        <v>1461584</v>
      </c>
      <c r="Z166" s="78"/>
      <c r="AA166" s="99">
        <v>1461584</v>
      </c>
    </row>
    <row r="167" spans="1:27" ht="15">
      <c r="A167" s="97" t="s">
        <v>785</v>
      </c>
      <c r="B167" s="98" t="s">
        <v>1878</v>
      </c>
      <c r="C167" s="99">
        <v>785921</v>
      </c>
      <c r="D167" s="99">
        <f t="shared" si="8"/>
        <v>342009</v>
      </c>
      <c r="E167" s="99">
        <v>23901</v>
      </c>
      <c r="F167" s="99">
        <v>318108</v>
      </c>
      <c r="H167" s="97" t="s">
        <v>831</v>
      </c>
      <c r="I167" s="98" t="s">
        <v>2197</v>
      </c>
      <c r="J167" s="78"/>
      <c r="K167" s="46">
        <f t="shared" si="9"/>
        <v>108700</v>
      </c>
      <c r="L167" s="78"/>
      <c r="M167" s="99">
        <v>108700</v>
      </c>
      <c r="O167" s="97" t="s">
        <v>742</v>
      </c>
      <c r="P167" s="98" t="s">
        <v>2310</v>
      </c>
      <c r="Q167" s="78"/>
      <c r="R167" s="99">
        <f t="shared" si="10"/>
        <v>49880</v>
      </c>
      <c r="S167" s="78"/>
      <c r="T167" s="99">
        <v>49880</v>
      </c>
      <c r="V167" s="97" t="s">
        <v>751</v>
      </c>
      <c r="W167" s="98" t="s">
        <v>1870</v>
      </c>
      <c r="X167" s="78"/>
      <c r="Y167" s="46">
        <f t="shared" si="11"/>
        <v>388337</v>
      </c>
      <c r="Z167" s="78"/>
      <c r="AA167" s="99">
        <v>388337</v>
      </c>
    </row>
    <row r="168" spans="1:27" ht="15">
      <c r="A168" s="97" t="s">
        <v>788</v>
      </c>
      <c r="B168" s="98" t="s">
        <v>1879</v>
      </c>
      <c r="C168" s="99">
        <v>25701</v>
      </c>
      <c r="D168" s="99">
        <f t="shared" si="8"/>
        <v>238734</v>
      </c>
      <c r="E168" s="78"/>
      <c r="F168" s="99">
        <v>238734</v>
      </c>
      <c r="H168" s="97" t="s">
        <v>837</v>
      </c>
      <c r="I168" s="98" t="s">
        <v>1894</v>
      </c>
      <c r="J168" s="78"/>
      <c r="K168" s="46">
        <f t="shared" si="9"/>
        <v>42200</v>
      </c>
      <c r="L168" s="78"/>
      <c r="M168" s="99">
        <v>42200</v>
      </c>
      <c r="O168" s="97" t="s">
        <v>745</v>
      </c>
      <c r="P168" s="98" t="s">
        <v>1868</v>
      </c>
      <c r="Q168" s="99">
        <v>464800</v>
      </c>
      <c r="R168" s="99">
        <f t="shared" si="10"/>
        <v>1637357</v>
      </c>
      <c r="S168" s="99">
        <v>85200</v>
      </c>
      <c r="T168" s="99">
        <v>1552157</v>
      </c>
      <c r="V168" s="97" t="s">
        <v>757</v>
      </c>
      <c r="W168" s="98" t="s">
        <v>1871</v>
      </c>
      <c r="X168" s="99">
        <v>1328905</v>
      </c>
      <c r="Y168" s="46">
        <f t="shared" si="11"/>
        <v>11869838</v>
      </c>
      <c r="Z168" s="99">
        <v>661400</v>
      </c>
      <c r="AA168" s="99">
        <v>11208438</v>
      </c>
    </row>
    <row r="169" spans="1:27" ht="15">
      <c r="A169" s="97" t="s">
        <v>791</v>
      </c>
      <c r="B169" s="98" t="s">
        <v>1880</v>
      </c>
      <c r="C169" s="99">
        <v>7281693</v>
      </c>
      <c r="D169" s="99">
        <f t="shared" si="8"/>
        <v>1424400</v>
      </c>
      <c r="E169" s="99">
        <v>273800</v>
      </c>
      <c r="F169" s="99">
        <v>1150600</v>
      </c>
      <c r="H169" s="97" t="s">
        <v>843</v>
      </c>
      <c r="I169" s="98" t="s">
        <v>1896</v>
      </c>
      <c r="J169" s="99">
        <v>5020</v>
      </c>
      <c r="K169" s="46">
        <f t="shared" si="9"/>
        <v>300</v>
      </c>
      <c r="L169" s="78"/>
      <c r="M169" s="99">
        <v>300</v>
      </c>
      <c r="O169" s="97" t="s">
        <v>748</v>
      </c>
      <c r="P169" s="98" t="s">
        <v>1869</v>
      </c>
      <c r="Q169" s="99">
        <v>55200</v>
      </c>
      <c r="R169" s="99">
        <f t="shared" si="10"/>
        <v>1140148</v>
      </c>
      <c r="S169" s="99">
        <v>78500</v>
      </c>
      <c r="T169" s="99">
        <v>1061648</v>
      </c>
      <c r="V169" s="97" t="s">
        <v>760</v>
      </c>
      <c r="W169" s="98" t="s">
        <v>1872</v>
      </c>
      <c r="X169" s="99">
        <v>62264</v>
      </c>
      <c r="Y169" s="46">
        <f t="shared" si="11"/>
        <v>1015710</v>
      </c>
      <c r="Z169" s="78"/>
      <c r="AA169" s="99">
        <v>1015710</v>
      </c>
    </row>
    <row r="170" spans="1:27" ht="15">
      <c r="A170" s="97" t="s">
        <v>794</v>
      </c>
      <c r="B170" s="98" t="s">
        <v>1881</v>
      </c>
      <c r="C170" s="99">
        <v>2334047</v>
      </c>
      <c r="D170" s="99">
        <f t="shared" si="8"/>
        <v>134474</v>
      </c>
      <c r="E170" s="78"/>
      <c r="F170" s="99">
        <v>134474</v>
      </c>
      <c r="H170" s="97" t="s">
        <v>846</v>
      </c>
      <c r="I170" s="98" t="s">
        <v>1897</v>
      </c>
      <c r="J170" s="78"/>
      <c r="K170" s="46">
        <f t="shared" si="9"/>
        <v>57364390</v>
      </c>
      <c r="L170" s="99">
        <v>56897360</v>
      </c>
      <c r="M170" s="99">
        <v>467030</v>
      </c>
      <c r="O170" s="97" t="s">
        <v>751</v>
      </c>
      <c r="P170" s="98" t="s">
        <v>1870</v>
      </c>
      <c r="Q170" s="78"/>
      <c r="R170" s="99">
        <f t="shared" si="10"/>
        <v>1705664</v>
      </c>
      <c r="S170" s="99">
        <v>104200</v>
      </c>
      <c r="T170" s="99">
        <v>1601464</v>
      </c>
      <c r="V170" s="97" t="s">
        <v>763</v>
      </c>
      <c r="W170" s="98" t="s">
        <v>1873</v>
      </c>
      <c r="X170" s="99">
        <v>3537813</v>
      </c>
      <c r="Y170" s="46">
        <f t="shared" si="11"/>
        <v>10050802</v>
      </c>
      <c r="Z170" s="99">
        <v>84800</v>
      </c>
      <c r="AA170" s="99">
        <v>9966002</v>
      </c>
    </row>
    <row r="171" spans="1:27" ht="15">
      <c r="A171" s="97" t="s">
        <v>797</v>
      </c>
      <c r="B171" s="98" t="s">
        <v>1882</v>
      </c>
      <c r="C171" s="78"/>
      <c r="D171" s="99">
        <f t="shared" si="8"/>
        <v>219570</v>
      </c>
      <c r="E171" s="78"/>
      <c r="F171" s="99">
        <v>219570</v>
      </c>
      <c r="H171" s="97" t="s">
        <v>849</v>
      </c>
      <c r="I171" s="98" t="s">
        <v>2311</v>
      </c>
      <c r="J171" s="78"/>
      <c r="K171" s="46">
        <f t="shared" si="9"/>
        <v>2500</v>
      </c>
      <c r="L171" s="78"/>
      <c r="M171" s="99">
        <v>2500</v>
      </c>
      <c r="O171" s="97" t="s">
        <v>757</v>
      </c>
      <c r="P171" s="98" t="s">
        <v>1871</v>
      </c>
      <c r="Q171" s="99">
        <v>693100</v>
      </c>
      <c r="R171" s="99">
        <f t="shared" si="10"/>
        <v>5459860</v>
      </c>
      <c r="S171" s="99">
        <v>886077</v>
      </c>
      <c r="T171" s="99">
        <v>4573783</v>
      </c>
      <c r="V171" s="97" t="s">
        <v>766</v>
      </c>
      <c r="W171" s="98" t="s">
        <v>2338</v>
      </c>
      <c r="X171" s="78"/>
      <c r="Y171" s="46">
        <f t="shared" si="11"/>
        <v>6725</v>
      </c>
      <c r="Z171" s="78"/>
      <c r="AA171" s="99">
        <v>6725</v>
      </c>
    </row>
    <row r="172" spans="1:27" ht="15">
      <c r="A172" s="97" t="s">
        <v>800</v>
      </c>
      <c r="B172" s="98" t="s">
        <v>1883</v>
      </c>
      <c r="C172" s="99">
        <v>87800</v>
      </c>
      <c r="D172" s="99">
        <f t="shared" si="8"/>
        <v>132525</v>
      </c>
      <c r="E172" s="99">
        <v>58000</v>
      </c>
      <c r="F172" s="99">
        <v>74525</v>
      </c>
      <c r="H172" s="97" t="s">
        <v>852</v>
      </c>
      <c r="I172" s="98" t="s">
        <v>1898</v>
      </c>
      <c r="J172" s="78"/>
      <c r="K172" s="46">
        <f t="shared" si="9"/>
        <v>50850</v>
      </c>
      <c r="L172" s="78"/>
      <c r="M172" s="99">
        <v>50850</v>
      </c>
      <c r="O172" s="97" t="s">
        <v>760</v>
      </c>
      <c r="P172" s="98" t="s">
        <v>1872</v>
      </c>
      <c r="Q172" s="99">
        <v>871900</v>
      </c>
      <c r="R172" s="99">
        <f t="shared" si="10"/>
        <v>2280868</v>
      </c>
      <c r="S172" s="99">
        <v>40250</v>
      </c>
      <c r="T172" s="99">
        <v>2240618</v>
      </c>
      <c r="V172" s="97" t="s">
        <v>770</v>
      </c>
      <c r="W172" s="98" t="s">
        <v>1874</v>
      </c>
      <c r="X172" s="99">
        <v>335450</v>
      </c>
      <c r="Y172" s="46">
        <f t="shared" si="11"/>
        <v>3140451</v>
      </c>
      <c r="Z172" s="78"/>
      <c r="AA172" s="99">
        <v>3140451</v>
      </c>
    </row>
    <row r="173" spans="1:27" ht="15">
      <c r="A173" s="97" t="s">
        <v>803</v>
      </c>
      <c r="B173" s="98" t="s">
        <v>1884</v>
      </c>
      <c r="C173" s="99">
        <v>638450</v>
      </c>
      <c r="D173" s="99">
        <f t="shared" si="8"/>
        <v>128035</v>
      </c>
      <c r="E173" s="99">
        <v>6500</v>
      </c>
      <c r="F173" s="99">
        <v>121535</v>
      </c>
      <c r="H173" s="97" t="s">
        <v>855</v>
      </c>
      <c r="I173" s="98" t="s">
        <v>1899</v>
      </c>
      <c r="J173" s="78"/>
      <c r="K173" s="46">
        <f t="shared" si="9"/>
        <v>230655</v>
      </c>
      <c r="L173" s="78"/>
      <c r="M173" s="99">
        <v>230655</v>
      </c>
      <c r="O173" s="97" t="s">
        <v>763</v>
      </c>
      <c r="P173" s="98" t="s">
        <v>1873</v>
      </c>
      <c r="Q173" s="99">
        <v>470637</v>
      </c>
      <c r="R173" s="99">
        <f t="shared" si="10"/>
        <v>11478414</v>
      </c>
      <c r="S173" s="99">
        <v>223705</v>
      </c>
      <c r="T173" s="99">
        <v>11254709</v>
      </c>
      <c r="V173" s="97" t="s">
        <v>773</v>
      </c>
      <c r="W173" s="98" t="s">
        <v>1875</v>
      </c>
      <c r="X173" s="78"/>
      <c r="Y173" s="46">
        <f t="shared" si="11"/>
        <v>3597502</v>
      </c>
      <c r="Z173" s="78"/>
      <c r="AA173" s="99">
        <v>3597502</v>
      </c>
    </row>
    <row r="174" spans="1:27" ht="15">
      <c r="A174" s="97" t="s">
        <v>806</v>
      </c>
      <c r="B174" s="98" t="s">
        <v>1885</v>
      </c>
      <c r="C174" s="78"/>
      <c r="D174" s="99">
        <f t="shared" si="8"/>
        <v>104875</v>
      </c>
      <c r="E174" s="78"/>
      <c r="F174" s="99">
        <v>104875</v>
      </c>
      <c r="H174" s="97" t="s">
        <v>858</v>
      </c>
      <c r="I174" s="98" t="s">
        <v>1900</v>
      </c>
      <c r="J174" s="99">
        <v>105276</v>
      </c>
      <c r="K174" s="46">
        <f t="shared" si="9"/>
        <v>1467753</v>
      </c>
      <c r="L174" s="99">
        <v>830003</v>
      </c>
      <c r="M174" s="99">
        <v>637750</v>
      </c>
      <c r="O174" s="97" t="s">
        <v>766</v>
      </c>
      <c r="P174" s="98" t="s">
        <v>2338</v>
      </c>
      <c r="Q174" s="78"/>
      <c r="R174" s="99">
        <f t="shared" si="10"/>
        <v>111938</v>
      </c>
      <c r="S174" s="78"/>
      <c r="T174" s="99">
        <v>111938</v>
      </c>
      <c r="V174" s="97" t="s">
        <v>776</v>
      </c>
      <c r="W174" s="98" t="s">
        <v>2285</v>
      </c>
      <c r="X174" s="78"/>
      <c r="Y174" s="46">
        <f t="shared" si="11"/>
        <v>14425</v>
      </c>
      <c r="Z174" s="78"/>
      <c r="AA174" s="99">
        <v>14425</v>
      </c>
    </row>
    <row r="175" spans="1:27" ht="15">
      <c r="A175" s="97" t="s">
        <v>809</v>
      </c>
      <c r="B175" s="98" t="s">
        <v>1886</v>
      </c>
      <c r="C175" s="78"/>
      <c r="D175" s="99">
        <f t="shared" si="8"/>
        <v>94800</v>
      </c>
      <c r="E175" s="78"/>
      <c r="F175" s="99">
        <v>94800</v>
      </c>
      <c r="H175" s="97" t="s">
        <v>862</v>
      </c>
      <c r="I175" s="98" t="s">
        <v>2312</v>
      </c>
      <c r="J175" s="78"/>
      <c r="K175" s="46">
        <f t="shared" si="9"/>
        <v>928200</v>
      </c>
      <c r="L175" s="78"/>
      <c r="M175" s="99">
        <v>928200</v>
      </c>
      <c r="O175" s="97" t="s">
        <v>770</v>
      </c>
      <c r="P175" s="98" t="s">
        <v>1874</v>
      </c>
      <c r="Q175" s="99">
        <v>46059497</v>
      </c>
      <c r="R175" s="99">
        <f t="shared" si="10"/>
        <v>5097038</v>
      </c>
      <c r="S175" s="99">
        <v>1012865</v>
      </c>
      <c r="T175" s="99">
        <v>4084173</v>
      </c>
      <c r="V175" s="97" t="s">
        <v>779</v>
      </c>
      <c r="W175" s="98" t="s">
        <v>1876</v>
      </c>
      <c r="X175" s="99">
        <v>289995</v>
      </c>
      <c r="Y175" s="46">
        <f t="shared" si="11"/>
        <v>1179463</v>
      </c>
      <c r="Z175" s="78"/>
      <c r="AA175" s="99">
        <v>1179463</v>
      </c>
    </row>
    <row r="176" spans="1:27" ht="15">
      <c r="A176" s="97" t="s">
        <v>812</v>
      </c>
      <c r="B176" s="98" t="s">
        <v>1887</v>
      </c>
      <c r="C176" s="99">
        <v>977685</v>
      </c>
      <c r="D176" s="99">
        <f t="shared" si="8"/>
        <v>423657</v>
      </c>
      <c r="E176" s="99">
        <v>242450</v>
      </c>
      <c r="F176" s="99">
        <v>181207</v>
      </c>
      <c r="H176" s="97" t="s">
        <v>865</v>
      </c>
      <c r="I176" s="98" t="s">
        <v>2297</v>
      </c>
      <c r="J176" s="78"/>
      <c r="K176" s="46">
        <f t="shared" si="9"/>
        <v>6602</v>
      </c>
      <c r="L176" s="78"/>
      <c r="M176" s="99">
        <v>6602</v>
      </c>
      <c r="O176" s="97" t="s">
        <v>773</v>
      </c>
      <c r="P176" s="98" t="s">
        <v>1875</v>
      </c>
      <c r="Q176" s="99">
        <v>603450</v>
      </c>
      <c r="R176" s="99">
        <f t="shared" si="10"/>
        <v>8430738</v>
      </c>
      <c r="S176" s="99">
        <v>1248665</v>
      </c>
      <c r="T176" s="99">
        <v>7182073</v>
      </c>
      <c r="V176" s="97" t="s">
        <v>782</v>
      </c>
      <c r="W176" s="98" t="s">
        <v>1877</v>
      </c>
      <c r="X176" s="99">
        <v>1271790</v>
      </c>
      <c r="Y176" s="46">
        <f t="shared" si="11"/>
        <v>4748941</v>
      </c>
      <c r="Z176" s="99">
        <v>186261</v>
      </c>
      <c r="AA176" s="99">
        <v>4562680</v>
      </c>
    </row>
    <row r="177" spans="1:27" ht="15">
      <c r="A177" s="97" t="s">
        <v>815</v>
      </c>
      <c r="B177" s="98" t="s">
        <v>1888</v>
      </c>
      <c r="C177" s="78"/>
      <c r="D177" s="99">
        <f t="shared" si="8"/>
        <v>52125</v>
      </c>
      <c r="E177" s="78"/>
      <c r="F177" s="99">
        <v>52125</v>
      </c>
      <c r="H177" s="97" t="s">
        <v>868</v>
      </c>
      <c r="I177" s="98" t="s">
        <v>1901</v>
      </c>
      <c r="J177" s="78"/>
      <c r="K177" s="46">
        <f t="shared" si="9"/>
        <v>15503</v>
      </c>
      <c r="L177" s="78"/>
      <c r="M177" s="99">
        <v>15503</v>
      </c>
      <c r="O177" s="97" t="s">
        <v>776</v>
      </c>
      <c r="P177" s="98" t="s">
        <v>2285</v>
      </c>
      <c r="Q177" s="99">
        <v>1007540</v>
      </c>
      <c r="R177" s="99">
        <f t="shared" si="10"/>
        <v>690971</v>
      </c>
      <c r="S177" s="99">
        <v>222900</v>
      </c>
      <c r="T177" s="99">
        <v>468071</v>
      </c>
      <c r="V177" s="97" t="s">
        <v>785</v>
      </c>
      <c r="W177" s="98" t="s">
        <v>1878</v>
      </c>
      <c r="X177" s="99">
        <v>4993400</v>
      </c>
      <c r="Y177" s="46">
        <f t="shared" si="11"/>
        <v>2085351</v>
      </c>
      <c r="Z177" s="99">
        <v>116162</v>
      </c>
      <c r="AA177" s="99">
        <v>1969189</v>
      </c>
    </row>
    <row r="178" spans="1:27" ht="15">
      <c r="A178" s="97" t="s">
        <v>819</v>
      </c>
      <c r="B178" s="98" t="s">
        <v>1889</v>
      </c>
      <c r="C178" s="78"/>
      <c r="D178" s="99">
        <f t="shared" si="8"/>
        <v>590815</v>
      </c>
      <c r="E178" s="78"/>
      <c r="F178" s="99">
        <v>590815</v>
      </c>
      <c r="H178" s="97" t="s">
        <v>871</v>
      </c>
      <c r="I178" s="98" t="s">
        <v>1902</v>
      </c>
      <c r="J178" s="99">
        <v>25000</v>
      </c>
      <c r="K178" s="46">
        <f t="shared" si="9"/>
        <v>119000</v>
      </c>
      <c r="L178" s="78"/>
      <c r="M178" s="99">
        <v>119000</v>
      </c>
      <c r="O178" s="97" t="s">
        <v>779</v>
      </c>
      <c r="P178" s="98" t="s">
        <v>1876</v>
      </c>
      <c r="Q178" s="99">
        <v>8000</v>
      </c>
      <c r="R178" s="99">
        <f t="shared" si="10"/>
        <v>2300405</v>
      </c>
      <c r="S178" s="99">
        <v>142750</v>
      </c>
      <c r="T178" s="99">
        <v>2157655</v>
      </c>
      <c r="V178" s="97" t="s">
        <v>788</v>
      </c>
      <c r="W178" s="98" t="s">
        <v>1879</v>
      </c>
      <c r="X178" s="99">
        <v>669400</v>
      </c>
      <c r="Y178" s="46">
        <f t="shared" si="11"/>
        <v>649550</v>
      </c>
      <c r="Z178" s="78"/>
      <c r="AA178" s="99">
        <v>649550</v>
      </c>
    </row>
    <row r="179" spans="1:27" ht="15">
      <c r="A179" s="97" t="s">
        <v>822</v>
      </c>
      <c r="B179" s="98" t="s">
        <v>1890</v>
      </c>
      <c r="C179" s="78"/>
      <c r="D179" s="99">
        <f t="shared" si="8"/>
        <v>46785</v>
      </c>
      <c r="E179" s="78"/>
      <c r="F179" s="99">
        <v>46785</v>
      </c>
      <c r="H179" s="97" t="s">
        <v>880</v>
      </c>
      <c r="I179" s="98" t="s">
        <v>1905</v>
      </c>
      <c r="J179" s="78"/>
      <c r="K179" s="46">
        <f t="shared" si="9"/>
        <v>1760480</v>
      </c>
      <c r="L179" s="78"/>
      <c r="M179" s="99">
        <v>1760480</v>
      </c>
      <c r="O179" s="97" t="s">
        <v>782</v>
      </c>
      <c r="P179" s="98" t="s">
        <v>1877</v>
      </c>
      <c r="Q179" s="99">
        <v>3828401</v>
      </c>
      <c r="R179" s="99">
        <f t="shared" si="10"/>
        <v>8390131</v>
      </c>
      <c r="S179" s="99">
        <v>2167895</v>
      </c>
      <c r="T179" s="99">
        <v>6222236</v>
      </c>
      <c r="V179" s="97" t="s">
        <v>791</v>
      </c>
      <c r="W179" s="98" t="s">
        <v>1880</v>
      </c>
      <c r="X179" s="99">
        <v>529383</v>
      </c>
      <c r="Y179" s="46">
        <f t="shared" si="11"/>
        <v>2193909</v>
      </c>
      <c r="Z179" s="99">
        <v>7000</v>
      </c>
      <c r="AA179" s="99">
        <v>2186909</v>
      </c>
    </row>
    <row r="180" spans="1:27" ht="15">
      <c r="A180" s="97" t="s">
        <v>825</v>
      </c>
      <c r="B180" s="98" t="s">
        <v>1891</v>
      </c>
      <c r="C180" s="99">
        <v>32433</v>
      </c>
      <c r="D180" s="99">
        <f t="shared" si="8"/>
        <v>5300</v>
      </c>
      <c r="E180" s="78"/>
      <c r="F180" s="99">
        <v>5300</v>
      </c>
      <c r="H180" s="97" t="s">
        <v>882</v>
      </c>
      <c r="I180" s="98" t="s">
        <v>2298</v>
      </c>
      <c r="J180" s="78"/>
      <c r="K180" s="46">
        <f t="shared" si="9"/>
        <v>217896</v>
      </c>
      <c r="L180" s="99">
        <v>79000</v>
      </c>
      <c r="M180" s="99">
        <v>138896</v>
      </c>
      <c r="O180" s="97" t="s">
        <v>785</v>
      </c>
      <c r="P180" s="98" t="s">
        <v>1878</v>
      </c>
      <c r="Q180" s="99">
        <v>3996505</v>
      </c>
      <c r="R180" s="99">
        <f t="shared" si="10"/>
        <v>7335715</v>
      </c>
      <c r="S180" s="99">
        <v>2256358</v>
      </c>
      <c r="T180" s="99">
        <v>5079357</v>
      </c>
      <c r="V180" s="97" t="s">
        <v>794</v>
      </c>
      <c r="W180" s="98" t="s">
        <v>1881</v>
      </c>
      <c r="X180" s="99">
        <v>240500</v>
      </c>
      <c r="Y180" s="46">
        <f t="shared" si="11"/>
        <v>444931</v>
      </c>
      <c r="Z180" s="78"/>
      <c r="AA180" s="99">
        <v>444931</v>
      </c>
    </row>
    <row r="181" spans="1:27" ht="15">
      <c r="A181" s="97" t="s">
        <v>828</v>
      </c>
      <c r="B181" s="98" t="s">
        <v>1892</v>
      </c>
      <c r="C181" s="78"/>
      <c r="D181" s="99">
        <f t="shared" si="8"/>
        <v>29120</v>
      </c>
      <c r="E181" s="78"/>
      <c r="F181" s="99">
        <v>29120</v>
      </c>
      <c r="H181" s="97" t="s">
        <v>885</v>
      </c>
      <c r="I181" s="98" t="s">
        <v>2299</v>
      </c>
      <c r="J181" s="99">
        <v>1154000</v>
      </c>
      <c r="K181" s="46">
        <f t="shared" si="9"/>
        <v>404021</v>
      </c>
      <c r="L181" s="78"/>
      <c r="M181" s="99">
        <v>404021</v>
      </c>
      <c r="O181" s="97" t="s">
        <v>788</v>
      </c>
      <c r="P181" s="98" t="s">
        <v>1879</v>
      </c>
      <c r="Q181" s="99">
        <v>6432786</v>
      </c>
      <c r="R181" s="99">
        <f t="shared" si="10"/>
        <v>3176820</v>
      </c>
      <c r="S181" s="99">
        <v>527441</v>
      </c>
      <c r="T181" s="99">
        <v>2649379</v>
      </c>
      <c r="V181" s="97" t="s">
        <v>797</v>
      </c>
      <c r="W181" s="98" t="s">
        <v>1882</v>
      </c>
      <c r="X181" s="78"/>
      <c r="Y181" s="46">
        <f t="shared" si="11"/>
        <v>6156065</v>
      </c>
      <c r="Z181" s="99">
        <v>4415575</v>
      </c>
      <c r="AA181" s="99">
        <v>1740490</v>
      </c>
    </row>
    <row r="182" spans="1:27" ht="15">
      <c r="A182" s="97" t="s">
        <v>831</v>
      </c>
      <c r="B182" s="98" t="s">
        <v>2197</v>
      </c>
      <c r="C182" s="99">
        <v>16454</v>
      </c>
      <c r="D182" s="99">
        <f t="shared" si="8"/>
        <v>275</v>
      </c>
      <c r="E182" s="78"/>
      <c r="F182" s="99">
        <v>275</v>
      </c>
      <c r="H182" s="97" t="s">
        <v>888</v>
      </c>
      <c r="I182" s="98" t="s">
        <v>1906</v>
      </c>
      <c r="J182" s="78"/>
      <c r="K182" s="46">
        <f t="shared" si="9"/>
        <v>1596085</v>
      </c>
      <c r="L182" s="78"/>
      <c r="M182" s="99">
        <v>1596085</v>
      </c>
      <c r="O182" s="97" t="s">
        <v>791</v>
      </c>
      <c r="P182" s="98" t="s">
        <v>1880</v>
      </c>
      <c r="Q182" s="99">
        <v>40950123</v>
      </c>
      <c r="R182" s="99">
        <f t="shared" si="10"/>
        <v>12130469</v>
      </c>
      <c r="S182" s="99">
        <v>1565004</v>
      </c>
      <c r="T182" s="99">
        <v>10565465</v>
      </c>
      <c r="V182" s="97" t="s">
        <v>800</v>
      </c>
      <c r="W182" s="98" t="s">
        <v>1883</v>
      </c>
      <c r="X182" s="99">
        <v>954301</v>
      </c>
      <c r="Y182" s="46">
        <f t="shared" si="11"/>
        <v>1652453</v>
      </c>
      <c r="Z182" s="78"/>
      <c r="AA182" s="99">
        <v>1652453</v>
      </c>
    </row>
    <row r="183" spans="1:27" ht="15">
      <c r="A183" s="97" t="s">
        <v>837</v>
      </c>
      <c r="B183" s="98" t="s">
        <v>1894</v>
      </c>
      <c r="C183" s="78"/>
      <c r="D183" s="99">
        <f t="shared" si="8"/>
        <v>36000</v>
      </c>
      <c r="E183" s="78"/>
      <c r="F183" s="99">
        <v>36000</v>
      </c>
      <c r="H183" s="97" t="s">
        <v>891</v>
      </c>
      <c r="I183" s="98" t="s">
        <v>1907</v>
      </c>
      <c r="J183" s="99">
        <v>2752500</v>
      </c>
      <c r="K183" s="46">
        <f t="shared" si="9"/>
        <v>133304</v>
      </c>
      <c r="L183" s="99">
        <v>48304</v>
      </c>
      <c r="M183" s="99">
        <v>85000</v>
      </c>
      <c r="O183" s="97" t="s">
        <v>794</v>
      </c>
      <c r="P183" s="98" t="s">
        <v>1881</v>
      </c>
      <c r="Q183" s="99">
        <v>14805413</v>
      </c>
      <c r="R183" s="99">
        <f t="shared" si="10"/>
        <v>4129264</v>
      </c>
      <c r="S183" s="99">
        <v>1409150</v>
      </c>
      <c r="T183" s="99">
        <v>2720114</v>
      </c>
      <c r="V183" s="97" t="s">
        <v>803</v>
      </c>
      <c r="W183" s="98" t="s">
        <v>1884</v>
      </c>
      <c r="X183" s="99">
        <v>290102</v>
      </c>
      <c r="Y183" s="46">
        <f t="shared" si="11"/>
        <v>131851</v>
      </c>
      <c r="Z183" s="78"/>
      <c r="AA183" s="99">
        <v>131851</v>
      </c>
    </row>
    <row r="184" spans="1:27" ht="15">
      <c r="A184" s="97" t="s">
        <v>843</v>
      </c>
      <c r="B184" s="98" t="s">
        <v>1896</v>
      </c>
      <c r="C184" s="99">
        <v>321300</v>
      </c>
      <c r="D184" s="99">
        <f t="shared" si="8"/>
        <v>45799</v>
      </c>
      <c r="E184" s="78"/>
      <c r="F184" s="99">
        <v>45799</v>
      </c>
      <c r="H184" s="97" t="s">
        <v>894</v>
      </c>
      <c r="I184" s="98" t="s">
        <v>2213</v>
      </c>
      <c r="J184" s="78"/>
      <c r="K184" s="46">
        <f t="shared" si="9"/>
        <v>1742002</v>
      </c>
      <c r="L184" s="78"/>
      <c r="M184" s="99">
        <v>1742002</v>
      </c>
      <c r="O184" s="97" t="s">
        <v>797</v>
      </c>
      <c r="P184" s="98" t="s">
        <v>1882</v>
      </c>
      <c r="Q184" s="99">
        <v>22773494</v>
      </c>
      <c r="R184" s="99">
        <f t="shared" si="10"/>
        <v>5805648</v>
      </c>
      <c r="S184" s="99">
        <v>1673244</v>
      </c>
      <c r="T184" s="99">
        <v>4132404</v>
      </c>
      <c r="V184" s="97" t="s">
        <v>806</v>
      </c>
      <c r="W184" s="98" t="s">
        <v>1885</v>
      </c>
      <c r="X184" s="78"/>
      <c r="Y184" s="46">
        <f t="shared" si="11"/>
        <v>1</v>
      </c>
      <c r="Z184" s="78"/>
      <c r="AA184" s="99">
        <v>1</v>
      </c>
    </row>
    <row r="185" spans="1:27" ht="15">
      <c r="A185" s="97" t="s">
        <v>846</v>
      </c>
      <c r="B185" s="98" t="s">
        <v>1897</v>
      </c>
      <c r="C185" s="78"/>
      <c r="D185" s="99">
        <f t="shared" si="8"/>
        <v>257605</v>
      </c>
      <c r="E185" s="99">
        <v>78250</v>
      </c>
      <c r="F185" s="99">
        <v>179355</v>
      </c>
      <c r="H185" s="97" t="s">
        <v>897</v>
      </c>
      <c r="I185" s="98" t="s">
        <v>1908</v>
      </c>
      <c r="J185" s="99">
        <v>19834200</v>
      </c>
      <c r="K185" s="46">
        <f t="shared" si="9"/>
        <v>396114</v>
      </c>
      <c r="L185" s="78"/>
      <c r="M185" s="99">
        <v>396114</v>
      </c>
      <c r="O185" s="97" t="s">
        <v>800</v>
      </c>
      <c r="P185" s="98" t="s">
        <v>1883</v>
      </c>
      <c r="Q185" s="99">
        <v>4764255</v>
      </c>
      <c r="R185" s="99">
        <f t="shared" si="10"/>
        <v>2949564</v>
      </c>
      <c r="S185" s="99">
        <v>1351915</v>
      </c>
      <c r="T185" s="99">
        <v>1597649</v>
      </c>
      <c r="V185" s="97" t="s">
        <v>809</v>
      </c>
      <c r="W185" s="98" t="s">
        <v>1886</v>
      </c>
      <c r="X185" s="99">
        <v>1051951</v>
      </c>
      <c r="Y185" s="46">
        <f t="shared" si="11"/>
        <v>2302064</v>
      </c>
      <c r="Z185" s="78"/>
      <c r="AA185" s="99">
        <v>2302064</v>
      </c>
    </row>
    <row r="186" spans="1:27" ht="15">
      <c r="A186" s="97" t="s">
        <v>852</v>
      </c>
      <c r="B186" s="98" t="s">
        <v>1898</v>
      </c>
      <c r="C186" s="99">
        <v>111210</v>
      </c>
      <c r="D186" s="99">
        <f t="shared" si="8"/>
        <v>1500</v>
      </c>
      <c r="E186" s="78"/>
      <c r="F186" s="99">
        <v>1500</v>
      </c>
      <c r="H186" s="97" t="s">
        <v>900</v>
      </c>
      <c r="I186" s="98" t="s">
        <v>1909</v>
      </c>
      <c r="J186" s="99">
        <v>16052418</v>
      </c>
      <c r="K186" s="46">
        <f t="shared" si="9"/>
        <v>2476038</v>
      </c>
      <c r="L186" s="99">
        <v>400</v>
      </c>
      <c r="M186" s="99">
        <v>2475638</v>
      </c>
      <c r="O186" s="97" t="s">
        <v>803</v>
      </c>
      <c r="P186" s="98" t="s">
        <v>1884</v>
      </c>
      <c r="Q186" s="99">
        <v>2967116</v>
      </c>
      <c r="R186" s="99">
        <f t="shared" si="10"/>
        <v>1611438</v>
      </c>
      <c r="S186" s="99">
        <v>740525</v>
      </c>
      <c r="T186" s="99">
        <v>870913</v>
      </c>
      <c r="V186" s="97" t="s">
        <v>812</v>
      </c>
      <c r="W186" s="98" t="s">
        <v>1887</v>
      </c>
      <c r="X186" s="78"/>
      <c r="Y186" s="46">
        <f t="shared" si="11"/>
        <v>372522</v>
      </c>
      <c r="Z186" s="78"/>
      <c r="AA186" s="99">
        <v>372522</v>
      </c>
    </row>
    <row r="187" spans="1:27" ht="15">
      <c r="A187" s="97" t="s">
        <v>855</v>
      </c>
      <c r="B187" s="98" t="s">
        <v>1899</v>
      </c>
      <c r="C187" s="78"/>
      <c r="D187" s="99">
        <f t="shared" si="8"/>
        <v>54255</v>
      </c>
      <c r="E187" s="78"/>
      <c r="F187" s="99">
        <v>54255</v>
      </c>
      <c r="H187" s="97" t="s">
        <v>903</v>
      </c>
      <c r="I187" s="98" t="s">
        <v>1910</v>
      </c>
      <c r="J187" s="78"/>
      <c r="K187" s="46">
        <f t="shared" si="9"/>
        <v>1501</v>
      </c>
      <c r="L187" s="78"/>
      <c r="M187" s="99">
        <v>1501</v>
      </c>
      <c r="O187" s="97" t="s">
        <v>806</v>
      </c>
      <c r="P187" s="98" t="s">
        <v>1885</v>
      </c>
      <c r="Q187" s="99">
        <v>116001</v>
      </c>
      <c r="R187" s="99">
        <f t="shared" si="10"/>
        <v>512651</v>
      </c>
      <c r="S187" s="78"/>
      <c r="T187" s="99">
        <v>512651</v>
      </c>
      <c r="V187" s="97" t="s">
        <v>815</v>
      </c>
      <c r="W187" s="98" t="s">
        <v>1888</v>
      </c>
      <c r="X187" s="99">
        <v>173250</v>
      </c>
      <c r="Y187" s="46">
        <f t="shared" si="11"/>
        <v>183998</v>
      </c>
      <c r="Z187" s="78"/>
      <c r="AA187" s="99">
        <v>183998</v>
      </c>
    </row>
    <row r="188" spans="1:27" ht="15">
      <c r="A188" s="97" t="s">
        <v>858</v>
      </c>
      <c r="B188" s="98" t="s">
        <v>1900</v>
      </c>
      <c r="C188" s="99">
        <v>251100</v>
      </c>
      <c r="D188" s="99">
        <f t="shared" si="8"/>
        <v>285129</v>
      </c>
      <c r="E188" s="78"/>
      <c r="F188" s="99">
        <v>285129</v>
      </c>
      <c r="H188" s="97" t="s">
        <v>906</v>
      </c>
      <c r="I188" s="98" t="s">
        <v>1911</v>
      </c>
      <c r="J188" s="99">
        <v>2516000</v>
      </c>
      <c r="K188" s="46">
        <f t="shared" si="9"/>
        <v>909299</v>
      </c>
      <c r="L188" s="78"/>
      <c r="M188" s="99">
        <v>909299</v>
      </c>
      <c r="O188" s="97" t="s">
        <v>809</v>
      </c>
      <c r="P188" s="98" t="s">
        <v>1886</v>
      </c>
      <c r="Q188" s="99">
        <v>498601</v>
      </c>
      <c r="R188" s="99">
        <f t="shared" si="10"/>
        <v>1346765</v>
      </c>
      <c r="S188" s="78"/>
      <c r="T188" s="99">
        <v>1346765</v>
      </c>
      <c r="V188" s="97" t="s">
        <v>819</v>
      </c>
      <c r="W188" s="98" t="s">
        <v>1889</v>
      </c>
      <c r="X188" s="99">
        <v>5603000</v>
      </c>
      <c r="Y188" s="46">
        <f t="shared" si="11"/>
        <v>11449818</v>
      </c>
      <c r="Z188" s="78"/>
      <c r="AA188" s="99">
        <v>11449818</v>
      </c>
    </row>
    <row r="189" spans="1:27" ht="15">
      <c r="A189" s="97" t="s">
        <v>862</v>
      </c>
      <c r="B189" s="98" t="s">
        <v>2312</v>
      </c>
      <c r="C189" s="99">
        <v>30000</v>
      </c>
      <c r="D189" s="99">
        <f t="shared" si="8"/>
        <v>1625170</v>
      </c>
      <c r="E189" s="99">
        <v>100000</v>
      </c>
      <c r="F189" s="99">
        <v>1525170</v>
      </c>
      <c r="H189" s="97" t="s">
        <v>908</v>
      </c>
      <c r="I189" s="98" t="s">
        <v>2286</v>
      </c>
      <c r="J189" s="78"/>
      <c r="K189" s="46">
        <f t="shared" si="9"/>
        <v>900</v>
      </c>
      <c r="L189" s="78"/>
      <c r="M189" s="99">
        <v>900</v>
      </c>
      <c r="O189" s="97" t="s">
        <v>812</v>
      </c>
      <c r="P189" s="98" t="s">
        <v>1887</v>
      </c>
      <c r="Q189" s="99">
        <v>10625394</v>
      </c>
      <c r="R189" s="99">
        <f t="shared" si="10"/>
        <v>2426578</v>
      </c>
      <c r="S189" s="99">
        <v>441850</v>
      </c>
      <c r="T189" s="99">
        <v>1984728</v>
      </c>
      <c r="V189" s="97" t="s">
        <v>822</v>
      </c>
      <c r="W189" s="98" t="s">
        <v>1890</v>
      </c>
      <c r="X189" s="99">
        <v>18500</v>
      </c>
      <c r="Y189" s="46">
        <f t="shared" si="11"/>
        <v>43050</v>
      </c>
      <c r="Z189" s="78"/>
      <c r="AA189" s="99">
        <v>43050</v>
      </c>
    </row>
    <row r="190" spans="1:27" ht="15">
      <c r="A190" s="97" t="s">
        <v>865</v>
      </c>
      <c r="B190" s="98" t="s">
        <v>2297</v>
      </c>
      <c r="C190" s="78"/>
      <c r="D190" s="99">
        <f t="shared" si="8"/>
        <v>1438352</v>
      </c>
      <c r="E190" s="99">
        <v>86500</v>
      </c>
      <c r="F190" s="99">
        <v>1351852</v>
      </c>
      <c r="H190" s="97" t="s">
        <v>911</v>
      </c>
      <c r="I190" s="98" t="s">
        <v>1912</v>
      </c>
      <c r="J190" s="78"/>
      <c r="K190" s="46">
        <f t="shared" si="9"/>
        <v>1850</v>
      </c>
      <c r="L190" s="78"/>
      <c r="M190" s="99">
        <v>1850</v>
      </c>
      <c r="O190" s="97" t="s">
        <v>815</v>
      </c>
      <c r="P190" s="98" t="s">
        <v>1888</v>
      </c>
      <c r="Q190" s="99">
        <v>10750</v>
      </c>
      <c r="R190" s="99">
        <f t="shared" si="10"/>
        <v>246365</v>
      </c>
      <c r="S190" s="99">
        <v>56500</v>
      </c>
      <c r="T190" s="99">
        <v>189865</v>
      </c>
      <c r="V190" s="97" t="s">
        <v>825</v>
      </c>
      <c r="W190" s="98" t="s">
        <v>1891</v>
      </c>
      <c r="X190" s="99">
        <v>3378100</v>
      </c>
      <c r="Y190" s="46">
        <f t="shared" si="11"/>
        <v>2264948</v>
      </c>
      <c r="Z190" s="78"/>
      <c r="AA190" s="99">
        <v>2264948</v>
      </c>
    </row>
    <row r="191" spans="1:27" ht="15">
      <c r="A191" s="97" t="s">
        <v>868</v>
      </c>
      <c r="B191" s="98" t="s">
        <v>1901</v>
      </c>
      <c r="C191" s="78"/>
      <c r="D191" s="99">
        <f t="shared" si="8"/>
        <v>261234</v>
      </c>
      <c r="E191" s="78"/>
      <c r="F191" s="99">
        <v>261234</v>
      </c>
      <c r="H191" s="97" t="s">
        <v>914</v>
      </c>
      <c r="I191" s="98" t="s">
        <v>2313</v>
      </c>
      <c r="J191" s="99">
        <v>1000</v>
      </c>
      <c r="K191" s="46">
        <f t="shared" si="9"/>
        <v>49668</v>
      </c>
      <c r="L191" s="78"/>
      <c r="M191" s="99">
        <v>49668</v>
      </c>
      <c r="O191" s="97" t="s">
        <v>819</v>
      </c>
      <c r="P191" s="98" t="s">
        <v>1889</v>
      </c>
      <c r="Q191" s="78"/>
      <c r="R191" s="99">
        <f t="shared" si="10"/>
        <v>4032238</v>
      </c>
      <c r="S191" s="99">
        <v>5000</v>
      </c>
      <c r="T191" s="99">
        <v>4027238</v>
      </c>
      <c r="V191" s="97" t="s">
        <v>828</v>
      </c>
      <c r="W191" s="98" t="s">
        <v>1892</v>
      </c>
      <c r="X191" s="99">
        <v>53400</v>
      </c>
      <c r="Y191" s="46">
        <f t="shared" si="11"/>
        <v>204931</v>
      </c>
      <c r="Z191" s="78"/>
      <c r="AA191" s="99">
        <v>204931</v>
      </c>
    </row>
    <row r="192" spans="1:27" ht="15">
      <c r="A192" s="97" t="s">
        <v>871</v>
      </c>
      <c r="B192" s="98" t="s">
        <v>1902</v>
      </c>
      <c r="C192" s="99">
        <v>1268346</v>
      </c>
      <c r="D192" s="99">
        <f t="shared" si="8"/>
        <v>704185</v>
      </c>
      <c r="E192" s="99">
        <v>195000</v>
      </c>
      <c r="F192" s="99">
        <v>509185</v>
      </c>
      <c r="H192" s="97" t="s">
        <v>917</v>
      </c>
      <c r="I192" s="98" t="s">
        <v>1913</v>
      </c>
      <c r="J192" s="78"/>
      <c r="K192" s="46">
        <f t="shared" si="9"/>
        <v>180651</v>
      </c>
      <c r="L192" s="78"/>
      <c r="M192" s="99">
        <v>180651</v>
      </c>
      <c r="O192" s="97" t="s">
        <v>822</v>
      </c>
      <c r="P192" s="98" t="s">
        <v>1890</v>
      </c>
      <c r="Q192" s="99">
        <v>79400</v>
      </c>
      <c r="R192" s="99">
        <f t="shared" si="10"/>
        <v>516730</v>
      </c>
      <c r="S192" s="99">
        <v>6000</v>
      </c>
      <c r="T192" s="99">
        <v>510730</v>
      </c>
      <c r="V192" s="97" t="s">
        <v>831</v>
      </c>
      <c r="W192" s="98" t="s">
        <v>2197</v>
      </c>
      <c r="X192" s="99">
        <v>11000</v>
      </c>
      <c r="Y192" s="46">
        <f t="shared" si="11"/>
        <v>2739551</v>
      </c>
      <c r="Z192" s="99">
        <v>53112</v>
      </c>
      <c r="AA192" s="99">
        <v>2686439</v>
      </c>
    </row>
    <row r="193" spans="1:27" ht="15">
      <c r="A193" s="97" t="s">
        <v>877</v>
      </c>
      <c r="B193" s="98" t="s">
        <v>1904</v>
      </c>
      <c r="C193" s="78"/>
      <c r="D193" s="99">
        <f t="shared" si="8"/>
        <v>209750</v>
      </c>
      <c r="E193" s="99">
        <v>127500</v>
      </c>
      <c r="F193" s="99">
        <v>82250</v>
      </c>
      <c r="H193" s="97" t="s">
        <v>920</v>
      </c>
      <c r="I193" s="98" t="s">
        <v>1914</v>
      </c>
      <c r="J193" s="78"/>
      <c r="K193" s="46">
        <f t="shared" si="9"/>
        <v>539858</v>
      </c>
      <c r="L193" s="78"/>
      <c r="M193" s="99">
        <v>539858</v>
      </c>
      <c r="O193" s="97" t="s">
        <v>825</v>
      </c>
      <c r="P193" s="98" t="s">
        <v>1891</v>
      </c>
      <c r="Q193" s="99">
        <v>107433</v>
      </c>
      <c r="R193" s="99">
        <f t="shared" si="10"/>
        <v>370582</v>
      </c>
      <c r="S193" s="99">
        <v>4000</v>
      </c>
      <c r="T193" s="99">
        <v>366582</v>
      </c>
      <c r="V193" s="97" t="s">
        <v>834</v>
      </c>
      <c r="W193" s="98" t="s">
        <v>1893</v>
      </c>
      <c r="X193" s="99">
        <v>5000</v>
      </c>
      <c r="Y193" s="46">
        <f t="shared" si="11"/>
        <v>128632</v>
      </c>
      <c r="Z193" s="78"/>
      <c r="AA193" s="99">
        <v>128632</v>
      </c>
    </row>
    <row r="194" spans="1:27" ht="15">
      <c r="A194" s="97" t="s">
        <v>880</v>
      </c>
      <c r="B194" s="98" t="s">
        <v>1905</v>
      </c>
      <c r="C194" s="78"/>
      <c r="D194" s="99">
        <f t="shared" si="8"/>
        <v>32340</v>
      </c>
      <c r="E194" s="78"/>
      <c r="F194" s="99">
        <v>32340</v>
      </c>
      <c r="H194" s="97" t="s">
        <v>923</v>
      </c>
      <c r="I194" s="98" t="s">
        <v>1915</v>
      </c>
      <c r="J194" s="99">
        <v>8528</v>
      </c>
      <c r="K194" s="46">
        <f t="shared" si="9"/>
        <v>142715</v>
      </c>
      <c r="L194" s="78"/>
      <c r="M194" s="99">
        <v>142715</v>
      </c>
      <c r="O194" s="97" t="s">
        <v>828</v>
      </c>
      <c r="P194" s="98" t="s">
        <v>1892</v>
      </c>
      <c r="Q194" s="78"/>
      <c r="R194" s="99">
        <f t="shared" si="10"/>
        <v>176378</v>
      </c>
      <c r="S194" s="99">
        <v>41900</v>
      </c>
      <c r="T194" s="99">
        <v>134478</v>
      </c>
      <c r="V194" s="97" t="s">
        <v>837</v>
      </c>
      <c r="W194" s="98" t="s">
        <v>1894</v>
      </c>
      <c r="X194" s="99">
        <v>105082</v>
      </c>
      <c r="Y194" s="46">
        <f t="shared" si="11"/>
        <v>379155</v>
      </c>
      <c r="Z194" s="78"/>
      <c r="AA194" s="99">
        <v>379155</v>
      </c>
    </row>
    <row r="195" spans="1:27" ht="15">
      <c r="A195" s="97" t="s">
        <v>882</v>
      </c>
      <c r="B195" s="98" t="s">
        <v>2298</v>
      </c>
      <c r="C195" s="78"/>
      <c r="D195" s="99">
        <f t="shared" si="8"/>
        <v>253510</v>
      </c>
      <c r="E195" s="99">
        <v>15750</v>
      </c>
      <c r="F195" s="99">
        <v>237760</v>
      </c>
      <c r="H195" s="97" t="s">
        <v>930</v>
      </c>
      <c r="I195" s="98" t="s">
        <v>1916</v>
      </c>
      <c r="J195" s="78"/>
      <c r="K195" s="46">
        <f t="shared" si="9"/>
        <v>124925</v>
      </c>
      <c r="L195" s="78"/>
      <c r="M195" s="99">
        <v>124925</v>
      </c>
      <c r="O195" s="97" t="s">
        <v>831</v>
      </c>
      <c r="P195" s="98" t="s">
        <v>2197</v>
      </c>
      <c r="Q195" s="99">
        <v>301158</v>
      </c>
      <c r="R195" s="99">
        <f t="shared" si="10"/>
        <v>167105</v>
      </c>
      <c r="S195" s="99">
        <v>1500</v>
      </c>
      <c r="T195" s="99">
        <v>165605</v>
      </c>
      <c r="V195" s="97" t="s">
        <v>840</v>
      </c>
      <c r="W195" s="98" t="s">
        <v>1895</v>
      </c>
      <c r="X195" s="78"/>
      <c r="Y195" s="46">
        <f t="shared" si="11"/>
        <v>2300</v>
      </c>
      <c r="Z195" s="78"/>
      <c r="AA195" s="99">
        <v>2300</v>
      </c>
    </row>
    <row r="196" spans="1:27" ht="15">
      <c r="A196" s="97" t="s">
        <v>885</v>
      </c>
      <c r="B196" s="98" t="s">
        <v>2299</v>
      </c>
      <c r="C196" s="78"/>
      <c r="D196" s="99">
        <f t="shared" si="8"/>
        <v>1065633</v>
      </c>
      <c r="E196" s="78"/>
      <c r="F196" s="99">
        <v>1065633</v>
      </c>
      <c r="H196" s="97" t="s">
        <v>933</v>
      </c>
      <c r="I196" s="98" t="s">
        <v>1917</v>
      </c>
      <c r="J196" s="99">
        <v>87700</v>
      </c>
      <c r="K196" s="46">
        <f t="shared" si="9"/>
        <v>42000</v>
      </c>
      <c r="L196" s="78"/>
      <c r="M196" s="99">
        <v>42000</v>
      </c>
      <c r="O196" s="97" t="s">
        <v>834</v>
      </c>
      <c r="P196" s="98" t="s">
        <v>1893</v>
      </c>
      <c r="Q196" s="78"/>
      <c r="R196" s="99">
        <f t="shared" si="10"/>
        <v>75312</v>
      </c>
      <c r="S196" s="99">
        <v>29300</v>
      </c>
      <c r="T196" s="99">
        <v>46012</v>
      </c>
      <c r="V196" s="97" t="s">
        <v>843</v>
      </c>
      <c r="W196" s="98" t="s">
        <v>1896</v>
      </c>
      <c r="X196" s="99">
        <v>18520</v>
      </c>
      <c r="Y196" s="46">
        <f t="shared" si="11"/>
        <v>142160</v>
      </c>
      <c r="Z196" s="78"/>
      <c r="AA196" s="99">
        <v>142160</v>
      </c>
    </row>
    <row r="197" spans="1:27" ht="15">
      <c r="A197" s="97" t="s">
        <v>888</v>
      </c>
      <c r="B197" s="98" t="s">
        <v>1906</v>
      </c>
      <c r="C197" s="99">
        <v>1253450</v>
      </c>
      <c r="D197" s="99">
        <f t="shared" si="8"/>
        <v>2696367</v>
      </c>
      <c r="E197" s="99">
        <v>2023600</v>
      </c>
      <c r="F197" s="99">
        <v>672767</v>
      </c>
      <c r="H197" s="97" t="s">
        <v>936</v>
      </c>
      <c r="I197" s="98" t="s">
        <v>1918</v>
      </c>
      <c r="J197" s="99">
        <v>122252</v>
      </c>
      <c r="K197" s="46">
        <f t="shared" si="9"/>
        <v>523082</v>
      </c>
      <c r="L197" s="99">
        <v>470000</v>
      </c>
      <c r="M197" s="99">
        <v>53082</v>
      </c>
      <c r="O197" s="97" t="s">
        <v>837</v>
      </c>
      <c r="P197" s="98" t="s">
        <v>1894</v>
      </c>
      <c r="Q197" s="78"/>
      <c r="R197" s="99">
        <f t="shared" si="10"/>
        <v>168337</v>
      </c>
      <c r="S197" s="99">
        <v>500</v>
      </c>
      <c r="T197" s="99">
        <v>167837</v>
      </c>
      <c r="V197" s="97" t="s">
        <v>846</v>
      </c>
      <c r="W197" s="98" t="s">
        <v>1897</v>
      </c>
      <c r="X197" s="99">
        <v>402950</v>
      </c>
      <c r="Y197" s="46">
        <f t="shared" si="11"/>
        <v>61506196</v>
      </c>
      <c r="Z197" s="99">
        <v>56897360</v>
      </c>
      <c r="AA197" s="99">
        <v>4608836</v>
      </c>
    </row>
    <row r="198" spans="1:27" ht="15">
      <c r="A198" s="97" t="s">
        <v>891</v>
      </c>
      <c r="B198" s="98" t="s">
        <v>1907</v>
      </c>
      <c r="C198" s="78"/>
      <c r="D198" s="99">
        <f t="shared" si="8"/>
        <v>2124275</v>
      </c>
      <c r="E198" s="99">
        <v>624740</v>
      </c>
      <c r="F198" s="99">
        <v>1499535</v>
      </c>
      <c r="H198" s="97" t="s">
        <v>939</v>
      </c>
      <c r="I198" s="98" t="s">
        <v>1919</v>
      </c>
      <c r="J198" s="78"/>
      <c r="K198" s="46">
        <f t="shared" si="9"/>
        <v>20300</v>
      </c>
      <c r="L198" s="78"/>
      <c r="M198" s="99">
        <v>20300</v>
      </c>
      <c r="O198" s="97" t="s">
        <v>840</v>
      </c>
      <c r="P198" s="98" t="s">
        <v>1895</v>
      </c>
      <c r="Q198" s="99">
        <v>241000</v>
      </c>
      <c r="R198" s="99">
        <f t="shared" si="10"/>
        <v>603535</v>
      </c>
      <c r="S198" s="99">
        <v>267700</v>
      </c>
      <c r="T198" s="99">
        <v>335835</v>
      </c>
      <c r="V198" s="97" t="s">
        <v>849</v>
      </c>
      <c r="W198" s="98" t="s">
        <v>2311</v>
      </c>
      <c r="X198" s="78"/>
      <c r="Y198" s="46">
        <f t="shared" si="11"/>
        <v>13606</v>
      </c>
      <c r="Z198" s="78"/>
      <c r="AA198" s="99">
        <v>13606</v>
      </c>
    </row>
    <row r="199" spans="1:27" ht="15">
      <c r="A199" s="97" t="s">
        <v>894</v>
      </c>
      <c r="B199" s="98" t="s">
        <v>2213</v>
      </c>
      <c r="C199" s="99">
        <v>1597500</v>
      </c>
      <c r="D199" s="99">
        <f aca="true" t="shared" si="12" ref="D199:D262">E199+F199</f>
        <v>2201947</v>
      </c>
      <c r="E199" s="99">
        <v>1457900</v>
      </c>
      <c r="F199" s="99">
        <v>744047</v>
      </c>
      <c r="H199" s="97" t="s">
        <v>942</v>
      </c>
      <c r="I199" s="98" t="s">
        <v>1920</v>
      </c>
      <c r="J199" s="78"/>
      <c r="K199" s="46">
        <f aca="true" t="shared" si="13" ref="K199:K262">L199+M199</f>
        <v>411937</v>
      </c>
      <c r="L199" s="78"/>
      <c r="M199" s="99">
        <v>411937</v>
      </c>
      <c r="O199" s="97" t="s">
        <v>843</v>
      </c>
      <c r="P199" s="98" t="s">
        <v>1896</v>
      </c>
      <c r="Q199" s="99">
        <v>401088</v>
      </c>
      <c r="R199" s="99">
        <f aca="true" t="shared" si="14" ref="R199:R262">S199+T199</f>
        <v>601906</v>
      </c>
      <c r="S199" s="99">
        <v>350</v>
      </c>
      <c r="T199" s="99">
        <v>601556</v>
      </c>
      <c r="V199" s="97" t="s">
        <v>852</v>
      </c>
      <c r="W199" s="98" t="s">
        <v>1898</v>
      </c>
      <c r="X199" s="99">
        <v>78000</v>
      </c>
      <c r="Y199" s="46">
        <f aca="true" t="shared" si="15" ref="Y199:Y262">Z199+AA199</f>
        <v>152660</v>
      </c>
      <c r="Z199" s="78"/>
      <c r="AA199" s="99">
        <v>152660</v>
      </c>
    </row>
    <row r="200" spans="1:27" ht="15">
      <c r="A200" s="97" t="s">
        <v>897</v>
      </c>
      <c r="B200" s="98" t="s">
        <v>1908</v>
      </c>
      <c r="C200" s="99">
        <v>1089500</v>
      </c>
      <c r="D200" s="99">
        <f t="shared" si="12"/>
        <v>5379245</v>
      </c>
      <c r="E200" s="99">
        <v>3170648</v>
      </c>
      <c r="F200" s="99">
        <v>2208597</v>
      </c>
      <c r="H200" s="97" t="s">
        <v>945</v>
      </c>
      <c r="I200" s="98" t="s">
        <v>1893</v>
      </c>
      <c r="J200" s="99">
        <v>800001</v>
      </c>
      <c r="K200" s="46">
        <f t="shared" si="13"/>
        <v>1936886</v>
      </c>
      <c r="L200" s="78"/>
      <c r="M200" s="99">
        <v>1936886</v>
      </c>
      <c r="O200" s="97" t="s">
        <v>846</v>
      </c>
      <c r="P200" s="98" t="s">
        <v>1897</v>
      </c>
      <c r="Q200" s="99">
        <v>1221250</v>
      </c>
      <c r="R200" s="99">
        <f t="shared" si="14"/>
        <v>3305268</v>
      </c>
      <c r="S200" s="99">
        <v>231550</v>
      </c>
      <c r="T200" s="99">
        <v>3073718</v>
      </c>
      <c r="V200" s="97" t="s">
        <v>855</v>
      </c>
      <c r="W200" s="98" t="s">
        <v>1899</v>
      </c>
      <c r="X200" s="99">
        <v>243600</v>
      </c>
      <c r="Y200" s="46">
        <f t="shared" si="15"/>
        <v>7777321</v>
      </c>
      <c r="Z200" s="99">
        <v>1013200</v>
      </c>
      <c r="AA200" s="99">
        <v>6764121</v>
      </c>
    </row>
    <row r="201" spans="1:27" ht="15">
      <c r="A201" s="97" t="s">
        <v>900</v>
      </c>
      <c r="B201" s="98" t="s">
        <v>1909</v>
      </c>
      <c r="C201" s="99">
        <v>10866102</v>
      </c>
      <c r="D201" s="99">
        <f t="shared" si="12"/>
        <v>22378544</v>
      </c>
      <c r="E201" s="99">
        <v>852</v>
      </c>
      <c r="F201" s="99">
        <v>22377692</v>
      </c>
      <c r="H201" s="97" t="s">
        <v>947</v>
      </c>
      <c r="I201" s="98" t="s">
        <v>1921</v>
      </c>
      <c r="J201" s="99">
        <v>43000</v>
      </c>
      <c r="K201" s="46">
        <f t="shared" si="13"/>
        <v>30628467</v>
      </c>
      <c r="L201" s="99">
        <v>30285495</v>
      </c>
      <c r="M201" s="99">
        <v>342972</v>
      </c>
      <c r="O201" s="97" t="s">
        <v>849</v>
      </c>
      <c r="P201" s="98" t="s">
        <v>2311</v>
      </c>
      <c r="Q201" s="78"/>
      <c r="R201" s="99">
        <f t="shared" si="14"/>
        <v>18526</v>
      </c>
      <c r="S201" s="78"/>
      <c r="T201" s="99">
        <v>18526</v>
      </c>
      <c r="V201" s="97" t="s">
        <v>858</v>
      </c>
      <c r="W201" s="98" t="s">
        <v>1900</v>
      </c>
      <c r="X201" s="99">
        <v>16326983</v>
      </c>
      <c r="Y201" s="46">
        <f t="shared" si="15"/>
        <v>20980932</v>
      </c>
      <c r="Z201" s="99">
        <v>4529361</v>
      </c>
      <c r="AA201" s="99">
        <v>16451571</v>
      </c>
    </row>
    <row r="202" spans="1:27" ht="15">
      <c r="A202" s="97" t="s">
        <v>903</v>
      </c>
      <c r="B202" s="98" t="s">
        <v>1910</v>
      </c>
      <c r="C202" s="99">
        <v>32000</v>
      </c>
      <c r="D202" s="99">
        <f t="shared" si="12"/>
        <v>412438</v>
      </c>
      <c r="E202" s="99">
        <v>8700</v>
      </c>
      <c r="F202" s="99">
        <v>403738</v>
      </c>
      <c r="H202" s="97" t="s">
        <v>950</v>
      </c>
      <c r="I202" s="98" t="s">
        <v>2287</v>
      </c>
      <c r="J202" s="78"/>
      <c r="K202" s="46">
        <f t="shared" si="13"/>
        <v>3841134</v>
      </c>
      <c r="L202" s="78"/>
      <c r="M202" s="99">
        <v>3841134</v>
      </c>
      <c r="O202" s="97" t="s">
        <v>852</v>
      </c>
      <c r="P202" s="98" t="s">
        <v>1898</v>
      </c>
      <c r="Q202" s="99">
        <v>591210</v>
      </c>
      <c r="R202" s="99">
        <f t="shared" si="14"/>
        <v>62000</v>
      </c>
      <c r="S202" s="78"/>
      <c r="T202" s="99">
        <v>62000</v>
      </c>
      <c r="V202" s="97" t="s">
        <v>862</v>
      </c>
      <c r="W202" s="98" t="s">
        <v>2312</v>
      </c>
      <c r="X202" s="99">
        <v>605000</v>
      </c>
      <c r="Y202" s="46">
        <f t="shared" si="15"/>
        <v>10161362</v>
      </c>
      <c r="Z202" s="78"/>
      <c r="AA202" s="99">
        <v>10161362</v>
      </c>
    </row>
    <row r="203" spans="1:27" ht="15">
      <c r="A203" s="97" t="s">
        <v>906</v>
      </c>
      <c r="B203" s="98" t="s">
        <v>1911</v>
      </c>
      <c r="C203" s="99">
        <v>527850</v>
      </c>
      <c r="D203" s="99">
        <f t="shared" si="12"/>
        <v>891098</v>
      </c>
      <c r="E203" s="99">
        <v>349200</v>
      </c>
      <c r="F203" s="99">
        <v>541898</v>
      </c>
      <c r="H203" s="97" t="s">
        <v>953</v>
      </c>
      <c r="I203" s="98" t="s">
        <v>1922</v>
      </c>
      <c r="J203" s="78"/>
      <c r="K203" s="46">
        <f t="shared" si="13"/>
        <v>8000</v>
      </c>
      <c r="L203" s="78"/>
      <c r="M203" s="99">
        <v>8000</v>
      </c>
      <c r="O203" s="97" t="s">
        <v>855</v>
      </c>
      <c r="P203" s="98" t="s">
        <v>1899</v>
      </c>
      <c r="Q203" s="99">
        <v>51007</v>
      </c>
      <c r="R203" s="99">
        <f t="shared" si="14"/>
        <v>488839</v>
      </c>
      <c r="S203" s="99">
        <v>54300</v>
      </c>
      <c r="T203" s="99">
        <v>434539</v>
      </c>
      <c r="V203" s="97" t="s">
        <v>865</v>
      </c>
      <c r="W203" s="98" t="s">
        <v>2297</v>
      </c>
      <c r="X203" s="99">
        <v>14000</v>
      </c>
      <c r="Y203" s="46">
        <f t="shared" si="15"/>
        <v>5798181</v>
      </c>
      <c r="Z203" s="99">
        <v>94500</v>
      </c>
      <c r="AA203" s="99">
        <v>5703681</v>
      </c>
    </row>
    <row r="204" spans="1:27" ht="15">
      <c r="A204" s="97" t="s">
        <v>908</v>
      </c>
      <c r="B204" s="98" t="s">
        <v>2286</v>
      </c>
      <c r="C204" s="78"/>
      <c r="D204" s="99">
        <f t="shared" si="12"/>
        <v>2500064</v>
      </c>
      <c r="E204" s="78"/>
      <c r="F204" s="99">
        <v>2500064</v>
      </c>
      <c r="H204" s="97" t="s">
        <v>956</v>
      </c>
      <c r="I204" s="98" t="s">
        <v>1923</v>
      </c>
      <c r="J204" s="99">
        <v>2250</v>
      </c>
      <c r="K204" s="46">
        <f t="shared" si="13"/>
        <v>17075</v>
      </c>
      <c r="L204" s="78"/>
      <c r="M204" s="99">
        <v>17075</v>
      </c>
      <c r="O204" s="97" t="s">
        <v>858</v>
      </c>
      <c r="P204" s="98" t="s">
        <v>1900</v>
      </c>
      <c r="Q204" s="99">
        <v>1636660</v>
      </c>
      <c r="R204" s="99">
        <f t="shared" si="14"/>
        <v>3550649</v>
      </c>
      <c r="S204" s="99">
        <v>278922</v>
      </c>
      <c r="T204" s="99">
        <v>3271727</v>
      </c>
      <c r="V204" s="97" t="s">
        <v>868</v>
      </c>
      <c r="W204" s="98" t="s">
        <v>1901</v>
      </c>
      <c r="X204" s="78"/>
      <c r="Y204" s="46">
        <f t="shared" si="15"/>
        <v>465233</v>
      </c>
      <c r="Z204" s="78"/>
      <c r="AA204" s="99">
        <v>465233</v>
      </c>
    </row>
    <row r="205" spans="1:27" ht="15">
      <c r="A205" s="97" t="s">
        <v>911</v>
      </c>
      <c r="B205" s="98" t="s">
        <v>1912</v>
      </c>
      <c r="C205" s="78"/>
      <c r="D205" s="99">
        <f t="shared" si="12"/>
        <v>183349</v>
      </c>
      <c r="E205" s="78"/>
      <c r="F205" s="99">
        <v>183349</v>
      </c>
      <c r="H205" s="97" t="s">
        <v>962</v>
      </c>
      <c r="I205" s="98" t="s">
        <v>1925</v>
      </c>
      <c r="J205" s="78"/>
      <c r="K205" s="46">
        <f t="shared" si="13"/>
        <v>1500</v>
      </c>
      <c r="L205" s="78"/>
      <c r="M205" s="99">
        <v>1500</v>
      </c>
      <c r="O205" s="97" t="s">
        <v>862</v>
      </c>
      <c r="P205" s="98" t="s">
        <v>2312</v>
      </c>
      <c r="Q205" s="99">
        <v>890000</v>
      </c>
      <c r="R205" s="99">
        <f t="shared" si="14"/>
        <v>6534510</v>
      </c>
      <c r="S205" s="99">
        <v>511000</v>
      </c>
      <c r="T205" s="99">
        <v>6023510</v>
      </c>
      <c r="V205" s="97" t="s">
        <v>871</v>
      </c>
      <c r="W205" s="98" t="s">
        <v>1902</v>
      </c>
      <c r="X205" s="99">
        <v>25000</v>
      </c>
      <c r="Y205" s="46">
        <f t="shared" si="15"/>
        <v>192954</v>
      </c>
      <c r="Z205" s="78"/>
      <c r="AA205" s="99">
        <v>192954</v>
      </c>
    </row>
    <row r="206" spans="1:27" ht="15">
      <c r="A206" s="97" t="s">
        <v>914</v>
      </c>
      <c r="B206" s="98" t="s">
        <v>2313</v>
      </c>
      <c r="C206" s="99">
        <v>75000</v>
      </c>
      <c r="D206" s="99">
        <f t="shared" si="12"/>
        <v>779382</v>
      </c>
      <c r="E206" s="99">
        <v>24200</v>
      </c>
      <c r="F206" s="99">
        <v>755182</v>
      </c>
      <c r="H206" s="97" t="s">
        <v>965</v>
      </c>
      <c r="I206" s="98" t="s">
        <v>1926</v>
      </c>
      <c r="J206" s="78"/>
      <c r="K206" s="46">
        <f t="shared" si="13"/>
        <v>18655</v>
      </c>
      <c r="L206" s="78"/>
      <c r="M206" s="99">
        <v>18655</v>
      </c>
      <c r="O206" s="97" t="s">
        <v>865</v>
      </c>
      <c r="P206" s="98" t="s">
        <v>2297</v>
      </c>
      <c r="Q206" s="99">
        <v>2447400</v>
      </c>
      <c r="R206" s="99">
        <f t="shared" si="14"/>
        <v>14299122</v>
      </c>
      <c r="S206" s="99">
        <v>1689845</v>
      </c>
      <c r="T206" s="99">
        <v>12609277</v>
      </c>
      <c r="V206" s="97" t="s">
        <v>874</v>
      </c>
      <c r="W206" s="98" t="s">
        <v>1903</v>
      </c>
      <c r="X206" s="99">
        <v>27145042</v>
      </c>
      <c r="Y206" s="46">
        <f t="shared" si="15"/>
        <v>2862811</v>
      </c>
      <c r="Z206" s="78"/>
      <c r="AA206" s="99">
        <v>2862811</v>
      </c>
    </row>
    <row r="207" spans="1:27" ht="15">
      <c r="A207" s="97" t="s">
        <v>917</v>
      </c>
      <c r="B207" s="98" t="s">
        <v>1913</v>
      </c>
      <c r="C207" s="78"/>
      <c r="D207" s="99">
        <f t="shared" si="12"/>
        <v>760069</v>
      </c>
      <c r="E207" s="99">
        <v>220700</v>
      </c>
      <c r="F207" s="99">
        <v>539369</v>
      </c>
      <c r="H207" s="97" t="s">
        <v>968</v>
      </c>
      <c r="I207" s="98" t="s">
        <v>1927</v>
      </c>
      <c r="J207" s="78"/>
      <c r="K207" s="46">
        <f t="shared" si="13"/>
        <v>2900</v>
      </c>
      <c r="L207" s="78"/>
      <c r="M207" s="99">
        <v>2900</v>
      </c>
      <c r="O207" s="97" t="s">
        <v>868</v>
      </c>
      <c r="P207" s="98" t="s">
        <v>1901</v>
      </c>
      <c r="Q207" s="99">
        <v>570501</v>
      </c>
      <c r="R207" s="99">
        <f t="shared" si="14"/>
        <v>2648513</v>
      </c>
      <c r="S207" s="99">
        <v>229900</v>
      </c>
      <c r="T207" s="99">
        <v>2418613</v>
      </c>
      <c r="V207" s="97" t="s">
        <v>880</v>
      </c>
      <c r="W207" s="98" t="s">
        <v>1905</v>
      </c>
      <c r="X207" s="78"/>
      <c r="Y207" s="46">
        <f t="shared" si="15"/>
        <v>9878375</v>
      </c>
      <c r="Z207" s="99">
        <v>1064000</v>
      </c>
      <c r="AA207" s="99">
        <v>8814375</v>
      </c>
    </row>
    <row r="208" spans="1:27" ht="15">
      <c r="A208" s="97" t="s">
        <v>920</v>
      </c>
      <c r="B208" s="98" t="s">
        <v>1914</v>
      </c>
      <c r="C208" s="78"/>
      <c r="D208" s="99">
        <f t="shared" si="12"/>
        <v>615420</v>
      </c>
      <c r="E208" s="78"/>
      <c r="F208" s="99">
        <v>615420</v>
      </c>
      <c r="H208" s="97" t="s">
        <v>971</v>
      </c>
      <c r="I208" s="98" t="s">
        <v>1928</v>
      </c>
      <c r="J208" s="78"/>
      <c r="K208" s="46">
        <f t="shared" si="13"/>
        <v>215000</v>
      </c>
      <c r="L208" s="78"/>
      <c r="M208" s="99">
        <v>215000</v>
      </c>
      <c r="O208" s="97" t="s">
        <v>871</v>
      </c>
      <c r="P208" s="98" t="s">
        <v>1902</v>
      </c>
      <c r="Q208" s="99">
        <v>2353346</v>
      </c>
      <c r="R208" s="99">
        <f t="shared" si="14"/>
        <v>8975761</v>
      </c>
      <c r="S208" s="99">
        <v>1256101</v>
      </c>
      <c r="T208" s="99">
        <v>7719660</v>
      </c>
      <c r="V208" s="97" t="s">
        <v>882</v>
      </c>
      <c r="W208" s="98" t="s">
        <v>2298</v>
      </c>
      <c r="X208" s="78"/>
      <c r="Y208" s="46">
        <f t="shared" si="15"/>
        <v>455195</v>
      </c>
      <c r="Z208" s="99">
        <v>79000</v>
      </c>
      <c r="AA208" s="99">
        <v>376195</v>
      </c>
    </row>
    <row r="209" spans="1:27" ht="15">
      <c r="A209" s="97" t="s">
        <v>923</v>
      </c>
      <c r="B209" s="98" t="s">
        <v>1915</v>
      </c>
      <c r="C209" s="99">
        <v>342630</v>
      </c>
      <c r="D209" s="99">
        <f t="shared" si="12"/>
        <v>2250762</v>
      </c>
      <c r="E209" s="99">
        <v>46200</v>
      </c>
      <c r="F209" s="99">
        <v>2204562</v>
      </c>
      <c r="H209" s="97" t="s">
        <v>974</v>
      </c>
      <c r="I209" s="98" t="s">
        <v>2198</v>
      </c>
      <c r="J209" s="78"/>
      <c r="K209" s="46">
        <f t="shared" si="13"/>
        <v>101681</v>
      </c>
      <c r="L209" s="78"/>
      <c r="M209" s="99">
        <v>101681</v>
      </c>
      <c r="O209" s="97" t="s">
        <v>874</v>
      </c>
      <c r="P209" s="98" t="s">
        <v>1903</v>
      </c>
      <c r="Q209" s="99">
        <v>19049640</v>
      </c>
      <c r="R209" s="99">
        <f t="shared" si="14"/>
        <v>20431105</v>
      </c>
      <c r="S209" s="78"/>
      <c r="T209" s="99">
        <v>20431105</v>
      </c>
      <c r="V209" s="97" t="s">
        <v>885</v>
      </c>
      <c r="W209" s="98" t="s">
        <v>2299</v>
      </c>
      <c r="X209" s="99">
        <v>1394000</v>
      </c>
      <c r="Y209" s="46">
        <f t="shared" si="15"/>
        <v>1832834</v>
      </c>
      <c r="Z209" s="99">
        <v>40500</v>
      </c>
      <c r="AA209" s="99">
        <v>1792334</v>
      </c>
    </row>
    <row r="210" spans="1:27" ht="15">
      <c r="A210" s="97" t="s">
        <v>930</v>
      </c>
      <c r="B210" s="98" t="s">
        <v>1916</v>
      </c>
      <c r="C210" s="99">
        <v>159500</v>
      </c>
      <c r="D210" s="99">
        <f t="shared" si="12"/>
        <v>558675</v>
      </c>
      <c r="E210" s="78"/>
      <c r="F210" s="99">
        <v>558675</v>
      </c>
      <c r="H210" s="97" t="s">
        <v>977</v>
      </c>
      <c r="I210" s="98" t="s">
        <v>1813</v>
      </c>
      <c r="J210" s="78"/>
      <c r="K210" s="46">
        <f t="shared" si="13"/>
        <v>1827381</v>
      </c>
      <c r="L210" s="78"/>
      <c r="M210" s="99">
        <v>1827381</v>
      </c>
      <c r="O210" s="97" t="s">
        <v>877</v>
      </c>
      <c r="P210" s="98" t="s">
        <v>1904</v>
      </c>
      <c r="Q210" s="99">
        <v>81400</v>
      </c>
      <c r="R210" s="99">
        <f t="shared" si="14"/>
        <v>2482239</v>
      </c>
      <c r="S210" s="99">
        <v>1220800</v>
      </c>
      <c r="T210" s="99">
        <v>1261439</v>
      </c>
      <c r="V210" s="97" t="s">
        <v>888</v>
      </c>
      <c r="W210" s="98" t="s">
        <v>1906</v>
      </c>
      <c r="X210" s="99">
        <v>1677388</v>
      </c>
      <c r="Y210" s="46">
        <f t="shared" si="15"/>
        <v>15511189</v>
      </c>
      <c r="Z210" s="78"/>
      <c r="AA210" s="99">
        <v>15511189</v>
      </c>
    </row>
    <row r="211" spans="1:27" ht="15">
      <c r="A211" s="97" t="s">
        <v>933</v>
      </c>
      <c r="B211" s="98" t="s">
        <v>1917</v>
      </c>
      <c r="C211" s="99">
        <v>749000</v>
      </c>
      <c r="D211" s="99">
        <f t="shared" si="12"/>
        <v>444370</v>
      </c>
      <c r="E211" s="99">
        <v>38624</v>
      </c>
      <c r="F211" s="99">
        <v>405746</v>
      </c>
      <c r="H211" s="97" t="s">
        <v>979</v>
      </c>
      <c r="I211" s="98" t="s">
        <v>1929</v>
      </c>
      <c r="J211" s="78"/>
      <c r="K211" s="46">
        <f t="shared" si="13"/>
        <v>3406</v>
      </c>
      <c r="L211" s="99">
        <v>3406</v>
      </c>
      <c r="M211" s="78"/>
      <c r="O211" s="97" t="s">
        <v>880</v>
      </c>
      <c r="P211" s="98" t="s">
        <v>1905</v>
      </c>
      <c r="Q211" s="99">
        <v>4609334</v>
      </c>
      <c r="R211" s="99">
        <f t="shared" si="14"/>
        <v>1899111</v>
      </c>
      <c r="S211" s="99">
        <v>632414</v>
      </c>
      <c r="T211" s="99">
        <v>1266697</v>
      </c>
      <c r="V211" s="97" t="s">
        <v>891</v>
      </c>
      <c r="W211" s="98" t="s">
        <v>1907</v>
      </c>
      <c r="X211" s="99">
        <v>2752500</v>
      </c>
      <c r="Y211" s="46">
        <f t="shared" si="15"/>
        <v>6991897</v>
      </c>
      <c r="Z211" s="99">
        <v>6457504</v>
      </c>
      <c r="AA211" s="99">
        <v>534393</v>
      </c>
    </row>
    <row r="212" spans="1:27" ht="15">
      <c r="A212" s="97" t="s">
        <v>936</v>
      </c>
      <c r="B212" s="98" t="s">
        <v>1918</v>
      </c>
      <c r="C212" s="78"/>
      <c r="D212" s="99">
        <f t="shared" si="12"/>
        <v>39000</v>
      </c>
      <c r="E212" s="78"/>
      <c r="F212" s="99">
        <v>39000</v>
      </c>
      <c r="H212" s="97" t="s">
        <v>982</v>
      </c>
      <c r="I212" s="98" t="s">
        <v>1930</v>
      </c>
      <c r="J212" s="99">
        <v>35000</v>
      </c>
      <c r="K212" s="46">
        <f t="shared" si="13"/>
        <v>174499</v>
      </c>
      <c r="L212" s="78"/>
      <c r="M212" s="99">
        <v>174499</v>
      </c>
      <c r="O212" s="97" t="s">
        <v>882</v>
      </c>
      <c r="P212" s="98" t="s">
        <v>2298</v>
      </c>
      <c r="Q212" s="99">
        <v>64000</v>
      </c>
      <c r="R212" s="99">
        <f t="shared" si="14"/>
        <v>8568100</v>
      </c>
      <c r="S212" s="99">
        <v>2134535</v>
      </c>
      <c r="T212" s="99">
        <v>6433565</v>
      </c>
      <c r="V212" s="97" t="s">
        <v>894</v>
      </c>
      <c r="W212" s="98" t="s">
        <v>2213</v>
      </c>
      <c r="X212" s="99">
        <v>12147708</v>
      </c>
      <c r="Y212" s="46">
        <f t="shared" si="15"/>
        <v>38478051</v>
      </c>
      <c r="Z212" s="99">
        <v>6956552</v>
      </c>
      <c r="AA212" s="99">
        <v>31521499</v>
      </c>
    </row>
    <row r="213" spans="1:27" ht="15">
      <c r="A213" s="97" t="s">
        <v>939</v>
      </c>
      <c r="B213" s="98" t="s">
        <v>1919</v>
      </c>
      <c r="C213" s="99">
        <v>82300</v>
      </c>
      <c r="D213" s="99">
        <f t="shared" si="12"/>
        <v>368690</v>
      </c>
      <c r="E213" s="99">
        <v>33231</v>
      </c>
      <c r="F213" s="99">
        <v>335459</v>
      </c>
      <c r="H213" s="97" t="s">
        <v>985</v>
      </c>
      <c r="I213" s="98" t="s">
        <v>1931</v>
      </c>
      <c r="J213" s="78"/>
      <c r="K213" s="46">
        <f t="shared" si="13"/>
        <v>300</v>
      </c>
      <c r="L213" s="78"/>
      <c r="M213" s="99">
        <v>300</v>
      </c>
      <c r="O213" s="97" t="s">
        <v>885</v>
      </c>
      <c r="P213" s="98" t="s">
        <v>2299</v>
      </c>
      <c r="Q213" s="78"/>
      <c r="R213" s="99">
        <f t="shared" si="14"/>
        <v>9240331</v>
      </c>
      <c r="S213" s="99">
        <v>22000</v>
      </c>
      <c r="T213" s="99">
        <v>9218331</v>
      </c>
      <c r="V213" s="97" t="s">
        <v>897</v>
      </c>
      <c r="W213" s="98" t="s">
        <v>1908</v>
      </c>
      <c r="X213" s="99">
        <v>23625770</v>
      </c>
      <c r="Y213" s="46">
        <f t="shared" si="15"/>
        <v>16316472</v>
      </c>
      <c r="Z213" s="99">
        <v>7086746</v>
      </c>
      <c r="AA213" s="99">
        <v>9229726</v>
      </c>
    </row>
    <row r="214" spans="1:27" ht="15">
      <c r="A214" s="97" t="s">
        <v>942</v>
      </c>
      <c r="B214" s="98" t="s">
        <v>1920</v>
      </c>
      <c r="C214" s="99">
        <v>120500</v>
      </c>
      <c r="D214" s="99">
        <f t="shared" si="12"/>
        <v>380042</v>
      </c>
      <c r="E214" s="78"/>
      <c r="F214" s="99">
        <v>380042</v>
      </c>
      <c r="H214" s="97" t="s">
        <v>988</v>
      </c>
      <c r="I214" s="98" t="s">
        <v>1932</v>
      </c>
      <c r="J214" s="78"/>
      <c r="K214" s="46">
        <f t="shared" si="13"/>
        <v>40384</v>
      </c>
      <c r="L214" s="78"/>
      <c r="M214" s="99">
        <v>40384</v>
      </c>
      <c r="O214" s="97" t="s">
        <v>888</v>
      </c>
      <c r="P214" s="98" t="s">
        <v>1906</v>
      </c>
      <c r="Q214" s="99">
        <v>9635511</v>
      </c>
      <c r="R214" s="99">
        <f t="shared" si="14"/>
        <v>23307935</v>
      </c>
      <c r="S214" s="99">
        <v>14450137</v>
      </c>
      <c r="T214" s="99">
        <v>8857798</v>
      </c>
      <c r="V214" s="97" t="s">
        <v>900</v>
      </c>
      <c r="W214" s="98" t="s">
        <v>1909</v>
      </c>
      <c r="X214" s="99">
        <v>32210330</v>
      </c>
      <c r="Y214" s="46">
        <f t="shared" si="15"/>
        <v>126931722</v>
      </c>
      <c r="Z214" s="99">
        <v>5700976</v>
      </c>
      <c r="AA214" s="99">
        <v>121230746</v>
      </c>
    </row>
    <row r="215" spans="1:27" ht="15">
      <c r="A215" s="97" t="s">
        <v>945</v>
      </c>
      <c r="B215" s="98" t="s">
        <v>1893</v>
      </c>
      <c r="C215" s="78"/>
      <c r="D215" s="99">
        <f t="shared" si="12"/>
        <v>181148</v>
      </c>
      <c r="E215" s="99">
        <v>0</v>
      </c>
      <c r="F215" s="99">
        <v>181148</v>
      </c>
      <c r="H215" s="97" t="s">
        <v>991</v>
      </c>
      <c r="I215" s="98" t="s">
        <v>1933</v>
      </c>
      <c r="J215" s="78"/>
      <c r="K215" s="46">
        <f t="shared" si="13"/>
        <v>2400</v>
      </c>
      <c r="L215" s="78"/>
      <c r="M215" s="99">
        <v>2400</v>
      </c>
      <c r="O215" s="97" t="s">
        <v>891</v>
      </c>
      <c r="P215" s="98" t="s">
        <v>1907</v>
      </c>
      <c r="Q215" s="99">
        <v>864300</v>
      </c>
      <c r="R215" s="99">
        <f t="shared" si="14"/>
        <v>18230255</v>
      </c>
      <c r="S215" s="99">
        <v>2534240</v>
      </c>
      <c r="T215" s="99">
        <v>15696015</v>
      </c>
      <c r="V215" s="97" t="s">
        <v>903</v>
      </c>
      <c r="W215" s="98" t="s">
        <v>1910</v>
      </c>
      <c r="X215" s="78"/>
      <c r="Y215" s="46">
        <f t="shared" si="15"/>
        <v>103924</v>
      </c>
      <c r="Z215" s="78"/>
      <c r="AA215" s="99">
        <v>103924</v>
      </c>
    </row>
    <row r="216" spans="1:27" ht="15">
      <c r="A216" s="97" t="s">
        <v>947</v>
      </c>
      <c r="B216" s="98" t="s">
        <v>1921</v>
      </c>
      <c r="C216" s="99">
        <v>1087400</v>
      </c>
      <c r="D216" s="99">
        <f t="shared" si="12"/>
        <v>215096</v>
      </c>
      <c r="E216" s="99">
        <v>41130</v>
      </c>
      <c r="F216" s="99">
        <v>173966</v>
      </c>
      <c r="H216" s="97" t="s">
        <v>994</v>
      </c>
      <c r="I216" s="98" t="s">
        <v>1934</v>
      </c>
      <c r="J216" s="99">
        <v>11000</v>
      </c>
      <c r="K216" s="46">
        <f t="shared" si="13"/>
        <v>563782</v>
      </c>
      <c r="L216" s="78"/>
      <c r="M216" s="99">
        <v>563782</v>
      </c>
      <c r="O216" s="97" t="s">
        <v>894</v>
      </c>
      <c r="P216" s="98" t="s">
        <v>2213</v>
      </c>
      <c r="Q216" s="99">
        <v>12626701</v>
      </c>
      <c r="R216" s="99">
        <f t="shared" si="14"/>
        <v>23562585</v>
      </c>
      <c r="S216" s="99">
        <v>12112795</v>
      </c>
      <c r="T216" s="99">
        <v>11449790</v>
      </c>
      <c r="V216" s="97" t="s">
        <v>906</v>
      </c>
      <c r="W216" s="98" t="s">
        <v>1911</v>
      </c>
      <c r="X216" s="99">
        <v>2536000</v>
      </c>
      <c r="Y216" s="46">
        <f t="shared" si="15"/>
        <v>21305005</v>
      </c>
      <c r="Z216" s="99">
        <v>386000</v>
      </c>
      <c r="AA216" s="99">
        <v>20919005</v>
      </c>
    </row>
    <row r="217" spans="1:27" ht="15">
      <c r="A217" s="97" t="s">
        <v>950</v>
      </c>
      <c r="B217" s="98" t="s">
        <v>2287</v>
      </c>
      <c r="C217" s="78"/>
      <c r="D217" s="99">
        <f t="shared" si="12"/>
        <v>99509</v>
      </c>
      <c r="E217" s="78"/>
      <c r="F217" s="99">
        <v>99509</v>
      </c>
      <c r="H217" s="97" t="s">
        <v>998</v>
      </c>
      <c r="I217" s="98" t="s">
        <v>1935</v>
      </c>
      <c r="J217" s="78"/>
      <c r="K217" s="46">
        <f t="shared" si="13"/>
        <v>4895681</v>
      </c>
      <c r="L217" s="78"/>
      <c r="M217" s="99">
        <v>4895681</v>
      </c>
      <c r="O217" s="97" t="s">
        <v>897</v>
      </c>
      <c r="P217" s="98" t="s">
        <v>1908</v>
      </c>
      <c r="Q217" s="99">
        <v>21321253</v>
      </c>
      <c r="R217" s="99">
        <f t="shared" si="14"/>
        <v>37390912</v>
      </c>
      <c r="S217" s="99">
        <v>10919537</v>
      </c>
      <c r="T217" s="99">
        <v>26471375</v>
      </c>
      <c r="V217" s="97" t="s">
        <v>908</v>
      </c>
      <c r="W217" s="98" t="s">
        <v>2286</v>
      </c>
      <c r="X217" s="99">
        <v>24600</v>
      </c>
      <c r="Y217" s="46">
        <f t="shared" si="15"/>
        <v>3212494</v>
      </c>
      <c r="Z217" s="99">
        <v>1750000</v>
      </c>
      <c r="AA217" s="99">
        <v>1462494</v>
      </c>
    </row>
    <row r="218" spans="1:27" ht="15">
      <c r="A218" s="97" t="s">
        <v>953</v>
      </c>
      <c r="B218" s="98" t="s">
        <v>1922</v>
      </c>
      <c r="C218" s="99">
        <v>168682</v>
      </c>
      <c r="D218" s="99">
        <f t="shared" si="12"/>
        <v>579049</v>
      </c>
      <c r="E218" s="99">
        <v>20800</v>
      </c>
      <c r="F218" s="99">
        <v>558249</v>
      </c>
      <c r="H218" s="97" t="s">
        <v>1004</v>
      </c>
      <c r="I218" s="98" t="s">
        <v>1936</v>
      </c>
      <c r="J218" s="78"/>
      <c r="K218" s="46">
        <f t="shared" si="13"/>
        <v>38500</v>
      </c>
      <c r="L218" s="78"/>
      <c r="M218" s="99">
        <v>38500</v>
      </c>
      <c r="O218" s="97" t="s">
        <v>900</v>
      </c>
      <c r="P218" s="98" t="s">
        <v>1909</v>
      </c>
      <c r="Q218" s="99">
        <v>36708955</v>
      </c>
      <c r="R218" s="99">
        <f t="shared" si="14"/>
        <v>77282161</v>
      </c>
      <c r="S218" s="99">
        <v>674310</v>
      </c>
      <c r="T218" s="99">
        <v>76607851</v>
      </c>
      <c r="V218" s="97" t="s">
        <v>911</v>
      </c>
      <c r="W218" s="98" t="s">
        <v>1912</v>
      </c>
      <c r="X218" s="78"/>
      <c r="Y218" s="46">
        <f t="shared" si="15"/>
        <v>4808613</v>
      </c>
      <c r="Z218" s="78"/>
      <c r="AA218" s="99">
        <v>4808613</v>
      </c>
    </row>
    <row r="219" spans="1:27" ht="15">
      <c r="A219" s="97" t="s">
        <v>956</v>
      </c>
      <c r="B219" s="98" t="s">
        <v>1923</v>
      </c>
      <c r="C219" s="99">
        <v>459430</v>
      </c>
      <c r="D219" s="99">
        <f t="shared" si="12"/>
        <v>858433</v>
      </c>
      <c r="E219" s="99">
        <v>13974</v>
      </c>
      <c r="F219" s="99">
        <v>844459</v>
      </c>
      <c r="H219" s="97" t="s">
        <v>1007</v>
      </c>
      <c r="I219" s="98" t="s">
        <v>1937</v>
      </c>
      <c r="J219" s="78"/>
      <c r="K219" s="46">
        <f t="shared" si="13"/>
        <v>368736</v>
      </c>
      <c r="L219" s="78"/>
      <c r="M219" s="99">
        <v>368736</v>
      </c>
      <c r="O219" s="97" t="s">
        <v>903</v>
      </c>
      <c r="P219" s="98" t="s">
        <v>1910</v>
      </c>
      <c r="Q219" s="99">
        <v>2923800</v>
      </c>
      <c r="R219" s="99">
        <f t="shared" si="14"/>
        <v>2908817</v>
      </c>
      <c r="S219" s="99">
        <v>569550</v>
      </c>
      <c r="T219" s="99">
        <v>2339267</v>
      </c>
      <c r="V219" s="97" t="s">
        <v>914</v>
      </c>
      <c r="W219" s="98" t="s">
        <v>2313</v>
      </c>
      <c r="X219" s="99">
        <v>703825</v>
      </c>
      <c r="Y219" s="46">
        <f t="shared" si="15"/>
        <v>3905848</v>
      </c>
      <c r="Z219" s="78"/>
      <c r="AA219" s="99">
        <v>3905848</v>
      </c>
    </row>
    <row r="220" spans="1:27" ht="15">
      <c r="A220" s="97" t="s">
        <v>959</v>
      </c>
      <c r="B220" s="98" t="s">
        <v>1924</v>
      </c>
      <c r="C220" s="78"/>
      <c r="D220" s="99">
        <f t="shared" si="12"/>
        <v>2531191</v>
      </c>
      <c r="E220" s="78"/>
      <c r="F220" s="99">
        <v>2531191</v>
      </c>
      <c r="H220" s="97" t="s">
        <v>1010</v>
      </c>
      <c r="I220" s="98" t="s">
        <v>1938</v>
      </c>
      <c r="J220" s="78"/>
      <c r="K220" s="46">
        <f t="shared" si="13"/>
        <v>1524644</v>
      </c>
      <c r="L220" s="78"/>
      <c r="M220" s="99">
        <v>1524644</v>
      </c>
      <c r="O220" s="97" t="s">
        <v>906</v>
      </c>
      <c r="P220" s="98" t="s">
        <v>1911</v>
      </c>
      <c r="Q220" s="99">
        <v>2996450</v>
      </c>
      <c r="R220" s="99">
        <f t="shared" si="14"/>
        <v>7431709</v>
      </c>
      <c r="S220" s="99">
        <v>1660450</v>
      </c>
      <c r="T220" s="99">
        <v>5771259</v>
      </c>
      <c r="V220" s="97" t="s">
        <v>917</v>
      </c>
      <c r="W220" s="98" t="s">
        <v>1913</v>
      </c>
      <c r="X220" s="99">
        <v>81450</v>
      </c>
      <c r="Y220" s="46">
        <f t="shared" si="15"/>
        <v>1008734</v>
      </c>
      <c r="Z220" s="78"/>
      <c r="AA220" s="99">
        <v>1008734</v>
      </c>
    </row>
    <row r="221" spans="1:27" ht="15">
      <c r="A221" s="97" t="s">
        <v>962</v>
      </c>
      <c r="B221" s="98" t="s">
        <v>1925</v>
      </c>
      <c r="C221" s="78"/>
      <c r="D221" s="99">
        <f t="shared" si="12"/>
        <v>15700</v>
      </c>
      <c r="E221" s="78"/>
      <c r="F221" s="99">
        <v>15700</v>
      </c>
      <c r="H221" s="97" t="s">
        <v>1013</v>
      </c>
      <c r="I221" s="98" t="s">
        <v>1939</v>
      </c>
      <c r="J221" s="99">
        <v>2000000</v>
      </c>
      <c r="K221" s="46">
        <f t="shared" si="13"/>
        <v>16574957</v>
      </c>
      <c r="L221" s="78"/>
      <c r="M221" s="99">
        <v>16574957</v>
      </c>
      <c r="O221" s="97" t="s">
        <v>908</v>
      </c>
      <c r="P221" s="98" t="s">
        <v>2286</v>
      </c>
      <c r="Q221" s="99">
        <v>179600</v>
      </c>
      <c r="R221" s="99">
        <f t="shared" si="14"/>
        <v>8461528</v>
      </c>
      <c r="S221" s="78"/>
      <c r="T221" s="99">
        <v>8461528</v>
      </c>
      <c r="V221" s="97" t="s">
        <v>920</v>
      </c>
      <c r="W221" s="98" t="s">
        <v>1914</v>
      </c>
      <c r="X221" s="99">
        <v>6000</v>
      </c>
      <c r="Y221" s="46">
        <f t="shared" si="15"/>
        <v>7401230</v>
      </c>
      <c r="Z221" s="78"/>
      <c r="AA221" s="99">
        <v>7401230</v>
      </c>
    </row>
    <row r="222" spans="1:27" ht="15">
      <c r="A222" s="97" t="s">
        <v>965</v>
      </c>
      <c r="B222" s="98" t="s">
        <v>1926</v>
      </c>
      <c r="C222" s="78"/>
      <c r="D222" s="99">
        <f t="shared" si="12"/>
        <v>102956</v>
      </c>
      <c r="E222" s="99">
        <v>17800</v>
      </c>
      <c r="F222" s="99">
        <v>85156</v>
      </c>
      <c r="H222" s="97" t="s">
        <v>1022</v>
      </c>
      <c r="I222" s="98" t="s">
        <v>1942</v>
      </c>
      <c r="J222" s="99">
        <v>602500</v>
      </c>
      <c r="K222" s="46">
        <f t="shared" si="13"/>
        <v>2734059</v>
      </c>
      <c r="L222" s="99">
        <v>1121648</v>
      </c>
      <c r="M222" s="99">
        <v>1612411</v>
      </c>
      <c r="O222" s="97" t="s">
        <v>911</v>
      </c>
      <c r="P222" s="98" t="s">
        <v>1912</v>
      </c>
      <c r="Q222" s="99">
        <v>436000</v>
      </c>
      <c r="R222" s="99">
        <f t="shared" si="14"/>
        <v>1963938</v>
      </c>
      <c r="S222" s="99">
        <v>406950</v>
      </c>
      <c r="T222" s="99">
        <v>1556988</v>
      </c>
      <c r="V222" s="97" t="s">
        <v>923</v>
      </c>
      <c r="W222" s="98" t="s">
        <v>1915</v>
      </c>
      <c r="X222" s="99">
        <v>5552931</v>
      </c>
      <c r="Y222" s="46">
        <f t="shared" si="15"/>
        <v>17427113</v>
      </c>
      <c r="Z222" s="99">
        <v>2072800</v>
      </c>
      <c r="AA222" s="99">
        <v>15354313</v>
      </c>
    </row>
    <row r="223" spans="1:27" ht="15">
      <c r="A223" s="97" t="s">
        <v>968</v>
      </c>
      <c r="B223" s="98" t="s">
        <v>1927</v>
      </c>
      <c r="C223" s="78"/>
      <c r="D223" s="99">
        <f t="shared" si="12"/>
        <v>206682</v>
      </c>
      <c r="E223" s="78"/>
      <c r="F223" s="99">
        <v>206682</v>
      </c>
      <c r="H223" s="97" t="s">
        <v>1031</v>
      </c>
      <c r="I223" s="98" t="s">
        <v>1945</v>
      </c>
      <c r="J223" s="78"/>
      <c r="K223" s="46">
        <f t="shared" si="13"/>
        <v>226420</v>
      </c>
      <c r="L223" s="78"/>
      <c r="M223" s="99">
        <v>226420</v>
      </c>
      <c r="O223" s="97" t="s">
        <v>914</v>
      </c>
      <c r="P223" s="98" t="s">
        <v>2313</v>
      </c>
      <c r="Q223" s="99">
        <v>465700</v>
      </c>
      <c r="R223" s="99">
        <f t="shared" si="14"/>
        <v>10534256</v>
      </c>
      <c r="S223" s="99">
        <v>723900</v>
      </c>
      <c r="T223" s="99">
        <v>9810356</v>
      </c>
      <c r="V223" s="97" t="s">
        <v>927</v>
      </c>
      <c r="W223" s="98" t="s">
        <v>2314</v>
      </c>
      <c r="X223" s="99">
        <v>446493</v>
      </c>
      <c r="Y223" s="46">
        <f t="shared" si="15"/>
        <v>147799</v>
      </c>
      <c r="Z223" s="78"/>
      <c r="AA223" s="99">
        <v>147799</v>
      </c>
    </row>
    <row r="224" spans="1:27" ht="15">
      <c r="A224" s="97" t="s">
        <v>971</v>
      </c>
      <c r="B224" s="98" t="s">
        <v>1928</v>
      </c>
      <c r="C224" s="78"/>
      <c r="D224" s="99">
        <f t="shared" si="12"/>
        <v>170021</v>
      </c>
      <c r="E224" s="99">
        <v>39810</v>
      </c>
      <c r="F224" s="99">
        <v>130211</v>
      </c>
      <c r="H224" s="97" t="s">
        <v>1035</v>
      </c>
      <c r="I224" s="98" t="s">
        <v>1946</v>
      </c>
      <c r="J224" s="99">
        <v>78000</v>
      </c>
      <c r="K224" s="46">
        <f t="shared" si="13"/>
        <v>218609</v>
      </c>
      <c r="L224" s="99">
        <v>209557</v>
      </c>
      <c r="M224" s="99">
        <v>9052</v>
      </c>
      <c r="O224" s="97" t="s">
        <v>917</v>
      </c>
      <c r="P224" s="98" t="s">
        <v>1913</v>
      </c>
      <c r="Q224" s="99">
        <v>377700</v>
      </c>
      <c r="R224" s="99">
        <f t="shared" si="14"/>
        <v>6991314</v>
      </c>
      <c r="S224" s="99">
        <v>2031600</v>
      </c>
      <c r="T224" s="99">
        <v>4959714</v>
      </c>
      <c r="V224" s="97" t="s">
        <v>930</v>
      </c>
      <c r="W224" s="98" t="s">
        <v>1916</v>
      </c>
      <c r="X224" s="99">
        <v>42932</v>
      </c>
      <c r="Y224" s="46">
        <f t="shared" si="15"/>
        <v>4892862</v>
      </c>
      <c r="Z224" s="99">
        <v>723600</v>
      </c>
      <c r="AA224" s="99">
        <v>4169262</v>
      </c>
    </row>
    <row r="225" spans="1:27" ht="15">
      <c r="A225" s="97" t="s">
        <v>977</v>
      </c>
      <c r="B225" s="98" t="s">
        <v>1813</v>
      </c>
      <c r="C225" s="99">
        <v>772000</v>
      </c>
      <c r="D225" s="99">
        <f t="shared" si="12"/>
        <v>1131087</v>
      </c>
      <c r="E225" s="99">
        <v>34250</v>
      </c>
      <c r="F225" s="99">
        <v>1096837</v>
      </c>
      <c r="H225" s="97" t="s">
        <v>1038</v>
      </c>
      <c r="I225" s="98" t="s">
        <v>1947</v>
      </c>
      <c r="J225" s="99">
        <v>20201</v>
      </c>
      <c r="K225" s="46">
        <f t="shared" si="13"/>
        <v>112877</v>
      </c>
      <c r="L225" s="99">
        <v>24900</v>
      </c>
      <c r="M225" s="99">
        <v>87977</v>
      </c>
      <c r="O225" s="97" t="s">
        <v>920</v>
      </c>
      <c r="P225" s="98" t="s">
        <v>1914</v>
      </c>
      <c r="Q225" s="99">
        <v>829540</v>
      </c>
      <c r="R225" s="99">
        <f t="shared" si="14"/>
        <v>4803986</v>
      </c>
      <c r="S225" s="99">
        <v>1366500</v>
      </c>
      <c r="T225" s="99">
        <v>3437486</v>
      </c>
      <c r="V225" s="97" t="s">
        <v>933</v>
      </c>
      <c r="W225" s="98" t="s">
        <v>1917</v>
      </c>
      <c r="X225" s="99">
        <v>1829245</v>
      </c>
      <c r="Y225" s="46">
        <f t="shared" si="15"/>
        <v>1018788</v>
      </c>
      <c r="Z225" s="78"/>
      <c r="AA225" s="99">
        <v>1018788</v>
      </c>
    </row>
    <row r="226" spans="1:27" ht="15">
      <c r="A226" s="97" t="s">
        <v>979</v>
      </c>
      <c r="B226" s="98" t="s">
        <v>1929</v>
      </c>
      <c r="C226" s="78"/>
      <c r="D226" s="99">
        <f t="shared" si="12"/>
        <v>58403</v>
      </c>
      <c r="E226" s="78"/>
      <c r="F226" s="99">
        <v>58403</v>
      </c>
      <c r="H226" s="97" t="s">
        <v>1041</v>
      </c>
      <c r="I226" s="98" t="s">
        <v>1948</v>
      </c>
      <c r="J226" s="78"/>
      <c r="K226" s="46">
        <f t="shared" si="13"/>
        <v>7550</v>
      </c>
      <c r="L226" s="78"/>
      <c r="M226" s="99">
        <v>7550</v>
      </c>
      <c r="O226" s="97" t="s">
        <v>923</v>
      </c>
      <c r="P226" s="98" t="s">
        <v>1915</v>
      </c>
      <c r="Q226" s="99">
        <v>22831819</v>
      </c>
      <c r="R226" s="99">
        <f t="shared" si="14"/>
        <v>14992464</v>
      </c>
      <c r="S226" s="99">
        <v>1654952</v>
      </c>
      <c r="T226" s="99">
        <v>13337512</v>
      </c>
      <c r="V226" s="97" t="s">
        <v>936</v>
      </c>
      <c r="W226" s="98" t="s">
        <v>1918</v>
      </c>
      <c r="X226" s="99">
        <v>198102</v>
      </c>
      <c r="Y226" s="46">
        <f t="shared" si="15"/>
        <v>1846828</v>
      </c>
      <c r="Z226" s="99">
        <v>470000</v>
      </c>
      <c r="AA226" s="99">
        <v>1376828</v>
      </c>
    </row>
    <row r="227" spans="1:27" ht="15">
      <c r="A227" s="97" t="s">
        <v>982</v>
      </c>
      <c r="B227" s="98" t="s">
        <v>1930</v>
      </c>
      <c r="C227" s="99">
        <v>466500</v>
      </c>
      <c r="D227" s="99">
        <f t="shared" si="12"/>
        <v>423724</v>
      </c>
      <c r="E227" s="78"/>
      <c r="F227" s="99">
        <v>423724</v>
      </c>
      <c r="H227" s="97" t="s">
        <v>1047</v>
      </c>
      <c r="I227" s="98" t="s">
        <v>1950</v>
      </c>
      <c r="J227" s="78"/>
      <c r="K227" s="46">
        <f t="shared" si="13"/>
        <v>6000</v>
      </c>
      <c r="L227" s="78"/>
      <c r="M227" s="99">
        <v>6000</v>
      </c>
      <c r="O227" s="97" t="s">
        <v>927</v>
      </c>
      <c r="P227" s="98" t="s">
        <v>2314</v>
      </c>
      <c r="Q227" s="99">
        <v>79010</v>
      </c>
      <c r="R227" s="99">
        <f t="shared" si="14"/>
        <v>1791017</v>
      </c>
      <c r="S227" s="99">
        <v>35000</v>
      </c>
      <c r="T227" s="99">
        <v>1756017</v>
      </c>
      <c r="V227" s="97" t="s">
        <v>939</v>
      </c>
      <c r="W227" s="98" t="s">
        <v>1919</v>
      </c>
      <c r="X227" s="99">
        <v>308002</v>
      </c>
      <c r="Y227" s="46">
        <f t="shared" si="15"/>
        <v>3214982</v>
      </c>
      <c r="Z227" s="78"/>
      <c r="AA227" s="99">
        <v>3214982</v>
      </c>
    </row>
    <row r="228" spans="1:27" ht="15">
      <c r="A228" s="97" t="s">
        <v>985</v>
      </c>
      <c r="B228" s="98" t="s">
        <v>1931</v>
      </c>
      <c r="C228" s="78"/>
      <c r="D228" s="99">
        <f t="shared" si="12"/>
        <v>44716</v>
      </c>
      <c r="E228" s="78"/>
      <c r="F228" s="99">
        <v>44716</v>
      </c>
      <c r="H228" s="97" t="s">
        <v>1050</v>
      </c>
      <c r="I228" s="98" t="s">
        <v>1951</v>
      </c>
      <c r="J228" s="99">
        <v>50600</v>
      </c>
      <c r="K228" s="46">
        <f t="shared" si="13"/>
        <v>1079949</v>
      </c>
      <c r="L228" s="78"/>
      <c r="M228" s="99">
        <v>1079949</v>
      </c>
      <c r="O228" s="97" t="s">
        <v>930</v>
      </c>
      <c r="P228" s="98" t="s">
        <v>1916</v>
      </c>
      <c r="Q228" s="99">
        <v>5524816</v>
      </c>
      <c r="R228" s="99">
        <f t="shared" si="14"/>
        <v>8623524</v>
      </c>
      <c r="S228" s="99">
        <v>510450</v>
      </c>
      <c r="T228" s="99">
        <v>8113074</v>
      </c>
      <c r="V228" s="97" t="s">
        <v>942</v>
      </c>
      <c r="W228" s="98" t="s">
        <v>1920</v>
      </c>
      <c r="X228" s="99">
        <v>608253</v>
      </c>
      <c r="Y228" s="46">
        <f t="shared" si="15"/>
        <v>7522340</v>
      </c>
      <c r="Z228" s="99">
        <v>15000</v>
      </c>
      <c r="AA228" s="99">
        <v>7507340</v>
      </c>
    </row>
    <row r="229" spans="1:27" ht="15">
      <c r="A229" s="97" t="s">
        <v>988</v>
      </c>
      <c r="B229" s="98" t="s">
        <v>1932</v>
      </c>
      <c r="C229" s="78"/>
      <c r="D229" s="99">
        <f t="shared" si="12"/>
        <v>318362</v>
      </c>
      <c r="E229" s="78"/>
      <c r="F229" s="99">
        <v>318362</v>
      </c>
      <c r="H229" s="97" t="s">
        <v>1053</v>
      </c>
      <c r="I229" s="98" t="s">
        <v>1952</v>
      </c>
      <c r="J229" s="78"/>
      <c r="K229" s="46">
        <f t="shared" si="13"/>
        <v>55400</v>
      </c>
      <c r="L229" s="78"/>
      <c r="M229" s="99">
        <v>55400</v>
      </c>
      <c r="O229" s="97" t="s">
        <v>933</v>
      </c>
      <c r="P229" s="98" t="s">
        <v>1917</v>
      </c>
      <c r="Q229" s="99">
        <v>8917602</v>
      </c>
      <c r="R229" s="99">
        <f t="shared" si="14"/>
        <v>4605705</v>
      </c>
      <c r="S229" s="99">
        <v>667924</v>
      </c>
      <c r="T229" s="99">
        <v>3937781</v>
      </c>
      <c r="V229" s="97" t="s">
        <v>945</v>
      </c>
      <c r="W229" s="98" t="s">
        <v>1893</v>
      </c>
      <c r="X229" s="99">
        <v>3603503</v>
      </c>
      <c r="Y229" s="46">
        <f t="shared" si="15"/>
        <v>4854160</v>
      </c>
      <c r="Z229" s="78"/>
      <c r="AA229" s="99">
        <v>4854160</v>
      </c>
    </row>
    <row r="230" spans="1:27" ht="15">
      <c r="A230" s="97" t="s">
        <v>991</v>
      </c>
      <c r="B230" s="98" t="s">
        <v>1933</v>
      </c>
      <c r="C230" s="78"/>
      <c r="D230" s="99">
        <f t="shared" si="12"/>
        <v>94841</v>
      </c>
      <c r="E230" s="78"/>
      <c r="F230" s="99">
        <v>94841</v>
      </c>
      <c r="H230" s="97" t="s">
        <v>1056</v>
      </c>
      <c r="I230" s="98" t="s">
        <v>1953</v>
      </c>
      <c r="J230" s="78"/>
      <c r="K230" s="46">
        <f t="shared" si="13"/>
        <v>270000</v>
      </c>
      <c r="L230" s="99">
        <v>6000</v>
      </c>
      <c r="M230" s="99">
        <v>264000</v>
      </c>
      <c r="O230" s="97" t="s">
        <v>936</v>
      </c>
      <c r="P230" s="98" t="s">
        <v>1918</v>
      </c>
      <c r="Q230" s="99">
        <v>674000</v>
      </c>
      <c r="R230" s="99">
        <f t="shared" si="14"/>
        <v>73250</v>
      </c>
      <c r="S230" s="99">
        <v>32750</v>
      </c>
      <c r="T230" s="99">
        <v>40500</v>
      </c>
      <c r="V230" s="97" t="s">
        <v>947</v>
      </c>
      <c r="W230" s="98" t="s">
        <v>1921</v>
      </c>
      <c r="X230" s="99">
        <v>82999632</v>
      </c>
      <c r="Y230" s="46">
        <f t="shared" si="15"/>
        <v>37791484</v>
      </c>
      <c r="Z230" s="99">
        <v>32252795</v>
      </c>
      <c r="AA230" s="99">
        <v>5538689</v>
      </c>
    </row>
    <row r="231" spans="1:27" ht="15">
      <c r="A231" s="97" t="s">
        <v>994</v>
      </c>
      <c r="B231" s="98" t="s">
        <v>1934</v>
      </c>
      <c r="C231" s="99">
        <v>322850</v>
      </c>
      <c r="D231" s="99">
        <f t="shared" si="12"/>
        <v>300</v>
      </c>
      <c r="E231" s="78"/>
      <c r="F231" s="99">
        <v>300</v>
      </c>
      <c r="H231" s="97" t="s">
        <v>1059</v>
      </c>
      <c r="I231" s="98" t="s">
        <v>1954</v>
      </c>
      <c r="J231" s="78"/>
      <c r="K231" s="46">
        <f t="shared" si="13"/>
        <v>60599</v>
      </c>
      <c r="L231" s="78"/>
      <c r="M231" s="99">
        <v>60599</v>
      </c>
      <c r="O231" s="97" t="s">
        <v>939</v>
      </c>
      <c r="P231" s="98" t="s">
        <v>1919</v>
      </c>
      <c r="Q231" s="99">
        <v>1126768</v>
      </c>
      <c r="R231" s="99">
        <f t="shared" si="14"/>
        <v>3358627</v>
      </c>
      <c r="S231" s="99">
        <v>324073</v>
      </c>
      <c r="T231" s="99">
        <v>3034554</v>
      </c>
      <c r="V231" s="97" t="s">
        <v>950</v>
      </c>
      <c r="W231" s="98" t="s">
        <v>2287</v>
      </c>
      <c r="X231" s="99">
        <v>17374283</v>
      </c>
      <c r="Y231" s="46">
        <f t="shared" si="15"/>
        <v>22112398</v>
      </c>
      <c r="Z231" s="99">
        <v>11840</v>
      </c>
      <c r="AA231" s="99">
        <v>22100558</v>
      </c>
    </row>
    <row r="232" spans="1:27" ht="15">
      <c r="A232" s="97" t="s">
        <v>998</v>
      </c>
      <c r="B232" s="98" t="s">
        <v>1935</v>
      </c>
      <c r="C232" s="99">
        <v>252103</v>
      </c>
      <c r="D232" s="99">
        <f t="shared" si="12"/>
        <v>10037267</v>
      </c>
      <c r="E232" s="78"/>
      <c r="F232" s="99">
        <v>10037267</v>
      </c>
      <c r="H232" s="97" t="s">
        <v>1062</v>
      </c>
      <c r="I232" s="98" t="s">
        <v>1919</v>
      </c>
      <c r="J232" s="99">
        <v>188476</v>
      </c>
      <c r="K232" s="46">
        <f t="shared" si="13"/>
        <v>606345</v>
      </c>
      <c r="L232" s="99">
        <v>305000</v>
      </c>
      <c r="M232" s="99">
        <v>301345</v>
      </c>
      <c r="O232" s="97" t="s">
        <v>942</v>
      </c>
      <c r="P232" s="98" t="s">
        <v>1920</v>
      </c>
      <c r="Q232" s="99">
        <v>614950</v>
      </c>
      <c r="R232" s="99">
        <f t="shared" si="14"/>
        <v>5210679</v>
      </c>
      <c r="S232" s="99">
        <v>1081739</v>
      </c>
      <c r="T232" s="99">
        <v>4128940</v>
      </c>
      <c r="V232" s="97" t="s">
        <v>953</v>
      </c>
      <c r="W232" s="98" t="s">
        <v>1922</v>
      </c>
      <c r="X232" s="99">
        <v>41000</v>
      </c>
      <c r="Y232" s="46">
        <f t="shared" si="15"/>
        <v>1507153</v>
      </c>
      <c r="Z232" s="99">
        <v>13949</v>
      </c>
      <c r="AA232" s="99">
        <v>1493204</v>
      </c>
    </row>
    <row r="233" spans="1:27" ht="15">
      <c r="A233" s="97" t="s">
        <v>1001</v>
      </c>
      <c r="B233" s="98" t="s">
        <v>2248</v>
      </c>
      <c r="C233" s="78"/>
      <c r="D233" s="99">
        <f t="shared" si="12"/>
        <v>250</v>
      </c>
      <c r="E233" s="78"/>
      <c r="F233" s="99">
        <v>250</v>
      </c>
      <c r="H233" s="97" t="s">
        <v>1064</v>
      </c>
      <c r="I233" s="98" t="s">
        <v>1955</v>
      </c>
      <c r="J233" s="78"/>
      <c r="K233" s="46">
        <f t="shared" si="13"/>
        <v>43800</v>
      </c>
      <c r="L233" s="78"/>
      <c r="M233" s="99">
        <v>43800</v>
      </c>
      <c r="O233" s="97" t="s">
        <v>945</v>
      </c>
      <c r="P233" s="98" t="s">
        <v>1893</v>
      </c>
      <c r="Q233" s="99">
        <v>153800</v>
      </c>
      <c r="R233" s="99">
        <f t="shared" si="14"/>
        <v>1894152</v>
      </c>
      <c r="S233" s="99">
        <v>24200</v>
      </c>
      <c r="T233" s="99">
        <v>1869952</v>
      </c>
      <c r="V233" s="97" t="s">
        <v>956</v>
      </c>
      <c r="W233" s="98" t="s">
        <v>1923</v>
      </c>
      <c r="X233" s="99">
        <v>1423984</v>
      </c>
      <c r="Y233" s="46">
        <f t="shared" si="15"/>
        <v>4018158</v>
      </c>
      <c r="Z233" s="99">
        <v>20826</v>
      </c>
      <c r="AA233" s="99">
        <v>3997332</v>
      </c>
    </row>
    <row r="234" spans="1:27" ht="15">
      <c r="A234" s="97" t="s">
        <v>1004</v>
      </c>
      <c r="B234" s="98" t="s">
        <v>1936</v>
      </c>
      <c r="C234" s="99">
        <v>272600</v>
      </c>
      <c r="D234" s="99">
        <f t="shared" si="12"/>
        <v>482251</v>
      </c>
      <c r="E234" s="78"/>
      <c r="F234" s="99">
        <v>482251</v>
      </c>
      <c r="H234" s="97" t="s">
        <v>1067</v>
      </c>
      <c r="I234" s="98" t="s">
        <v>1956</v>
      </c>
      <c r="J234" s="78"/>
      <c r="K234" s="46">
        <f t="shared" si="13"/>
        <v>28206</v>
      </c>
      <c r="L234" s="78"/>
      <c r="M234" s="99">
        <v>28206</v>
      </c>
      <c r="O234" s="97" t="s">
        <v>947</v>
      </c>
      <c r="P234" s="98" t="s">
        <v>1921</v>
      </c>
      <c r="Q234" s="99">
        <v>5432247</v>
      </c>
      <c r="R234" s="99">
        <f t="shared" si="14"/>
        <v>3599172</v>
      </c>
      <c r="S234" s="99">
        <v>880592</v>
      </c>
      <c r="T234" s="99">
        <v>2718580</v>
      </c>
      <c r="V234" s="97" t="s">
        <v>962</v>
      </c>
      <c r="W234" s="98" t="s">
        <v>1925</v>
      </c>
      <c r="X234" s="78"/>
      <c r="Y234" s="46">
        <f t="shared" si="15"/>
        <v>21500</v>
      </c>
      <c r="Z234" s="78"/>
      <c r="AA234" s="99">
        <v>21500</v>
      </c>
    </row>
    <row r="235" spans="1:27" ht="15">
      <c r="A235" s="97" t="s">
        <v>1007</v>
      </c>
      <c r="B235" s="98" t="s">
        <v>1937</v>
      </c>
      <c r="C235" s="99">
        <v>305600</v>
      </c>
      <c r="D235" s="99">
        <f t="shared" si="12"/>
        <v>357189</v>
      </c>
      <c r="E235" s="78"/>
      <c r="F235" s="99">
        <v>357189</v>
      </c>
      <c r="H235" s="97" t="s">
        <v>1070</v>
      </c>
      <c r="I235" s="98" t="s">
        <v>1957</v>
      </c>
      <c r="J235" s="78"/>
      <c r="K235" s="46">
        <f t="shared" si="13"/>
        <v>29500</v>
      </c>
      <c r="L235" s="99">
        <v>25000</v>
      </c>
      <c r="M235" s="99">
        <v>4500</v>
      </c>
      <c r="O235" s="97" t="s">
        <v>950</v>
      </c>
      <c r="P235" s="98" t="s">
        <v>2287</v>
      </c>
      <c r="Q235" s="99">
        <v>35350</v>
      </c>
      <c r="R235" s="99">
        <f t="shared" si="14"/>
        <v>1973218</v>
      </c>
      <c r="S235" s="78"/>
      <c r="T235" s="99">
        <v>1973218</v>
      </c>
      <c r="V235" s="97" t="s">
        <v>965</v>
      </c>
      <c r="W235" s="98" t="s">
        <v>1926</v>
      </c>
      <c r="X235" s="99">
        <v>41954</v>
      </c>
      <c r="Y235" s="46">
        <f t="shared" si="15"/>
        <v>519029</v>
      </c>
      <c r="Z235" s="99">
        <v>67574</v>
      </c>
      <c r="AA235" s="99">
        <v>451455</v>
      </c>
    </row>
    <row r="236" spans="1:27" ht="15">
      <c r="A236" s="97" t="s">
        <v>1010</v>
      </c>
      <c r="B236" s="98" t="s">
        <v>1938</v>
      </c>
      <c r="C236" s="99">
        <v>31800</v>
      </c>
      <c r="D236" s="99">
        <f t="shared" si="12"/>
        <v>3520848</v>
      </c>
      <c r="E236" s="78"/>
      <c r="F236" s="99">
        <v>3520848</v>
      </c>
      <c r="H236" s="97" t="s">
        <v>1076</v>
      </c>
      <c r="I236" s="98" t="s">
        <v>1959</v>
      </c>
      <c r="J236" s="78"/>
      <c r="K236" s="46">
        <f t="shared" si="13"/>
        <v>311538</v>
      </c>
      <c r="L236" s="99">
        <v>222447</v>
      </c>
      <c r="M236" s="99">
        <v>89091</v>
      </c>
      <c r="O236" s="97" t="s">
        <v>953</v>
      </c>
      <c r="P236" s="98" t="s">
        <v>1922</v>
      </c>
      <c r="Q236" s="99">
        <v>1981970</v>
      </c>
      <c r="R236" s="99">
        <f t="shared" si="14"/>
        <v>4270216</v>
      </c>
      <c r="S236" s="99">
        <v>273441</v>
      </c>
      <c r="T236" s="99">
        <v>3996775</v>
      </c>
      <c r="V236" s="97" t="s">
        <v>968</v>
      </c>
      <c r="W236" s="98" t="s">
        <v>1927</v>
      </c>
      <c r="X236" s="99">
        <v>5000</v>
      </c>
      <c r="Y236" s="46">
        <f t="shared" si="15"/>
        <v>361059</v>
      </c>
      <c r="Z236" s="78"/>
      <c r="AA236" s="99">
        <v>361059</v>
      </c>
    </row>
    <row r="237" spans="1:27" ht="15">
      <c r="A237" s="97" t="s">
        <v>1013</v>
      </c>
      <c r="B237" s="98" t="s">
        <v>1939</v>
      </c>
      <c r="C237" s="99">
        <v>21656402</v>
      </c>
      <c r="D237" s="99">
        <f t="shared" si="12"/>
        <v>13074259</v>
      </c>
      <c r="E237" s="99">
        <v>563501</v>
      </c>
      <c r="F237" s="99">
        <v>12510758</v>
      </c>
      <c r="H237" s="97" t="s">
        <v>1079</v>
      </c>
      <c r="I237" s="98" t="s">
        <v>1960</v>
      </c>
      <c r="J237" s="99">
        <v>27400</v>
      </c>
      <c r="K237" s="46">
        <f t="shared" si="13"/>
        <v>22590</v>
      </c>
      <c r="L237" s="78"/>
      <c r="M237" s="99">
        <v>22590</v>
      </c>
      <c r="O237" s="97" t="s">
        <v>956</v>
      </c>
      <c r="P237" s="98" t="s">
        <v>1923</v>
      </c>
      <c r="Q237" s="99">
        <v>5066642</v>
      </c>
      <c r="R237" s="99">
        <f t="shared" si="14"/>
        <v>10095080</v>
      </c>
      <c r="S237" s="99">
        <v>268844</v>
      </c>
      <c r="T237" s="99">
        <v>9826236</v>
      </c>
      <c r="V237" s="97" t="s">
        <v>971</v>
      </c>
      <c r="W237" s="98" t="s">
        <v>1928</v>
      </c>
      <c r="X237" s="99">
        <v>14000</v>
      </c>
      <c r="Y237" s="46">
        <f t="shared" si="15"/>
        <v>1075509</v>
      </c>
      <c r="Z237" s="99">
        <v>750000</v>
      </c>
      <c r="AA237" s="99">
        <v>325509</v>
      </c>
    </row>
    <row r="238" spans="1:27" ht="15">
      <c r="A238" s="97" t="s">
        <v>1022</v>
      </c>
      <c r="B238" s="98" t="s">
        <v>1942</v>
      </c>
      <c r="C238" s="99">
        <v>435000</v>
      </c>
      <c r="D238" s="99">
        <f t="shared" si="12"/>
        <v>342531</v>
      </c>
      <c r="E238" s="99">
        <v>119500</v>
      </c>
      <c r="F238" s="99">
        <v>223031</v>
      </c>
      <c r="H238" s="97" t="s">
        <v>1082</v>
      </c>
      <c r="I238" s="98" t="s">
        <v>1961</v>
      </c>
      <c r="J238" s="78"/>
      <c r="K238" s="46">
        <f t="shared" si="13"/>
        <v>52727</v>
      </c>
      <c r="L238" s="78"/>
      <c r="M238" s="99">
        <v>52727</v>
      </c>
      <c r="O238" s="97" t="s">
        <v>959</v>
      </c>
      <c r="P238" s="98" t="s">
        <v>1924</v>
      </c>
      <c r="Q238" s="78"/>
      <c r="R238" s="99">
        <f t="shared" si="14"/>
        <v>3143107</v>
      </c>
      <c r="S238" s="78"/>
      <c r="T238" s="99">
        <v>3143107</v>
      </c>
      <c r="V238" s="97" t="s">
        <v>974</v>
      </c>
      <c r="W238" s="98" t="s">
        <v>2198</v>
      </c>
      <c r="X238" s="99">
        <v>22600</v>
      </c>
      <c r="Y238" s="46">
        <f t="shared" si="15"/>
        <v>1563312</v>
      </c>
      <c r="Z238" s="99">
        <v>36251</v>
      </c>
      <c r="AA238" s="99">
        <v>1527061</v>
      </c>
    </row>
    <row r="239" spans="1:27" ht="15">
      <c r="A239" s="97" t="s">
        <v>1031</v>
      </c>
      <c r="B239" s="98" t="s">
        <v>1945</v>
      </c>
      <c r="C239" s="99">
        <v>358500</v>
      </c>
      <c r="D239" s="99">
        <f t="shared" si="12"/>
        <v>1632907</v>
      </c>
      <c r="E239" s="99">
        <v>130900</v>
      </c>
      <c r="F239" s="99">
        <v>1502007</v>
      </c>
      <c r="H239" s="97" t="s">
        <v>1085</v>
      </c>
      <c r="I239" s="98" t="s">
        <v>1962</v>
      </c>
      <c r="J239" s="78"/>
      <c r="K239" s="46">
        <f t="shared" si="13"/>
        <v>147188</v>
      </c>
      <c r="L239" s="78"/>
      <c r="M239" s="99">
        <v>147188</v>
      </c>
      <c r="O239" s="97" t="s">
        <v>962</v>
      </c>
      <c r="P239" s="98" t="s">
        <v>1925</v>
      </c>
      <c r="Q239" s="99">
        <v>415000</v>
      </c>
      <c r="R239" s="99">
        <f t="shared" si="14"/>
        <v>370601</v>
      </c>
      <c r="S239" s="78"/>
      <c r="T239" s="99">
        <v>370601</v>
      </c>
      <c r="V239" s="97" t="s">
        <v>977</v>
      </c>
      <c r="W239" s="98" t="s">
        <v>1813</v>
      </c>
      <c r="X239" s="99">
        <v>11580870</v>
      </c>
      <c r="Y239" s="46">
        <f t="shared" si="15"/>
        <v>20068386</v>
      </c>
      <c r="Z239" s="99">
        <v>457000</v>
      </c>
      <c r="AA239" s="99">
        <v>19611386</v>
      </c>
    </row>
    <row r="240" spans="1:27" ht="15">
      <c r="A240" s="97" t="s">
        <v>1035</v>
      </c>
      <c r="B240" s="98" t="s">
        <v>1946</v>
      </c>
      <c r="C240" s="78"/>
      <c r="D240" s="99">
        <f t="shared" si="12"/>
        <v>191652</v>
      </c>
      <c r="E240" s="78"/>
      <c r="F240" s="99">
        <v>191652</v>
      </c>
      <c r="H240" s="97" t="s">
        <v>1088</v>
      </c>
      <c r="I240" s="98" t="s">
        <v>1963</v>
      </c>
      <c r="J240" s="78"/>
      <c r="K240" s="46">
        <f t="shared" si="13"/>
        <v>24080</v>
      </c>
      <c r="L240" s="78"/>
      <c r="M240" s="99">
        <v>24080</v>
      </c>
      <c r="O240" s="97" t="s">
        <v>965</v>
      </c>
      <c r="P240" s="98" t="s">
        <v>1926</v>
      </c>
      <c r="Q240" s="78"/>
      <c r="R240" s="99">
        <f t="shared" si="14"/>
        <v>2051423</v>
      </c>
      <c r="S240" s="99">
        <v>22000</v>
      </c>
      <c r="T240" s="99">
        <v>2029423</v>
      </c>
      <c r="V240" s="97" t="s">
        <v>979</v>
      </c>
      <c r="W240" s="98" t="s">
        <v>1929</v>
      </c>
      <c r="X240" s="78"/>
      <c r="Y240" s="46">
        <f t="shared" si="15"/>
        <v>3406</v>
      </c>
      <c r="Z240" s="99">
        <v>3406</v>
      </c>
      <c r="AA240" s="78"/>
    </row>
    <row r="241" spans="1:27" ht="15">
      <c r="A241" s="97" t="s">
        <v>1038</v>
      </c>
      <c r="B241" s="98" t="s">
        <v>1947</v>
      </c>
      <c r="C241" s="78"/>
      <c r="D241" s="99">
        <f t="shared" si="12"/>
        <v>3675</v>
      </c>
      <c r="E241" s="78"/>
      <c r="F241" s="99">
        <v>3675</v>
      </c>
      <c r="H241" s="97" t="s">
        <v>1091</v>
      </c>
      <c r="I241" s="98" t="s">
        <v>2199</v>
      </c>
      <c r="J241" s="78"/>
      <c r="K241" s="46">
        <f t="shared" si="13"/>
        <v>11717</v>
      </c>
      <c r="L241" s="78"/>
      <c r="M241" s="99">
        <v>11717</v>
      </c>
      <c r="O241" s="97" t="s">
        <v>968</v>
      </c>
      <c r="P241" s="98" t="s">
        <v>1927</v>
      </c>
      <c r="Q241" s="99">
        <v>991150</v>
      </c>
      <c r="R241" s="99">
        <f t="shared" si="14"/>
        <v>2066470</v>
      </c>
      <c r="S241" s="99">
        <v>164346</v>
      </c>
      <c r="T241" s="99">
        <v>1902124</v>
      </c>
      <c r="V241" s="97" t="s">
        <v>982</v>
      </c>
      <c r="W241" s="98" t="s">
        <v>1930</v>
      </c>
      <c r="X241" s="99">
        <v>89471897</v>
      </c>
      <c r="Y241" s="46">
        <f t="shared" si="15"/>
        <v>14138577</v>
      </c>
      <c r="Z241" s="78"/>
      <c r="AA241" s="99">
        <v>14138577</v>
      </c>
    </row>
    <row r="242" spans="1:27" ht="15">
      <c r="A242" s="97" t="s">
        <v>1041</v>
      </c>
      <c r="B242" s="98" t="s">
        <v>1948</v>
      </c>
      <c r="C242" s="78"/>
      <c r="D242" s="99">
        <f t="shared" si="12"/>
        <v>6050</v>
      </c>
      <c r="E242" s="99">
        <v>250</v>
      </c>
      <c r="F242" s="99">
        <v>5800</v>
      </c>
      <c r="H242" s="97" t="s">
        <v>1094</v>
      </c>
      <c r="I242" s="98" t="s">
        <v>1964</v>
      </c>
      <c r="J242" s="99">
        <v>60000</v>
      </c>
      <c r="K242" s="46">
        <f t="shared" si="13"/>
        <v>154960</v>
      </c>
      <c r="L242" s="78"/>
      <c r="M242" s="99">
        <v>154960</v>
      </c>
      <c r="O242" s="97" t="s">
        <v>971</v>
      </c>
      <c r="P242" s="98" t="s">
        <v>1928</v>
      </c>
      <c r="Q242" s="99">
        <v>458000</v>
      </c>
      <c r="R242" s="99">
        <f t="shared" si="14"/>
        <v>1755426</v>
      </c>
      <c r="S242" s="99">
        <v>62310</v>
      </c>
      <c r="T242" s="99">
        <v>1693116</v>
      </c>
      <c r="V242" s="97" t="s">
        <v>985</v>
      </c>
      <c r="W242" s="98" t="s">
        <v>1931</v>
      </c>
      <c r="X242" s="78"/>
      <c r="Y242" s="46">
        <f t="shared" si="15"/>
        <v>68327</v>
      </c>
      <c r="Z242" s="78"/>
      <c r="AA242" s="99">
        <v>68327</v>
      </c>
    </row>
    <row r="243" spans="1:27" ht="15">
      <c r="A243" s="97" t="s">
        <v>1044</v>
      </c>
      <c r="B243" s="98" t="s">
        <v>1949</v>
      </c>
      <c r="C243" s="78"/>
      <c r="D243" s="99">
        <f t="shared" si="12"/>
        <v>46100</v>
      </c>
      <c r="E243" s="78"/>
      <c r="F243" s="99">
        <v>46100</v>
      </c>
      <c r="H243" s="97" t="s">
        <v>1097</v>
      </c>
      <c r="I243" s="98" t="s">
        <v>1965</v>
      </c>
      <c r="J243" s="99">
        <v>73400</v>
      </c>
      <c r="K243" s="46">
        <f t="shared" si="13"/>
        <v>303388</v>
      </c>
      <c r="L243" s="78"/>
      <c r="M243" s="99">
        <v>303388</v>
      </c>
      <c r="O243" s="97" t="s">
        <v>974</v>
      </c>
      <c r="P243" s="98" t="s">
        <v>2198</v>
      </c>
      <c r="Q243" s="78"/>
      <c r="R243" s="99">
        <f t="shared" si="14"/>
        <v>25500</v>
      </c>
      <c r="S243" s="99">
        <v>25450</v>
      </c>
      <c r="T243" s="99">
        <v>50</v>
      </c>
      <c r="V243" s="97" t="s">
        <v>988</v>
      </c>
      <c r="W243" s="98" t="s">
        <v>1932</v>
      </c>
      <c r="X243" s="78"/>
      <c r="Y243" s="46">
        <f t="shared" si="15"/>
        <v>2201308</v>
      </c>
      <c r="Z243" s="78"/>
      <c r="AA243" s="99">
        <v>2201308</v>
      </c>
    </row>
    <row r="244" spans="1:27" ht="15">
      <c r="A244" s="97" t="s">
        <v>1047</v>
      </c>
      <c r="B244" s="98" t="s">
        <v>1950</v>
      </c>
      <c r="C244" s="78"/>
      <c r="D244" s="99">
        <f t="shared" si="12"/>
        <v>133914</v>
      </c>
      <c r="E244" s="99">
        <v>94227</v>
      </c>
      <c r="F244" s="99">
        <v>39687</v>
      </c>
      <c r="H244" s="97" t="s">
        <v>1103</v>
      </c>
      <c r="I244" s="98" t="s">
        <v>1967</v>
      </c>
      <c r="J244" s="78"/>
      <c r="K244" s="46">
        <f t="shared" si="13"/>
        <v>232150</v>
      </c>
      <c r="L244" s="78"/>
      <c r="M244" s="99">
        <v>232150</v>
      </c>
      <c r="O244" s="97" t="s">
        <v>977</v>
      </c>
      <c r="P244" s="98" t="s">
        <v>1813</v>
      </c>
      <c r="Q244" s="99">
        <v>7240075</v>
      </c>
      <c r="R244" s="99">
        <f t="shared" si="14"/>
        <v>12788003</v>
      </c>
      <c r="S244" s="99">
        <v>517259</v>
      </c>
      <c r="T244" s="99">
        <v>12270744</v>
      </c>
      <c r="V244" s="97" t="s">
        <v>991</v>
      </c>
      <c r="W244" s="98" t="s">
        <v>1933</v>
      </c>
      <c r="X244" s="99">
        <v>405000</v>
      </c>
      <c r="Y244" s="46">
        <f t="shared" si="15"/>
        <v>72500</v>
      </c>
      <c r="Z244" s="78"/>
      <c r="AA244" s="99">
        <v>72500</v>
      </c>
    </row>
    <row r="245" spans="1:27" ht="15">
      <c r="A245" s="97" t="s">
        <v>1050</v>
      </c>
      <c r="B245" s="98" t="s">
        <v>1951</v>
      </c>
      <c r="C245" s="78"/>
      <c r="D245" s="99">
        <f t="shared" si="12"/>
        <v>548701</v>
      </c>
      <c r="E245" s="99">
        <v>246000</v>
      </c>
      <c r="F245" s="99">
        <v>302701</v>
      </c>
      <c r="H245" s="97" t="s">
        <v>1106</v>
      </c>
      <c r="I245" s="98" t="s">
        <v>1968</v>
      </c>
      <c r="J245" s="78"/>
      <c r="K245" s="46">
        <f t="shared" si="13"/>
        <v>129991</v>
      </c>
      <c r="L245" s="78"/>
      <c r="M245" s="99">
        <v>129991</v>
      </c>
      <c r="O245" s="97" t="s">
        <v>979</v>
      </c>
      <c r="P245" s="98" t="s">
        <v>1929</v>
      </c>
      <c r="Q245" s="78"/>
      <c r="R245" s="99">
        <f t="shared" si="14"/>
        <v>581937</v>
      </c>
      <c r="S245" s="99">
        <v>23778</v>
      </c>
      <c r="T245" s="99">
        <v>558159</v>
      </c>
      <c r="V245" s="97" t="s">
        <v>994</v>
      </c>
      <c r="W245" s="98" t="s">
        <v>1934</v>
      </c>
      <c r="X245" s="99">
        <v>115789</v>
      </c>
      <c r="Y245" s="46">
        <f t="shared" si="15"/>
        <v>4010937</v>
      </c>
      <c r="Z245" s="78"/>
      <c r="AA245" s="99">
        <v>4010937</v>
      </c>
    </row>
    <row r="246" spans="1:27" ht="15">
      <c r="A246" s="97" t="s">
        <v>1053</v>
      </c>
      <c r="B246" s="98" t="s">
        <v>1952</v>
      </c>
      <c r="C246" s="78"/>
      <c r="D246" s="99">
        <f t="shared" si="12"/>
        <v>211573</v>
      </c>
      <c r="E246" s="99">
        <v>35500</v>
      </c>
      <c r="F246" s="99">
        <v>176073</v>
      </c>
      <c r="H246" s="97" t="s">
        <v>1109</v>
      </c>
      <c r="I246" s="98" t="s">
        <v>1969</v>
      </c>
      <c r="J246" s="78"/>
      <c r="K246" s="46">
        <f t="shared" si="13"/>
        <v>17600</v>
      </c>
      <c r="L246" s="78"/>
      <c r="M246" s="99">
        <v>17600</v>
      </c>
      <c r="O246" s="97" t="s">
        <v>982</v>
      </c>
      <c r="P246" s="98" t="s">
        <v>1930</v>
      </c>
      <c r="Q246" s="99">
        <v>1954487</v>
      </c>
      <c r="R246" s="99">
        <f t="shared" si="14"/>
        <v>4869930</v>
      </c>
      <c r="S246" s="99">
        <v>159320</v>
      </c>
      <c r="T246" s="99">
        <v>4710610</v>
      </c>
      <c r="V246" s="97" t="s">
        <v>998</v>
      </c>
      <c r="W246" s="98" t="s">
        <v>1935</v>
      </c>
      <c r="X246" s="99">
        <v>25323839</v>
      </c>
      <c r="Y246" s="46">
        <f t="shared" si="15"/>
        <v>13427121</v>
      </c>
      <c r="Z246" s="78"/>
      <c r="AA246" s="99">
        <v>13427121</v>
      </c>
    </row>
    <row r="247" spans="1:27" ht="15">
      <c r="A247" s="97" t="s">
        <v>1056</v>
      </c>
      <c r="B247" s="98" t="s">
        <v>1953</v>
      </c>
      <c r="C247" s="99">
        <v>300</v>
      </c>
      <c r="D247" s="99">
        <f t="shared" si="12"/>
        <v>654816</v>
      </c>
      <c r="E247" s="99">
        <v>539375</v>
      </c>
      <c r="F247" s="99">
        <v>115441</v>
      </c>
      <c r="H247" s="97" t="s">
        <v>1113</v>
      </c>
      <c r="I247" s="98" t="s">
        <v>1970</v>
      </c>
      <c r="J247" s="78"/>
      <c r="K247" s="46">
        <f t="shared" si="13"/>
        <v>735272</v>
      </c>
      <c r="L247" s="78"/>
      <c r="M247" s="99">
        <v>735272</v>
      </c>
      <c r="O247" s="97" t="s">
        <v>985</v>
      </c>
      <c r="P247" s="98" t="s">
        <v>1931</v>
      </c>
      <c r="Q247" s="78"/>
      <c r="R247" s="99">
        <f t="shared" si="14"/>
        <v>1402917</v>
      </c>
      <c r="S247" s="99">
        <v>122425</v>
      </c>
      <c r="T247" s="99">
        <v>1280492</v>
      </c>
      <c r="V247" s="97" t="s">
        <v>1001</v>
      </c>
      <c r="W247" s="98" t="s">
        <v>2248</v>
      </c>
      <c r="X247" s="78"/>
      <c r="Y247" s="46">
        <f t="shared" si="15"/>
        <v>24200</v>
      </c>
      <c r="Z247" s="78"/>
      <c r="AA247" s="99">
        <v>24200</v>
      </c>
    </row>
    <row r="248" spans="1:27" ht="15">
      <c r="A248" s="97" t="s">
        <v>1059</v>
      </c>
      <c r="B248" s="98" t="s">
        <v>1954</v>
      </c>
      <c r="C248" s="78"/>
      <c r="D248" s="99">
        <f t="shared" si="12"/>
        <v>60795</v>
      </c>
      <c r="E248" s="78"/>
      <c r="F248" s="99">
        <v>60795</v>
      </c>
      <c r="H248" s="97" t="s">
        <v>1123</v>
      </c>
      <c r="I248" s="98" t="s">
        <v>1971</v>
      </c>
      <c r="J248" s="99">
        <v>6000</v>
      </c>
      <c r="K248" s="46">
        <f t="shared" si="13"/>
        <v>1926705</v>
      </c>
      <c r="L248" s="78"/>
      <c r="M248" s="99">
        <v>1926705</v>
      </c>
      <c r="O248" s="97" t="s">
        <v>988</v>
      </c>
      <c r="P248" s="98" t="s">
        <v>1932</v>
      </c>
      <c r="Q248" s="99">
        <v>148450</v>
      </c>
      <c r="R248" s="99">
        <f t="shared" si="14"/>
        <v>1861172</v>
      </c>
      <c r="S248" s="78"/>
      <c r="T248" s="99">
        <v>1861172</v>
      </c>
      <c r="V248" s="97" t="s">
        <v>1004</v>
      </c>
      <c r="W248" s="98" t="s">
        <v>1936</v>
      </c>
      <c r="X248" s="78"/>
      <c r="Y248" s="46">
        <f t="shared" si="15"/>
        <v>1045120</v>
      </c>
      <c r="Z248" s="78"/>
      <c r="AA248" s="99">
        <v>1045120</v>
      </c>
    </row>
    <row r="249" spans="1:27" ht="15">
      <c r="A249" s="97" t="s">
        <v>1062</v>
      </c>
      <c r="B249" s="98" t="s">
        <v>1919</v>
      </c>
      <c r="C249" s="78"/>
      <c r="D249" s="99">
        <f t="shared" si="12"/>
        <v>130985</v>
      </c>
      <c r="E249" s="78"/>
      <c r="F249" s="99">
        <v>130985</v>
      </c>
      <c r="H249" s="97" t="s">
        <v>1126</v>
      </c>
      <c r="I249" s="98" t="s">
        <v>1747</v>
      </c>
      <c r="J249" s="78"/>
      <c r="K249" s="46">
        <f t="shared" si="13"/>
        <v>2147627</v>
      </c>
      <c r="L249" s="99">
        <v>33150</v>
      </c>
      <c r="M249" s="99">
        <v>2114477</v>
      </c>
      <c r="O249" s="97" t="s">
        <v>991</v>
      </c>
      <c r="P249" s="98" t="s">
        <v>1933</v>
      </c>
      <c r="Q249" s="99">
        <v>375500</v>
      </c>
      <c r="R249" s="99">
        <f t="shared" si="14"/>
        <v>762675</v>
      </c>
      <c r="S249" s="99">
        <v>32950</v>
      </c>
      <c r="T249" s="99">
        <v>729725</v>
      </c>
      <c r="V249" s="97" t="s">
        <v>1007</v>
      </c>
      <c r="W249" s="98" t="s">
        <v>1937</v>
      </c>
      <c r="X249" s="99">
        <v>7006951</v>
      </c>
      <c r="Y249" s="46">
        <f t="shared" si="15"/>
        <v>2749837</v>
      </c>
      <c r="Z249" s="78"/>
      <c r="AA249" s="99">
        <v>2749837</v>
      </c>
    </row>
    <row r="250" spans="1:27" ht="15">
      <c r="A250" s="97" t="s">
        <v>1064</v>
      </c>
      <c r="B250" s="98" t="s">
        <v>1955</v>
      </c>
      <c r="C250" s="78"/>
      <c r="D250" s="99">
        <f t="shared" si="12"/>
        <v>11650</v>
      </c>
      <c r="E250" s="78"/>
      <c r="F250" s="99">
        <v>11650</v>
      </c>
      <c r="H250" s="97" t="s">
        <v>1128</v>
      </c>
      <c r="I250" s="98" t="s">
        <v>1972</v>
      </c>
      <c r="J250" s="78"/>
      <c r="K250" s="46">
        <f t="shared" si="13"/>
        <v>1467900</v>
      </c>
      <c r="L250" s="78"/>
      <c r="M250" s="99">
        <v>1467900</v>
      </c>
      <c r="O250" s="97" t="s">
        <v>994</v>
      </c>
      <c r="P250" s="98" t="s">
        <v>1934</v>
      </c>
      <c r="Q250" s="99">
        <v>9405671</v>
      </c>
      <c r="R250" s="99">
        <f t="shared" si="14"/>
        <v>515883</v>
      </c>
      <c r="S250" s="99">
        <v>149970</v>
      </c>
      <c r="T250" s="99">
        <v>365913</v>
      </c>
      <c r="V250" s="97" t="s">
        <v>1010</v>
      </c>
      <c r="W250" s="98" t="s">
        <v>1938</v>
      </c>
      <c r="X250" s="99">
        <v>31445400</v>
      </c>
      <c r="Y250" s="46">
        <f t="shared" si="15"/>
        <v>21466753</v>
      </c>
      <c r="Z250" s="78"/>
      <c r="AA250" s="99">
        <v>21466753</v>
      </c>
    </row>
    <row r="251" spans="1:27" ht="15">
      <c r="A251" s="97" t="s">
        <v>1067</v>
      </c>
      <c r="B251" s="98" t="s">
        <v>1956</v>
      </c>
      <c r="C251" s="78"/>
      <c r="D251" s="99">
        <f t="shared" si="12"/>
        <v>14500</v>
      </c>
      <c r="E251" s="78"/>
      <c r="F251" s="99">
        <v>14500</v>
      </c>
      <c r="H251" s="97" t="s">
        <v>1131</v>
      </c>
      <c r="I251" s="98" t="s">
        <v>1973</v>
      </c>
      <c r="J251" s="78"/>
      <c r="K251" s="46">
        <f t="shared" si="13"/>
        <v>180050</v>
      </c>
      <c r="L251" s="78"/>
      <c r="M251" s="99">
        <v>180050</v>
      </c>
      <c r="O251" s="97" t="s">
        <v>998</v>
      </c>
      <c r="P251" s="98" t="s">
        <v>1935</v>
      </c>
      <c r="Q251" s="99">
        <v>67022780</v>
      </c>
      <c r="R251" s="99">
        <f t="shared" si="14"/>
        <v>21985856</v>
      </c>
      <c r="S251" s="99">
        <v>723700</v>
      </c>
      <c r="T251" s="99">
        <v>21262156</v>
      </c>
      <c r="V251" s="97" t="s">
        <v>1013</v>
      </c>
      <c r="W251" s="98" t="s">
        <v>1939</v>
      </c>
      <c r="X251" s="99">
        <v>57493575</v>
      </c>
      <c r="Y251" s="46">
        <f t="shared" si="15"/>
        <v>96405598</v>
      </c>
      <c r="Z251" s="99">
        <v>530200</v>
      </c>
      <c r="AA251" s="99">
        <v>95875398</v>
      </c>
    </row>
    <row r="252" spans="1:27" ht="15">
      <c r="A252" s="97" t="s">
        <v>1070</v>
      </c>
      <c r="B252" s="98" t="s">
        <v>1957</v>
      </c>
      <c r="C252" s="99">
        <v>7000</v>
      </c>
      <c r="D252" s="99">
        <f t="shared" si="12"/>
        <v>1500</v>
      </c>
      <c r="E252" s="78"/>
      <c r="F252" s="99">
        <v>1500</v>
      </c>
      <c r="H252" s="97" t="s">
        <v>1134</v>
      </c>
      <c r="I252" s="98" t="s">
        <v>1894</v>
      </c>
      <c r="J252" s="78"/>
      <c r="K252" s="46">
        <f t="shared" si="13"/>
        <v>1964796</v>
      </c>
      <c r="L252" s="78"/>
      <c r="M252" s="99">
        <v>1964796</v>
      </c>
      <c r="O252" s="97" t="s">
        <v>1001</v>
      </c>
      <c r="P252" s="98" t="s">
        <v>2248</v>
      </c>
      <c r="Q252" s="99">
        <v>1257600</v>
      </c>
      <c r="R252" s="99">
        <f t="shared" si="14"/>
        <v>54126</v>
      </c>
      <c r="S252" s="78"/>
      <c r="T252" s="99">
        <v>54126</v>
      </c>
      <c r="V252" s="97" t="s">
        <v>1016</v>
      </c>
      <c r="W252" s="98" t="s">
        <v>1940</v>
      </c>
      <c r="X252" s="99">
        <v>2066801</v>
      </c>
      <c r="Y252" s="46">
        <f t="shared" si="15"/>
        <v>22875275</v>
      </c>
      <c r="Z252" s="78"/>
      <c r="AA252" s="99">
        <v>22875275</v>
      </c>
    </row>
    <row r="253" spans="1:27" ht="15">
      <c r="A253" s="97" t="s">
        <v>1073</v>
      </c>
      <c r="B253" s="98" t="s">
        <v>1958</v>
      </c>
      <c r="C253" s="78"/>
      <c r="D253" s="99">
        <f t="shared" si="12"/>
        <v>57065</v>
      </c>
      <c r="E253" s="78"/>
      <c r="F253" s="99">
        <v>57065</v>
      </c>
      <c r="H253" s="97" t="s">
        <v>1136</v>
      </c>
      <c r="I253" s="98" t="s">
        <v>1895</v>
      </c>
      <c r="J253" s="99">
        <v>295000</v>
      </c>
      <c r="K253" s="46">
        <f t="shared" si="13"/>
        <v>2257652</v>
      </c>
      <c r="L253" s="99">
        <v>16000</v>
      </c>
      <c r="M253" s="99">
        <v>2241652</v>
      </c>
      <c r="O253" s="97" t="s">
        <v>1004</v>
      </c>
      <c r="P253" s="98" t="s">
        <v>1936</v>
      </c>
      <c r="Q253" s="99">
        <v>1866600</v>
      </c>
      <c r="R253" s="99">
        <f t="shared" si="14"/>
        <v>1045700</v>
      </c>
      <c r="S253" s="78"/>
      <c r="T253" s="99">
        <v>1045700</v>
      </c>
      <c r="V253" s="97" t="s">
        <v>1019</v>
      </c>
      <c r="W253" s="98" t="s">
        <v>1941</v>
      </c>
      <c r="X253" s="99">
        <v>8159103</v>
      </c>
      <c r="Y253" s="46">
        <f t="shared" si="15"/>
        <v>8878424</v>
      </c>
      <c r="Z253" s="78"/>
      <c r="AA253" s="99">
        <v>8878424</v>
      </c>
    </row>
    <row r="254" spans="1:27" ht="15">
      <c r="A254" s="97" t="s">
        <v>1076</v>
      </c>
      <c r="B254" s="98" t="s">
        <v>1959</v>
      </c>
      <c r="C254" s="78"/>
      <c r="D254" s="99">
        <f t="shared" si="12"/>
        <v>134352</v>
      </c>
      <c r="E254" s="99">
        <v>110151</v>
      </c>
      <c r="F254" s="99">
        <v>24201</v>
      </c>
      <c r="H254" s="97" t="s">
        <v>1138</v>
      </c>
      <c r="I254" s="98" t="s">
        <v>1974</v>
      </c>
      <c r="J254" s="99">
        <v>6999</v>
      </c>
      <c r="K254" s="46">
        <f t="shared" si="13"/>
        <v>274090</v>
      </c>
      <c r="L254" s="78"/>
      <c r="M254" s="99">
        <v>274090</v>
      </c>
      <c r="O254" s="97" t="s">
        <v>1007</v>
      </c>
      <c r="P254" s="98" t="s">
        <v>1937</v>
      </c>
      <c r="Q254" s="99">
        <v>17211285</v>
      </c>
      <c r="R254" s="99">
        <f t="shared" si="14"/>
        <v>1846375</v>
      </c>
      <c r="S254" s="78"/>
      <c r="T254" s="99">
        <v>1846375</v>
      </c>
      <c r="V254" s="97" t="s">
        <v>1022</v>
      </c>
      <c r="W254" s="98" t="s">
        <v>1942</v>
      </c>
      <c r="X254" s="99">
        <v>13528403</v>
      </c>
      <c r="Y254" s="46">
        <f t="shared" si="15"/>
        <v>44232064</v>
      </c>
      <c r="Z254" s="99">
        <v>8614355</v>
      </c>
      <c r="AA254" s="99">
        <v>35617709</v>
      </c>
    </row>
    <row r="255" spans="1:27" ht="15">
      <c r="A255" s="97" t="s">
        <v>1079</v>
      </c>
      <c r="B255" s="98" t="s">
        <v>1960</v>
      </c>
      <c r="C255" s="78"/>
      <c r="D255" s="99">
        <f t="shared" si="12"/>
        <v>102846</v>
      </c>
      <c r="E255" s="78"/>
      <c r="F255" s="99">
        <v>102846</v>
      </c>
      <c r="H255" s="97" t="s">
        <v>1147</v>
      </c>
      <c r="I255" s="98" t="s">
        <v>1975</v>
      </c>
      <c r="J255" s="78"/>
      <c r="K255" s="46">
        <f t="shared" si="13"/>
        <v>1573307</v>
      </c>
      <c r="L255" s="78"/>
      <c r="M255" s="99">
        <v>1573307</v>
      </c>
      <c r="O255" s="97" t="s">
        <v>1010</v>
      </c>
      <c r="P255" s="98" t="s">
        <v>1938</v>
      </c>
      <c r="Q255" s="99">
        <v>60728825</v>
      </c>
      <c r="R255" s="99">
        <f t="shared" si="14"/>
        <v>43999325</v>
      </c>
      <c r="S255" s="99">
        <v>3632125</v>
      </c>
      <c r="T255" s="99">
        <v>40367200</v>
      </c>
      <c r="V255" s="97" t="s">
        <v>1025</v>
      </c>
      <c r="W255" s="98" t="s">
        <v>1943</v>
      </c>
      <c r="X255" s="99">
        <v>3948000</v>
      </c>
      <c r="Y255" s="46">
        <f t="shared" si="15"/>
        <v>7370449</v>
      </c>
      <c r="Z255" s="78"/>
      <c r="AA255" s="99">
        <v>7370449</v>
      </c>
    </row>
    <row r="256" spans="1:27" ht="15">
      <c r="A256" s="97" t="s">
        <v>1082</v>
      </c>
      <c r="B256" s="98" t="s">
        <v>1961</v>
      </c>
      <c r="C256" s="99">
        <v>247001</v>
      </c>
      <c r="D256" s="99">
        <f t="shared" si="12"/>
        <v>182360</v>
      </c>
      <c r="E256" s="78"/>
      <c r="F256" s="99">
        <v>182360</v>
      </c>
      <c r="H256" s="97" t="s">
        <v>1150</v>
      </c>
      <c r="I256" s="98" t="s">
        <v>1976</v>
      </c>
      <c r="J256" s="99">
        <v>1</v>
      </c>
      <c r="K256" s="46">
        <f t="shared" si="13"/>
        <v>976120</v>
      </c>
      <c r="L256" s="78"/>
      <c r="M256" s="99">
        <v>976120</v>
      </c>
      <c r="O256" s="97" t="s">
        <v>1013</v>
      </c>
      <c r="P256" s="98" t="s">
        <v>1939</v>
      </c>
      <c r="Q256" s="99">
        <v>369014059</v>
      </c>
      <c r="R256" s="99">
        <f t="shared" si="14"/>
        <v>140791510</v>
      </c>
      <c r="S256" s="99">
        <v>3067981</v>
      </c>
      <c r="T256" s="99">
        <v>137723529</v>
      </c>
      <c r="V256" s="97" t="s">
        <v>1028</v>
      </c>
      <c r="W256" s="98" t="s">
        <v>1944</v>
      </c>
      <c r="X256" s="99">
        <v>440000</v>
      </c>
      <c r="Y256" s="46">
        <f t="shared" si="15"/>
        <v>20313339</v>
      </c>
      <c r="Z256" s="78"/>
      <c r="AA256" s="99">
        <v>20313339</v>
      </c>
    </row>
    <row r="257" spans="1:27" ht="15">
      <c r="A257" s="97" t="s">
        <v>1085</v>
      </c>
      <c r="B257" s="98" t="s">
        <v>1962</v>
      </c>
      <c r="C257" s="78"/>
      <c r="D257" s="99">
        <f t="shared" si="12"/>
        <v>93300</v>
      </c>
      <c r="E257" s="99">
        <v>67300</v>
      </c>
      <c r="F257" s="99">
        <v>26000</v>
      </c>
      <c r="H257" s="97" t="s">
        <v>1152</v>
      </c>
      <c r="I257" s="98" t="s">
        <v>1977</v>
      </c>
      <c r="J257" s="99">
        <v>38250</v>
      </c>
      <c r="K257" s="46">
        <f t="shared" si="13"/>
        <v>1307018</v>
      </c>
      <c r="L257" s="99">
        <v>390500</v>
      </c>
      <c r="M257" s="99">
        <v>916518</v>
      </c>
      <c r="O257" s="97" t="s">
        <v>1016</v>
      </c>
      <c r="P257" s="98" t="s">
        <v>1940</v>
      </c>
      <c r="Q257" s="99">
        <v>2637800</v>
      </c>
      <c r="R257" s="99">
        <f t="shared" si="14"/>
        <v>1602061</v>
      </c>
      <c r="S257" s="99">
        <v>150200</v>
      </c>
      <c r="T257" s="99">
        <v>1451861</v>
      </c>
      <c r="V257" s="97" t="s">
        <v>1031</v>
      </c>
      <c r="W257" s="98" t="s">
        <v>1945</v>
      </c>
      <c r="X257" s="99">
        <v>130000</v>
      </c>
      <c r="Y257" s="46">
        <f t="shared" si="15"/>
        <v>4590095</v>
      </c>
      <c r="Z257" s="78"/>
      <c r="AA257" s="99">
        <v>4590095</v>
      </c>
    </row>
    <row r="258" spans="1:27" ht="15">
      <c r="A258" s="97" t="s">
        <v>1088</v>
      </c>
      <c r="B258" s="98" t="s">
        <v>1963</v>
      </c>
      <c r="C258" s="78"/>
      <c r="D258" s="99">
        <f t="shared" si="12"/>
        <v>360196</v>
      </c>
      <c r="E258" s="99">
        <v>110650</v>
      </c>
      <c r="F258" s="99">
        <v>249546</v>
      </c>
      <c r="H258" s="160" t="s">
        <v>1144</v>
      </c>
      <c r="I258" s="98" t="s">
        <v>1978</v>
      </c>
      <c r="J258" s="99">
        <v>100</v>
      </c>
      <c r="K258" s="46">
        <f t="shared" si="13"/>
        <v>704207</v>
      </c>
      <c r="L258" s="99">
        <v>106075</v>
      </c>
      <c r="M258" s="99">
        <v>598132</v>
      </c>
      <c r="O258" s="97" t="s">
        <v>1019</v>
      </c>
      <c r="P258" s="98" t="s">
        <v>1941</v>
      </c>
      <c r="Q258" s="99">
        <v>12600900</v>
      </c>
      <c r="R258" s="99">
        <f t="shared" si="14"/>
        <v>9557496</v>
      </c>
      <c r="S258" s="78"/>
      <c r="T258" s="99">
        <v>9557496</v>
      </c>
      <c r="V258" s="97" t="s">
        <v>1035</v>
      </c>
      <c r="W258" s="98" t="s">
        <v>1946</v>
      </c>
      <c r="X258" s="99">
        <v>589110</v>
      </c>
      <c r="Y258" s="46">
        <f t="shared" si="15"/>
        <v>1387522</v>
      </c>
      <c r="Z258" s="99">
        <v>532559</v>
      </c>
      <c r="AA258" s="99">
        <v>854963</v>
      </c>
    </row>
    <row r="259" spans="1:27" ht="15">
      <c r="A259" s="97" t="s">
        <v>1094</v>
      </c>
      <c r="B259" s="98" t="s">
        <v>1964</v>
      </c>
      <c r="C259" s="99">
        <v>282750</v>
      </c>
      <c r="D259" s="99">
        <f t="shared" si="12"/>
        <v>1480057</v>
      </c>
      <c r="E259" s="99">
        <v>170724</v>
      </c>
      <c r="F259" s="99">
        <v>1309333</v>
      </c>
      <c r="H259" s="97" t="s">
        <v>1156</v>
      </c>
      <c r="I259" s="98" t="s">
        <v>1979</v>
      </c>
      <c r="J259" s="78"/>
      <c r="K259" s="46">
        <f t="shared" si="13"/>
        <v>148100</v>
      </c>
      <c r="L259" s="78"/>
      <c r="M259" s="99">
        <v>148100</v>
      </c>
      <c r="O259" s="97" t="s">
        <v>1022</v>
      </c>
      <c r="P259" s="98" t="s">
        <v>1942</v>
      </c>
      <c r="Q259" s="99">
        <v>920003</v>
      </c>
      <c r="R259" s="99">
        <f t="shared" si="14"/>
        <v>10523417</v>
      </c>
      <c r="S259" s="99">
        <v>939849</v>
      </c>
      <c r="T259" s="99">
        <v>9583568</v>
      </c>
      <c r="V259" s="97" t="s">
        <v>1038</v>
      </c>
      <c r="W259" s="98" t="s">
        <v>1947</v>
      </c>
      <c r="X259" s="99">
        <v>166452</v>
      </c>
      <c r="Y259" s="46">
        <f t="shared" si="15"/>
        <v>1448176</v>
      </c>
      <c r="Z259" s="99">
        <v>104945</v>
      </c>
      <c r="AA259" s="99">
        <v>1343231</v>
      </c>
    </row>
    <row r="260" spans="1:27" ht="15">
      <c r="A260" s="97" t="s">
        <v>1097</v>
      </c>
      <c r="B260" s="98" t="s">
        <v>1965</v>
      </c>
      <c r="C260" s="78"/>
      <c r="D260" s="99">
        <f t="shared" si="12"/>
        <v>525476</v>
      </c>
      <c r="E260" s="99">
        <v>7800</v>
      </c>
      <c r="F260" s="99">
        <v>517676</v>
      </c>
      <c r="H260" s="97" t="s">
        <v>1159</v>
      </c>
      <c r="I260" s="98" t="s">
        <v>1980</v>
      </c>
      <c r="J260" s="99">
        <v>85000</v>
      </c>
      <c r="K260" s="46">
        <f t="shared" si="13"/>
        <v>263985</v>
      </c>
      <c r="L260" s="78"/>
      <c r="M260" s="99">
        <v>263985</v>
      </c>
      <c r="O260" s="97" t="s">
        <v>1025</v>
      </c>
      <c r="P260" s="98" t="s">
        <v>1943</v>
      </c>
      <c r="Q260" s="99">
        <v>4638855</v>
      </c>
      <c r="R260" s="99">
        <f t="shared" si="14"/>
        <v>7976496</v>
      </c>
      <c r="S260" s="78"/>
      <c r="T260" s="99">
        <v>7976496</v>
      </c>
      <c r="V260" s="97" t="s">
        <v>1041</v>
      </c>
      <c r="W260" s="98" t="s">
        <v>1948</v>
      </c>
      <c r="X260" s="78"/>
      <c r="Y260" s="46">
        <f t="shared" si="15"/>
        <v>339819</v>
      </c>
      <c r="Z260" s="99">
        <v>42500</v>
      </c>
      <c r="AA260" s="99">
        <v>297319</v>
      </c>
    </row>
    <row r="261" spans="1:27" ht="15">
      <c r="A261" s="97" t="s">
        <v>1103</v>
      </c>
      <c r="B261" s="98" t="s">
        <v>1967</v>
      </c>
      <c r="C261" s="78"/>
      <c r="D261" s="99">
        <f t="shared" si="12"/>
        <v>502949</v>
      </c>
      <c r="E261" s="99">
        <v>179500</v>
      </c>
      <c r="F261" s="99">
        <v>323449</v>
      </c>
      <c r="H261" s="97" t="s">
        <v>1162</v>
      </c>
      <c r="I261" s="98" t="s">
        <v>2315</v>
      </c>
      <c r="J261" s="99">
        <v>900000</v>
      </c>
      <c r="K261" s="46">
        <f t="shared" si="13"/>
        <v>29500</v>
      </c>
      <c r="L261" s="78"/>
      <c r="M261" s="99">
        <v>29500</v>
      </c>
      <c r="O261" s="97" t="s">
        <v>1028</v>
      </c>
      <c r="P261" s="98" t="s">
        <v>1944</v>
      </c>
      <c r="Q261" s="99">
        <v>151634459</v>
      </c>
      <c r="R261" s="99">
        <f t="shared" si="14"/>
        <v>5494377</v>
      </c>
      <c r="S261" s="99">
        <v>20000</v>
      </c>
      <c r="T261" s="99">
        <v>5474377</v>
      </c>
      <c r="V261" s="97" t="s">
        <v>1044</v>
      </c>
      <c r="W261" s="98" t="s">
        <v>1949</v>
      </c>
      <c r="X261" s="78"/>
      <c r="Y261" s="46">
        <f t="shared" si="15"/>
        <v>1000</v>
      </c>
      <c r="Z261" s="78"/>
      <c r="AA261" s="99">
        <v>1000</v>
      </c>
    </row>
    <row r="262" spans="1:27" ht="15">
      <c r="A262" s="97" t="s">
        <v>1106</v>
      </c>
      <c r="B262" s="98" t="s">
        <v>1968</v>
      </c>
      <c r="C262" s="99">
        <v>2</v>
      </c>
      <c r="D262" s="99">
        <f t="shared" si="12"/>
        <v>43944</v>
      </c>
      <c r="E262" s="99">
        <v>39701</v>
      </c>
      <c r="F262" s="99">
        <v>4243</v>
      </c>
      <c r="H262" s="97" t="s">
        <v>1165</v>
      </c>
      <c r="I262" s="98" t="s">
        <v>1981</v>
      </c>
      <c r="J262" s="78"/>
      <c r="K262" s="46">
        <f t="shared" si="13"/>
        <v>1150274</v>
      </c>
      <c r="L262" s="78"/>
      <c r="M262" s="99">
        <v>1150274</v>
      </c>
      <c r="O262" s="97" t="s">
        <v>1031</v>
      </c>
      <c r="P262" s="98" t="s">
        <v>1945</v>
      </c>
      <c r="Q262" s="99">
        <v>19217157</v>
      </c>
      <c r="R262" s="99">
        <f t="shared" si="14"/>
        <v>11017470</v>
      </c>
      <c r="S262" s="99">
        <v>1149600</v>
      </c>
      <c r="T262" s="99">
        <v>9867870</v>
      </c>
      <c r="V262" s="97" t="s">
        <v>1047</v>
      </c>
      <c r="W262" s="98" t="s">
        <v>1950</v>
      </c>
      <c r="X262" s="99">
        <v>202780</v>
      </c>
      <c r="Y262" s="46">
        <f t="shared" si="15"/>
        <v>529538</v>
      </c>
      <c r="Z262" s="78"/>
      <c r="AA262" s="99">
        <v>529538</v>
      </c>
    </row>
    <row r="263" spans="1:27" ht="15">
      <c r="A263" s="97" t="s">
        <v>1109</v>
      </c>
      <c r="B263" s="98" t="s">
        <v>1969</v>
      </c>
      <c r="C263" s="78"/>
      <c r="D263" s="99">
        <f aca="true" t="shared" si="16" ref="D263:D326">E263+F263</f>
        <v>765279</v>
      </c>
      <c r="E263" s="99">
        <v>693650</v>
      </c>
      <c r="F263" s="99">
        <v>71629</v>
      </c>
      <c r="H263" s="97" t="s">
        <v>1168</v>
      </c>
      <c r="I263" s="98" t="s">
        <v>1982</v>
      </c>
      <c r="J263" s="78"/>
      <c r="K263" s="46">
        <f aca="true" t="shared" si="17" ref="K263:K326">L263+M263</f>
        <v>3391782</v>
      </c>
      <c r="L263" s="78"/>
      <c r="M263" s="99">
        <v>3391782</v>
      </c>
      <c r="O263" s="97" t="s">
        <v>1035</v>
      </c>
      <c r="P263" s="98" t="s">
        <v>1946</v>
      </c>
      <c r="Q263" s="99">
        <v>53100</v>
      </c>
      <c r="R263" s="99">
        <f aca="true" t="shared" si="18" ref="R263:R326">S263+T263</f>
        <v>1349801</v>
      </c>
      <c r="S263" s="99">
        <v>6301</v>
      </c>
      <c r="T263" s="99">
        <v>1343500</v>
      </c>
      <c r="V263" s="97" t="s">
        <v>1050</v>
      </c>
      <c r="W263" s="98" t="s">
        <v>1951</v>
      </c>
      <c r="X263" s="99">
        <v>8475803</v>
      </c>
      <c r="Y263" s="46">
        <f aca="true" t="shared" si="19" ref="Y263:Y326">Z263+AA263</f>
        <v>36420201</v>
      </c>
      <c r="Z263" s="99">
        <v>297700</v>
      </c>
      <c r="AA263" s="99">
        <v>36122501</v>
      </c>
    </row>
    <row r="264" spans="1:27" ht="15">
      <c r="A264" s="97" t="s">
        <v>1113</v>
      </c>
      <c r="B264" s="98" t="s">
        <v>1970</v>
      </c>
      <c r="C264" s="78"/>
      <c r="D264" s="99">
        <f t="shared" si="16"/>
        <v>653958</v>
      </c>
      <c r="E264" s="99">
        <v>8000</v>
      </c>
      <c r="F264" s="99">
        <v>645958</v>
      </c>
      <c r="H264" s="97" t="s">
        <v>1174</v>
      </c>
      <c r="I264" s="98" t="s">
        <v>1984</v>
      </c>
      <c r="J264" s="78"/>
      <c r="K264" s="46">
        <f t="shared" si="17"/>
        <v>10500</v>
      </c>
      <c r="L264" s="78"/>
      <c r="M264" s="99">
        <v>10500</v>
      </c>
      <c r="O264" s="97" t="s">
        <v>1038</v>
      </c>
      <c r="P264" s="98" t="s">
        <v>1947</v>
      </c>
      <c r="Q264" s="78"/>
      <c r="R264" s="99">
        <f t="shared" si="18"/>
        <v>529179</v>
      </c>
      <c r="S264" s="99">
        <v>90503</v>
      </c>
      <c r="T264" s="99">
        <v>438676</v>
      </c>
      <c r="V264" s="97" t="s">
        <v>1053</v>
      </c>
      <c r="W264" s="98" t="s">
        <v>1952</v>
      </c>
      <c r="X264" s="99">
        <v>555203</v>
      </c>
      <c r="Y264" s="46">
        <f t="shared" si="19"/>
        <v>145390</v>
      </c>
      <c r="Z264" s="99">
        <v>35000</v>
      </c>
      <c r="AA264" s="99">
        <v>110390</v>
      </c>
    </row>
    <row r="265" spans="1:27" ht="15">
      <c r="A265" s="97" t="s">
        <v>1123</v>
      </c>
      <c r="B265" s="98" t="s">
        <v>1971</v>
      </c>
      <c r="C265" s="99">
        <v>107000</v>
      </c>
      <c r="D265" s="99">
        <f t="shared" si="16"/>
        <v>765590</v>
      </c>
      <c r="E265" s="78"/>
      <c r="F265" s="99">
        <v>765590</v>
      </c>
      <c r="H265" s="97" t="s">
        <v>1177</v>
      </c>
      <c r="I265" s="98" t="s">
        <v>1985</v>
      </c>
      <c r="J265" s="78"/>
      <c r="K265" s="46">
        <f t="shared" si="17"/>
        <v>486000</v>
      </c>
      <c r="L265" s="99">
        <v>480000</v>
      </c>
      <c r="M265" s="99">
        <v>6000</v>
      </c>
      <c r="O265" s="97" t="s">
        <v>1041</v>
      </c>
      <c r="P265" s="98" t="s">
        <v>1948</v>
      </c>
      <c r="Q265" s="78"/>
      <c r="R265" s="99">
        <f t="shared" si="18"/>
        <v>125634</v>
      </c>
      <c r="S265" s="99">
        <v>17750</v>
      </c>
      <c r="T265" s="99">
        <v>107884</v>
      </c>
      <c r="V265" s="97" t="s">
        <v>1056</v>
      </c>
      <c r="W265" s="98" t="s">
        <v>1953</v>
      </c>
      <c r="X265" s="99">
        <v>155300</v>
      </c>
      <c r="Y265" s="46">
        <f t="shared" si="19"/>
        <v>354676</v>
      </c>
      <c r="Z265" s="99">
        <v>15526</v>
      </c>
      <c r="AA265" s="99">
        <v>339150</v>
      </c>
    </row>
    <row r="266" spans="1:27" ht="15">
      <c r="A266" s="97" t="s">
        <v>1126</v>
      </c>
      <c r="B266" s="98" t="s">
        <v>1747</v>
      </c>
      <c r="C266" s="99">
        <v>758400</v>
      </c>
      <c r="D266" s="99">
        <f t="shared" si="16"/>
        <v>2292654</v>
      </c>
      <c r="E266" s="99">
        <v>18800</v>
      </c>
      <c r="F266" s="99">
        <v>2273854</v>
      </c>
      <c r="H266" s="97" t="s">
        <v>1180</v>
      </c>
      <c r="I266" s="98" t="s">
        <v>2316</v>
      </c>
      <c r="J266" s="99">
        <v>1</v>
      </c>
      <c r="K266" s="46">
        <f t="shared" si="17"/>
        <v>283730</v>
      </c>
      <c r="L266" s="78"/>
      <c r="M266" s="99">
        <v>283730</v>
      </c>
      <c r="O266" s="97" t="s">
        <v>1044</v>
      </c>
      <c r="P266" s="98" t="s">
        <v>1949</v>
      </c>
      <c r="Q266" s="99">
        <v>290000</v>
      </c>
      <c r="R266" s="99">
        <f t="shared" si="18"/>
        <v>233157</v>
      </c>
      <c r="S266" s="99">
        <v>5000</v>
      </c>
      <c r="T266" s="99">
        <v>228157</v>
      </c>
      <c r="V266" s="97" t="s">
        <v>1059</v>
      </c>
      <c r="W266" s="98" t="s">
        <v>1954</v>
      </c>
      <c r="X266" s="99">
        <v>10000</v>
      </c>
      <c r="Y266" s="46">
        <f t="shared" si="19"/>
        <v>4067777</v>
      </c>
      <c r="Z266" s="78"/>
      <c r="AA266" s="99">
        <v>4067777</v>
      </c>
    </row>
    <row r="267" spans="1:27" ht="15">
      <c r="A267" s="97" t="s">
        <v>1128</v>
      </c>
      <c r="B267" s="98" t="s">
        <v>1972</v>
      </c>
      <c r="C267" s="78"/>
      <c r="D267" s="99">
        <f t="shared" si="16"/>
        <v>87663</v>
      </c>
      <c r="E267" s="78"/>
      <c r="F267" s="99">
        <v>87663</v>
      </c>
      <c r="H267" s="97" t="s">
        <v>1183</v>
      </c>
      <c r="I267" s="98" t="s">
        <v>1986</v>
      </c>
      <c r="J267" s="78"/>
      <c r="K267" s="46">
        <f t="shared" si="17"/>
        <v>677652</v>
      </c>
      <c r="L267" s="78"/>
      <c r="M267" s="99">
        <v>677652</v>
      </c>
      <c r="O267" s="97" t="s">
        <v>1047</v>
      </c>
      <c r="P267" s="98" t="s">
        <v>1950</v>
      </c>
      <c r="Q267" s="78"/>
      <c r="R267" s="99">
        <f t="shared" si="18"/>
        <v>665882</v>
      </c>
      <c r="S267" s="99">
        <v>110477</v>
      </c>
      <c r="T267" s="99">
        <v>555405</v>
      </c>
      <c r="V267" s="97" t="s">
        <v>1062</v>
      </c>
      <c r="W267" s="98" t="s">
        <v>1919</v>
      </c>
      <c r="X267" s="99">
        <v>1368776</v>
      </c>
      <c r="Y267" s="46">
        <f t="shared" si="19"/>
        <v>5386212</v>
      </c>
      <c r="Z267" s="99">
        <v>305000</v>
      </c>
      <c r="AA267" s="99">
        <v>5081212</v>
      </c>
    </row>
    <row r="268" spans="1:27" ht="15">
      <c r="A268" s="97" t="s">
        <v>1131</v>
      </c>
      <c r="B268" s="98" t="s">
        <v>1973</v>
      </c>
      <c r="C268" s="78"/>
      <c r="D268" s="99">
        <f t="shared" si="16"/>
        <v>59667</v>
      </c>
      <c r="E268" s="78"/>
      <c r="F268" s="99">
        <v>59667</v>
      </c>
      <c r="H268" s="97" t="s">
        <v>1186</v>
      </c>
      <c r="I268" s="98" t="s">
        <v>1987</v>
      </c>
      <c r="J268" s="78"/>
      <c r="K268" s="46">
        <f t="shared" si="17"/>
        <v>275833</v>
      </c>
      <c r="L268" s="78"/>
      <c r="M268" s="99">
        <v>275833</v>
      </c>
      <c r="O268" s="97" t="s">
        <v>1050</v>
      </c>
      <c r="P268" s="98" t="s">
        <v>1951</v>
      </c>
      <c r="Q268" s="99">
        <v>29100</v>
      </c>
      <c r="R268" s="99">
        <f t="shared" si="18"/>
        <v>5092861</v>
      </c>
      <c r="S268" s="99">
        <v>1008800</v>
      </c>
      <c r="T268" s="99">
        <v>4084061</v>
      </c>
      <c r="V268" s="97" t="s">
        <v>1064</v>
      </c>
      <c r="W268" s="98" t="s">
        <v>1955</v>
      </c>
      <c r="X268" s="99">
        <v>16128</v>
      </c>
      <c r="Y268" s="46">
        <f t="shared" si="19"/>
        <v>279979</v>
      </c>
      <c r="Z268" s="78"/>
      <c r="AA268" s="99">
        <v>279979</v>
      </c>
    </row>
    <row r="269" spans="1:27" ht="15">
      <c r="A269" s="97" t="s">
        <v>1134</v>
      </c>
      <c r="B269" s="98" t="s">
        <v>1894</v>
      </c>
      <c r="C269" s="78"/>
      <c r="D269" s="99">
        <f t="shared" si="16"/>
        <v>532241</v>
      </c>
      <c r="E269" s="99">
        <v>29350</v>
      </c>
      <c r="F269" s="99">
        <v>502891</v>
      </c>
      <c r="H269" s="97" t="s">
        <v>1189</v>
      </c>
      <c r="I269" s="98" t="s">
        <v>1988</v>
      </c>
      <c r="J269" s="78"/>
      <c r="K269" s="46">
        <f t="shared" si="17"/>
        <v>14803</v>
      </c>
      <c r="L269" s="78"/>
      <c r="M269" s="99">
        <v>14803</v>
      </c>
      <c r="O269" s="97" t="s">
        <v>1053</v>
      </c>
      <c r="P269" s="98" t="s">
        <v>1952</v>
      </c>
      <c r="Q269" s="99">
        <v>1599905</v>
      </c>
      <c r="R269" s="99">
        <f t="shared" si="18"/>
        <v>1962606</v>
      </c>
      <c r="S269" s="99">
        <v>522100</v>
      </c>
      <c r="T269" s="99">
        <v>1440506</v>
      </c>
      <c r="V269" s="97" t="s">
        <v>1067</v>
      </c>
      <c r="W269" s="98" t="s">
        <v>1956</v>
      </c>
      <c r="X269" s="99">
        <v>2910</v>
      </c>
      <c r="Y269" s="46">
        <f t="shared" si="19"/>
        <v>173426</v>
      </c>
      <c r="Z269" s="78"/>
      <c r="AA269" s="99">
        <v>173426</v>
      </c>
    </row>
    <row r="270" spans="1:27" ht="15">
      <c r="A270" s="97" t="s">
        <v>1136</v>
      </c>
      <c r="B270" s="98" t="s">
        <v>1895</v>
      </c>
      <c r="C270" s="99">
        <v>1349751</v>
      </c>
      <c r="D270" s="99">
        <f t="shared" si="16"/>
        <v>1098513</v>
      </c>
      <c r="E270" s="99">
        <v>1800</v>
      </c>
      <c r="F270" s="99">
        <v>1096713</v>
      </c>
      <c r="H270" s="97" t="s">
        <v>1192</v>
      </c>
      <c r="I270" s="98" t="s">
        <v>1923</v>
      </c>
      <c r="J270" s="99">
        <v>35400</v>
      </c>
      <c r="K270" s="46">
        <f t="shared" si="17"/>
        <v>354650</v>
      </c>
      <c r="L270" s="78"/>
      <c r="M270" s="99">
        <v>354650</v>
      </c>
      <c r="O270" s="97" t="s">
        <v>1056</v>
      </c>
      <c r="P270" s="98" t="s">
        <v>1953</v>
      </c>
      <c r="Q270" s="99">
        <v>436650</v>
      </c>
      <c r="R270" s="99">
        <f t="shared" si="18"/>
        <v>1940912</v>
      </c>
      <c r="S270" s="99">
        <v>1122015</v>
      </c>
      <c r="T270" s="99">
        <v>818897</v>
      </c>
      <c r="V270" s="97" t="s">
        <v>1070</v>
      </c>
      <c r="W270" s="98" t="s">
        <v>1957</v>
      </c>
      <c r="X270" s="99">
        <v>43500</v>
      </c>
      <c r="Y270" s="46">
        <f t="shared" si="19"/>
        <v>211092</v>
      </c>
      <c r="Z270" s="99">
        <v>25000</v>
      </c>
      <c r="AA270" s="99">
        <v>186092</v>
      </c>
    </row>
    <row r="271" spans="1:27" ht="15">
      <c r="A271" s="97" t="s">
        <v>1138</v>
      </c>
      <c r="B271" s="98" t="s">
        <v>1974</v>
      </c>
      <c r="C271" s="78"/>
      <c r="D271" s="99">
        <f t="shared" si="16"/>
        <v>148088</v>
      </c>
      <c r="E271" s="78"/>
      <c r="F271" s="99">
        <v>148088</v>
      </c>
      <c r="H271" s="97" t="s">
        <v>1194</v>
      </c>
      <c r="I271" s="98" t="s">
        <v>1989</v>
      </c>
      <c r="J271" s="99">
        <v>334000</v>
      </c>
      <c r="K271" s="46">
        <f t="shared" si="17"/>
        <v>3365858</v>
      </c>
      <c r="L271" s="78"/>
      <c r="M271" s="99">
        <v>3365858</v>
      </c>
      <c r="O271" s="97" t="s">
        <v>1059</v>
      </c>
      <c r="P271" s="98" t="s">
        <v>1954</v>
      </c>
      <c r="Q271" s="78"/>
      <c r="R271" s="99">
        <f t="shared" si="18"/>
        <v>969693</v>
      </c>
      <c r="S271" s="99">
        <v>247800</v>
      </c>
      <c r="T271" s="99">
        <v>721893</v>
      </c>
      <c r="V271" s="97" t="s">
        <v>1073</v>
      </c>
      <c r="W271" s="98" t="s">
        <v>1958</v>
      </c>
      <c r="X271" s="78"/>
      <c r="Y271" s="46">
        <f t="shared" si="19"/>
        <v>500574</v>
      </c>
      <c r="Z271" s="78"/>
      <c r="AA271" s="99">
        <v>500574</v>
      </c>
    </row>
    <row r="272" spans="1:27" ht="15">
      <c r="A272" s="97" t="s">
        <v>1147</v>
      </c>
      <c r="B272" s="98" t="s">
        <v>1975</v>
      </c>
      <c r="C272" s="78"/>
      <c r="D272" s="99">
        <f t="shared" si="16"/>
        <v>1187744</v>
      </c>
      <c r="E272" s="78"/>
      <c r="F272" s="99">
        <v>1187744</v>
      </c>
      <c r="H272" s="97" t="s">
        <v>1196</v>
      </c>
      <c r="I272" s="98" t="s">
        <v>1990</v>
      </c>
      <c r="J272" s="99">
        <v>604000</v>
      </c>
      <c r="K272" s="46">
        <f t="shared" si="17"/>
        <v>12346175</v>
      </c>
      <c r="L272" s="78"/>
      <c r="M272" s="99">
        <v>12346175</v>
      </c>
      <c r="O272" s="97" t="s">
        <v>1062</v>
      </c>
      <c r="P272" s="98" t="s">
        <v>1919</v>
      </c>
      <c r="Q272" s="99">
        <v>37750</v>
      </c>
      <c r="R272" s="99">
        <f t="shared" si="18"/>
        <v>1518459</v>
      </c>
      <c r="S272" s="99">
        <v>458100</v>
      </c>
      <c r="T272" s="99">
        <v>1060359</v>
      </c>
      <c r="V272" s="97" t="s">
        <v>1076</v>
      </c>
      <c r="W272" s="98" t="s">
        <v>1959</v>
      </c>
      <c r="X272" s="99">
        <v>46720</v>
      </c>
      <c r="Y272" s="46">
        <f t="shared" si="19"/>
        <v>1281824</v>
      </c>
      <c r="Z272" s="99">
        <v>338450</v>
      </c>
      <c r="AA272" s="99">
        <v>943374</v>
      </c>
    </row>
    <row r="273" spans="1:27" ht="15">
      <c r="A273" s="97" t="s">
        <v>1150</v>
      </c>
      <c r="B273" s="98" t="s">
        <v>1976</v>
      </c>
      <c r="C273" s="99">
        <v>369577</v>
      </c>
      <c r="D273" s="99">
        <f t="shared" si="16"/>
        <v>1074698</v>
      </c>
      <c r="E273" s="99">
        <v>212352</v>
      </c>
      <c r="F273" s="99">
        <v>862346</v>
      </c>
      <c r="H273" s="97" t="s">
        <v>1199</v>
      </c>
      <c r="I273" s="98" t="s">
        <v>1991</v>
      </c>
      <c r="J273" s="99">
        <v>3742</v>
      </c>
      <c r="K273" s="46">
        <f t="shared" si="17"/>
        <v>6227201</v>
      </c>
      <c r="L273" s="78"/>
      <c r="M273" s="99">
        <v>6227201</v>
      </c>
      <c r="O273" s="97" t="s">
        <v>1064</v>
      </c>
      <c r="P273" s="98" t="s">
        <v>1955</v>
      </c>
      <c r="Q273" s="99">
        <v>5150</v>
      </c>
      <c r="R273" s="99">
        <f t="shared" si="18"/>
        <v>440919</v>
      </c>
      <c r="S273" s="78"/>
      <c r="T273" s="99">
        <v>440919</v>
      </c>
      <c r="V273" s="97" t="s">
        <v>1079</v>
      </c>
      <c r="W273" s="98" t="s">
        <v>1960</v>
      </c>
      <c r="X273" s="99">
        <v>136900</v>
      </c>
      <c r="Y273" s="46">
        <f t="shared" si="19"/>
        <v>275515</v>
      </c>
      <c r="Z273" s="78"/>
      <c r="AA273" s="99">
        <v>275515</v>
      </c>
    </row>
    <row r="274" spans="1:27" ht="15">
      <c r="A274" s="97" t="s">
        <v>1152</v>
      </c>
      <c r="B274" s="98" t="s">
        <v>1977</v>
      </c>
      <c r="C274" s="99">
        <v>1416500</v>
      </c>
      <c r="D274" s="99">
        <f t="shared" si="16"/>
        <v>645188</v>
      </c>
      <c r="E274" s="99">
        <v>12842</v>
      </c>
      <c r="F274" s="99">
        <v>632346</v>
      </c>
      <c r="H274" s="97" t="s">
        <v>1202</v>
      </c>
      <c r="I274" s="98" t="s">
        <v>1992</v>
      </c>
      <c r="J274" s="99">
        <v>15766000</v>
      </c>
      <c r="K274" s="46">
        <f t="shared" si="17"/>
        <v>808000</v>
      </c>
      <c r="L274" s="78"/>
      <c r="M274" s="99">
        <v>808000</v>
      </c>
      <c r="O274" s="97" t="s">
        <v>1067</v>
      </c>
      <c r="P274" s="98" t="s">
        <v>1956</v>
      </c>
      <c r="Q274" s="78"/>
      <c r="R274" s="99">
        <f t="shared" si="18"/>
        <v>240794</v>
      </c>
      <c r="S274" s="78"/>
      <c r="T274" s="99">
        <v>240794</v>
      </c>
      <c r="V274" s="97" t="s">
        <v>1082</v>
      </c>
      <c r="W274" s="98" t="s">
        <v>1961</v>
      </c>
      <c r="X274" s="78"/>
      <c r="Y274" s="46">
        <f t="shared" si="19"/>
        <v>1056405</v>
      </c>
      <c r="Z274" s="99">
        <v>28200</v>
      </c>
      <c r="AA274" s="99">
        <v>1028205</v>
      </c>
    </row>
    <row r="275" spans="1:27" ht="15">
      <c r="A275" s="160" t="s">
        <v>1144</v>
      </c>
      <c r="B275" s="98" t="s">
        <v>1978</v>
      </c>
      <c r="C275" s="99">
        <v>1060315</v>
      </c>
      <c r="D275" s="99">
        <f t="shared" si="16"/>
        <v>1806844</v>
      </c>
      <c r="E275" s="99">
        <v>465821</v>
      </c>
      <c r="F275" s="99">
        <v>1341023</v>
      </c>
      <c r="H275" s="97" t="s">
        <v>1205</v>
      </c>
      <c r="I275" s="98" t="s">
        <v>1993</v>
      </c>
      <c r="J275" s="78"/>
      <c r="K275" s="46">
        <f t="shared" si="17"/>
        <v>920947</v>
      </c>
      <c r="L275" s="78"/>
      <c r="M275" s="99">
        <v>920947</v>
      </c>
      <c r="O275" s="97" t="s">
        <v>1070</v>
      </c>
      <c r="P275" s="98" t="s">
        <v>1957</v>
      </c>
      <c r="Q275" s="99">
        <v>7000</v>
      </c>
      <c r="R275" s="99">
        <f t="shared" si="18"/>
        <v>424641</v>
      </c>
      <c r="S275" s="99">
        <v>28500</v>
      </c>
      <c r="T275" s="99">
        <v>396141</v>
      </c>
      <c r="V275" s="97" t="s">
        <v>1085</v>
      </c>
      <c r="W275" s="98" t="s">
        <v>1962</v>
      </c>
      <c r="X275" s="78"/>
      <c r="Y275" s="46">
        <f t="shared" si="19"/>
        <v>589170</v>
      </c>
      <c r="Z275" s="99">
        <v>18500</v>
      </c>
      <c r="AA275" s="99">
        <v>570670</v>
      </c>
    </row>
    <row r="276" spans="1:27" ht="15">
      <c r="A276" s="97" t="s">
        <v>1156</v>
      </c>
      <c r="B276" s="98" t="s">
        <v>1979</v>
      </c>
      <c r="C276" s="78"/>
      <c r="D276" s="99">
        <f t="shared" si="16"/>
        <v>233086</v>
      </c>
      <c r="E276" s="78"/>
      <c r="F276" s="99">
        <v>233086</v>
      </c>
      <c r="H276" s="97" t="s">
        <v>1208</v>
      </c>
      <c r="I276" s="98" t="s">
        <v>1994</v>
      </c>
      <c r="J276" s="99">
        <v>100000</v>
      </c>
      <c r="K276" s="46">
        <f t="shared" si="17"/>
        <v>1531275</v>
      </c>
      <c r="L276" s="78"/>
      <c r="M276" s="99">
        <v>1531275</v>
      </c>
      <c r="O276" s="97" t="s">
        <v>1073</v>
      </c>
      <c r="P276" s="98" t="s">
        <v>1958</v>
      </c>
      <c r="Q276" s="99">
        <v>900</v>
      </c>
      <c r="R276" s="99">
        <f t="shared" si="18"/>
        <v>841161</v>
      </c>
      <c r="S276" s="78"/>
      <c r="T276" s="99">
        <v>841161</v>
      </c>
      <c r="V276" s="97" t="s">
        <v>1088</v>
      </c>
      <c r="W276" s="98" t="s">
        <v>1963</v>
      </c>
      <c r="X276" s="99">
        <v>716480</v>
      </c>
      <c r="Y276" s="46">
        <f t="shared" si="19"/>
        <v>757972</v>
      </c>
      <c r="Z276" s="78"/>
      <c r="AA276" s="99">
        <v>757972</v>
      </c>
    </row>
    <row r="277" spans="1:27" ht="15">
      <c r="A277" s="97" t="s">
        <v>1159</v>
      </c>
      <c r="B277" s="98" t="s">
        <v>1980</v>
      </c>
      <c r="C277" s="78"/>
      <c r="D277" s="99">
        <f t="shared" si="16"/>
        <v>296345</v>
      </c>
      <c r="E277" s="78"/>
      <c r="F277" s="99">
        <v>296345</v>
      </c>
      <c r="H277" s="97" t="s">
        <v>1211</v>
      </c>
      <c r="I277" s="98" t="s">
        <v>2214</v>
      </c>
      <c r="J277" s="78"/>
      <c r="K277" s="46">
        <f t="shared" si="17"/>
        <v>54515</v>
      </c>
      <c r="L277" s="78"/>
      <c r="M277" s="99">
        <v>54515</v>
      </c>
      <c r="O277" s="97" t="s">
        <v>1076</v>
      </c>
      <c r="P277" s="98" t="s">
        <v>1959</v>
      </c>
      <c r="Q277" s="99">
        <v>130150</v>
      </c>
      <c r="R277" s="99">
        <f t="shared" si="18"/>
        <v>1094691</v>
      </c>
      <c r="S277" s="99">
        <v>761848</v>
      </c>
      <c r="T277" s="99">
        <v>332843</v>
      </c>
      <c r="V277" s="97" t="s">
        <v>1091</v>
      </c>
      <c r="W277" s="98" t="s">
        <v>2199</v>
      </c>
      <c r="X277" s="99">
        <v>10000</v>
      </c>
      <c r="Y277" s="46">
        <f t="shared" si="19"/>
        <v>352334</v>
      </c>
      <c r="Z277" s="99">
        <v>3500</v>
      </c>
      <c r="AA277" s="99">
        <v>348834</v>
      </c>
    </row>
    <row r="278" spans="1:27" ht="15">
      <c r="A278" s="97" t="s">
        <v>1162</v>
      </c>
      <c r="B278" s="98" t="s">
        <v>2315</v>
      </c>
      <c r="C278" s="78"/>
      <c r="D278" s="99">
        <f t="shared" si="16"/>
        <v>84796</v>
      </c>
      <c r="E278" s="78"/>
      <c r="F278" s="99">
        <v>84796</v>
      </c>
      <c r="H278" s="97" t="s">
        <v>1214</v>
      </c>
      <c r="I278" s="98" t="s">
        <v>1995</v>
      </c>
      <c r="J278" s="99">
        <v>2245000</v>
      </c>
      <c r="K278" s="46">
        <f t="shared" si="17"/>
        <v>4138450</v>
      </c>
      <c r="L278" s="99">
        <v>1858402</v>
      </c>
      <c r="M278" s="99">
        <v>2280048</v>
      </c>
      <c r="O278" s="97" t="s">
        <v>1079</v>
      </c>
      <c r="P278" s="98" t="s">
        <v>1960</v>
      </c>
      <c r="Q278" s="99">
        <v>1221525</v>
      </c>
      <c r="R278" s="99">
        <f t="shared" si="18"/>
        <v>1335307</v>
      </c>
      <c r="S278" s="99">
        <v>193465</v>
      </c>
      <c r="T278" s="99">
        <v>1141842</v>
      </c>
      <c r="V278" s="97" t="s">
        <v>1094</v>
      </c>
      <c r="W278" s="98" t="s">
        <v>1964</v>
      </c>
      <c r="X278" s="99">
        <v>2078150</v>
      </c>
      <c r="Y278" s="46">
        <f t="shared" si="19"/>
        <v>13588506</v>
      </c>
      <c r="Z278" s="99">
        <v>262100</v>
      </c>
      <c r="AA278" s="99">
        <v>13326406</v>
      </c>
    </row>
    <row r="279" spans="1:27" ht="15">
      <c r="A279" s="97" t="s">
        <v>1165</v>
      </c>
      <c r="B279" s="98" t="s">
        <v>1981</v>
      </c>
      <c r="C279" s="78"/>
      <c r="D279" s="99">
        <f t="shared" si="16"/>
        <v>1287739</v>
      </c>
      <c r="E279" s="99">
        <v>562500</v>
      </c>
      <c r="F279" s="99">
        <v>725239</v>
      </c>
      <c r="H279" s="97" t="s">
        <v>1217</v>
      </c>
      <c r="I279" s="98" t="s">
        <v>1996</v>
      </c>
      <c r="J279" s="99">
        <v>283300</v>
      </c>
      <c r="K279" s="46">
        <f t="shared" si="17"/>
        <v>1878643</v>
      </c>
      <c r="L279" s="99">
        <v>106800</v>
      </c>
      <c r="M279" s="99">
        <v>1771843</v>
      </c>
      <c r="O279" s="97" t="s">
        <v>1082</v>
      </c>
      <c r="P279" s="98" t="s">
        <v>1961</v>
      </c>
      <c r="Q279" s="99">
        <v>555881</v>
      </c>
      <c r="R279" s="99">
        <f t="shared" si="18"/>
        <v>2009829</v>
      </c>
      <c r="S279" s="99">
        <v>519425</v>
      </c>
      <c r="T279" s="99">
        <v>1490404</v>
      </c>
      <c r="V279" s="97" t="s">
        <v>1097</v>
      </c>
      <c r="W279" s="98" t="s">
        <v>1965</v>
      </c>
      <c r="X279" s="99">
        <v>264339</v>
      </c>
      <c r="Y279" s="46">
        <f t="shared" si="19"/>
        <v>3162074</v>
      </c>
      <c r="Z279" s="99">
        <v>429300</v>
      </c>
      <c r="AA279" s="99">
        <v>2732774</v>
      </c>
    </row>
    <row r="280" spans="1:27" ht="15">
      <c r="A280" s="97" t="s">
        <v>1168</v>
      </c>
      <c r="B280" s="98" t="s">
        <v>1982</v>
      </c>
      <c r="C280" s="99">
        <v>3206580</v>
      </c>
      <c r="D280" s="99">
        <f t="shared" si="16"/>
        <v>2876004</v>
      </c>
      <c r="E280" s="99">
        <v>1049902</v>
      </c>
      <c r="F280" s="99">
        <v>1826102</v>
      </c>
      <c r="H280" s="97" t="s">
        <v>1220</v>
      </c>
      <c r="I280" s="98" t="s">
        <v>1997</v>
      </c>
      <c r="J280" s="78"/>
      <c r="K280" s="46">
        <f t="shared" si="17"/>
        <v>104800</v>
      </c>
      <c r="L280" s="78"/>
      <c r="M280" s="99">
        <v>104800</v>
      </c>
      <c r="O280" s="97" t="s">
        <v>1085</v>
      </c>
      <c r="P280" s="98" t="s">
        <v>1962</v>
      </c>
      <c r="Q280" s="78"/>
      <c r="R280" s="99">
        <f t="shared" si="18"/>
        <v>138900</v>
      </c>
      <c r="S280" s="99">
        <v>95800</v>
      </c>
      <c r="T280" s="99">
        <v>43100</v>
      </c>
      <c r="V280" s="97" t="s">
        <v>1100</v>
      </c>
      <c r="W280" s="98" t="s">
        <v>1966</v>
      </c>
      <c r="X280" s="78"/>
      <c r="Y280" s="46">
        <f t="shared" si="19"/>
        <v>134587</v>
      </c>
      <c r="Z280" s="78"/>
      <c r="AA280" s="99">
        <v>134587</v>
      </c>
    </row>
    <row r="281" spans="1:27" ht="15">
      <c r="A281" s="97" t="s">
        <v>1171</v>
      </c>
      <c r="B281" s="98" t="s">
        <v>1983</v>
      </c>
      <c r="C281" s="78"/>
      <c r="D281" s="99">
        <f t="shared" si="16"/>
        <v>21847</v>
      </c>
      <c r="E281" s="78"/>
      <c r="F281" s="99">
        <v>21847</v>
      </c>
      <c r="H281" s="97" t="s">
        <v>1223</v>
      </c>
      <c r="I281" s="98" t="s">
        <v>1998</v>
      </c>
      <c r="J281" s="99">
        <v>1300</v>
      </c>
      <c r="K281" s="46">
        <f t="shared" si="17"/>
        <v>4</v>
      </c>
      <c r="L281" s="78"/>
      <c r="M281" s="99">
        <v>4</v>
      </c>
      <c r="O281" s="97" t="s">
        <v>1088</v>
      </c>
      <c r="P281" s="98" t="s">
        <v>1963</v>
      </c>
      <c r="Q281" s="99">
        <v>1055400</v>
      </c>
      <c r="R281" s="99">
        <f t="shared" si="18"/>
        <v>2402648</v>
      </c>
      <c r="S281" s="99">
        <v>425250</v>
      </c>
      <c r="T281" s="99">
        <v>1977398</v>
      </c>
      <c r="V281" s="97" t="s">
        <v>1103</v>
      </c>
      <c r="W281" s="98" t="s">
        <v>1967</v>
      </c>
      <c r="X281" s="99">
        <v>263262</v>
      </c>
      <c r="Y281" s="46">
        <f t="shared" si="19"/>
        <v>2012404</v>
      </c>
      <c r="Z281" s="99">
        <v>40500</v>
      </c>
      <c r="AA281" s="99">
        <v>1971904</v>
      </c>
    </row>
    <row r="282" spans="1:27" ht="15">
      <c r="A282" s="97" t="s">
        <v>1174</v>
      </c>
      <c r="B282" s="98" t="s">
        <v>1984</v>
      </c>
      <c r="C282" s="99">
        <v>4800</v>
      </c>
      <c r="D282" s="99">
        <f t="shared" si="16"/>
        <v>803254</v>
      </c>
      <c r="E282" s="99">
        <v>173800</v>
      </c>
      <c r="F282" s="99">
        <v>629454</v>
      </c>
      <c r="H282" s="97" t="s">
        <v>1226</v>
      </c>
      <c r="I282" s="98" t="s">
        <v>1999</v>
      </c>
      <c r="J282" s="99">
        <v>1902179</v>
      </c>
      <c r="K282" s="46">
        <f t="shared" si="17"/>
        <v>4088105</v>
      </c>
      <c r="L282" s="78"/>
      <c r="M282" s="99">
        <v>4088105</v>
      </c>
      <c r="O282" s="97" t="s">
        <v>1091</v>
      </c>
      <c r="P282" s="98" t="s">
        <v>2199</v>
      </c>
      <c r="Q282" s="78"/>
      <c r="R282" s="99">
        <f t="shared" si="18"/>
        <v>158201</v>
      </c>
      <c r="S282" s="99">
        <v>29600</v>
      </c>
      <c r="T282" s="99">
        <v>128601</v>
      </c>
      <c r="V282" s="223" t="s">
        <v>1106</v>
      </c>
      <c r="W282" s="98" t="s">
        <v>1968</v>
      </c>
      <c r="X282" s="99">
        <f>13217199-12938500</f>
        <v>278699</v>
      </c>
      <c r="Y282" s="46">
        <f t="shared" si="19"/>
        <v>1244956</v>
      </c>
      <c r="Z282" s="99">
        <v>139680</v>
      </c>
      <c r="AA282" s="99">
        <v>1105276</v>
      </c>
    </row>
    <row r="283" spans="1:27" ht="15">
      <c r="A283" s="97" t="s">
        <v>1177</v>
      </c>
      <c r="B283" s="98" t="s">
        <v>1985</v>
      </c>
      <c r="C283" s="78"/>
      <c r="D283" s="99">
        <f t="shared" si="16"/>
        <v>59119</v>
      </c>
      <c r="E283" s="78"/>
      <c r="F283" s="99">
        <v>59119</v>
      </c>
      <c r="H283" s="97" t="s">
        <v>1230</v>
      </c>
      <c r="I283" s="98" t="s">
        <v>2000</v>
      </c>
      <c r="J283" s="78"/>
      <c r="K283" s="46">
        <f t="shared" si="17"/>
        <v>2100</v>
      </c>
      <c r="L283" s="78"/>
      <c r="M283" s="99">
        <v>2100</v>
      </c>
      <c r="O283" s="97" t="s">
        <v>1094</v>
      </c>
      <c r="P283" s="98" t="s">
        <v>1964</v>
      </c>
      <c r="Q283" s="99">
        <v>12343983</v>
      </c>
      <c r="R283" s="99">
        <f t="shared" si="18"/>
        <v>9922835</v>
      </c>
      <c r="S283" s="99">
        <v>636574</v>
      </c>
      <c r="T283" s="99">
        <v>9286261</v>
      </c>
      <c r="V283" s="97" t="s">
        <v>1109</v>
      </c>
      <c r="W283" s="98" t="s">
        <v>1969</v>
      </c>
      <c r="X283" s="99">
        <v>256050</v>
      </c>
      <c r="Y283" s="46">
        <f t="shared" si="19"/>
        <v>969789</v>
      </c>
      <c r="Z283" s="99">
        <v>92389</v>
      </c>
      <c r="AA283" s="99">
        <v>877400</v>
      </c>
    </row>
    <row r="284" spans="1:27" ht="15">
      <c r="A284" s="97" t="s">
        <v>1180</v>
      </c>
      <c r="B284" s="98" t="s">
        <v>2316</v>
      </c>
      <c r="C284" s="99">
        <v>140101</v>
      </c>
      <c r="D284" s="99">
        <f t="shared" si="16"/>
        <v>1486181</v>
      </c>
      <c r="E284" s="99">
        <v>58601</v>
      </c>
      <c r="F284" s="99">
        <v>1427580</v>
      </c>
      <c r="H284" s="97" t="s">
        <v>1233</v>
      </c>
      <c r="I284" s="98" t="s">
        <v>2001</v>
      </c>
      <c r="J284" s="78"/>
      <c r="K284" s="46">
        <f t="shared" si="17"/>
        <v>15025</v>
      </c>
      <c r="L284" s="78"/>
      <c r="M284" s="99">
        <v>15025</v>
      </c>
      <c r="O284" s="97" t="s">
        <v>1097</v>
      </c>
      <c r="P284" s="98" t="s">
        <v>1965</v>
      </c>
      <c r="Q284" s="99">
        <v>7889053</v>
      </c>
      <c r="R284" s="99">
        <f t="shared" si="18"/>
        <v>6729923</v>
      </c>
      <c r="S284" s="99">
        <v>873416</v>
      </c>
      <c r="T284" s="99">
        <v>5856507</v>
      </c>
      <c r="V284" s="97" t="s">
        <v>1113</v>
      </c>
      <c r="W284" s="98" t="s">
        <v>1970</v>
      </c>
      <c r="X284" s="99">
        <v>3871110</v>
      </c>
      <c r="Y284" s="46">
        <f t="shared" si="19"/>
        <v>16467297</v>
      </c>
      <c r="Z284" s="99">
        <v>501</v>
      </c>
      <c r="AA284" s="99">
        <v>16466796</v>
      </c>
    </row>
    <row r="285" spans="1:27" ht="15">
      <c r="A285" s="97" t="s">
        <v>1183</v>
      </c>
      <c r="B285" s="98" t="s">
        <v>1986</v>
      </c>
      <c r="C285" s="99">
        <v>178500</v>
      </c>
      <c r="D285" s="99">
        <f t="shared" si="16"/>
        <v>861844</v>
      </c>
      <c r="E285" s="99">
        <v>441700</v>
      </c>
      <c r="F285" s="99">
        <v>420144</v>
      </c>
      <c r="H285" s="97" t="s">
        <v>1236</v>
      </c>
      <c r="I285" s="98" t="s">
        <v>2002</v>
      </c>
      <c r="J285" s="78"/>
      <c r="K285" s="46">
        <f t="shared" si="17"/>
        <v>437673</v>
      </c>
      <c r="L285" s="78"/>
      <c r="M285" s="99">
        <v>437673</v>
      </c>
      <c r="O285" s="97" t="s">
        <v>1100</v>
      </c>
      <c r="P285" s="98" t="s">
        <v>1966</v>
      </c>
      <c r="Q285" s="99">
        <v>3500</v>
      </c>
      <c r="R285" s="99">
        <f t="shared" si="18"/>
        <v>155525</v>
      </c>
      <c r="S285" s="99">
        <v>100500</v>
      </c>
      <c r="T285" s="99">
        <v>55025</v>
      </c>
      <c r="V285" s="97" t="s">
        <v>1123</v>
      </c>
      <c r="W285" s="98" t="s">
        <v>1971</v>
      </c>
      <c r="X285" s="99">
        <v>4983424</v>
      </c>
      <c r="Y285" s="46">
        <f t="shared" si="19"/>
        <v>22089602</v>
      </c>
      <c r="Z285" s="99">
        <v>516870</v>
      </c>
      <c r="AA285" s="99">
        <v>21572732</v>
      </c>
    </row>
    <row r="286" spans="1:27" ht="15">
      <c r="A286" s="97" t="s">
        <v>1186</v>
      </c>
      <c r="B286" s="98" t="s">
        <v>1987</v>
      </c>
      <c r="C286" s="78"/>
      <c r="D286" s="99">
        <f t="shared" si="16"/>
        <v>286005</v>
      </c>
      <c r="E286" s="99">
        <v>42500</v>
      </c>
      <c r="F286" s="99">
        <v>243505</v>
      </c>
      <c r="H286" s="97" t="s">
        <v>1239</v>
      </c>
      <c r="I286" s="98" t="s">
        <v>2003</v>
      </c>
      <c r="J286" s="78"/>
      <c r="K286" s="46">
        <f t="shared" si="17"/>
        <v>21200</v>
      </c>
      <c r="L286" s="78"/>
      <c r="M286" s="99">
        <v>21200</v>
      </c>
      <c r="O286" s="97" t="s">
        <v>1103</v>
      </c>
      <c r="P286" s="98" t="s">
        <v>1967</v>
      </c>
      <c r="Q286" s="78"/>
      <c r="R286" s="99">
        <f t="shared" si="18"/>
        <v>4711108</v>
      </c>
      <c r="S286" s="99">
        <v>1391400</v>
      </c>
      <c r="T286" s="99">
        <v>3319708</v>
      </c>
      <c r="V286" s="97" t="s">
        <v>1126</v>
      </c>
      <c r="W286" s="98" t="s">
        <v>1747</v>
      </c>
      <c r="X286" s="99">
        <v>12400</v>
      </c>
      <c r="Y286" s="46">
        <f t="shared" si="19"/>
        <v>15979096</v>
      </c>
      <c r="Z286" s="99">
        <v>2070974</v>
      </c>
      <c r="AA286" s="99">
        <v>13908122</v>
      </c>
    </row>
    <row r="287" spans="1:27" ht="15">
      <c r="A287" s="97" t="s">
        <v>1189</v>
      </c>
      <c r="B287" s="98" t="s">
        <v>1988</v>
      </c>
      <c r="C287" s="78"/>
      <c r="D287" s="99">
        <f t="shared" si="16"/>
        <v>310311</v>
      </c>
      <c r="E287" s="99">
        <v>180000</v>
      </c>
      <c r="F287" s="99">
        <v>130311</v>
      </c>
      <c r="H287" s="97" t="s">
        <v>1245</v>
      </c>
      <c r="I287" s="98" t="s">
        <v>2317</v>
      </c>
      <c r="J287" s="99">
        <v>94000</v>
      </c>
      <c r="K287" s="46">
        <f t="shared" si="17"/>
        <v>61500</v>
      </c>
      <c r="L287" s="78"/>
      <c r="M287" s="99">
        <v>61500</v>
      </c>
      <c r="O287" s="97" t="s">
        <v>1106</v>
      </c>
      <c r="P287" s="98" t="s">
        <v>1968</v>
      </c>
      <c r="Q287" s="99">
        <v>333504</v>
      </c>
      <c r="R287" s="99">
        <f t="shared" si="18"/>
        <v>939096</v>
      </c>
      <c r="S287" s="99">
        <v>583125</v>
      </c>
      <c r="T287" s="99">
        <v>355971</v>
      </c>
      <c r="V287" s="97" t="s">
        <v>1128</v>
      </c>
      <c r="W287" s="98" t="s">
        <v>1972</v>
      </c>
      <c r="X287" s="78"/>
      <c r="Y287" s="46">
        <f t="shared" si="19"/>
        <v>5230791</v>
      </c>
      <c r="Z287" s="78"/>
      <c r="AA287" s="99">
        <v>5230791</v>
      </c>
    </row>
    <row r="288" spans="1:27" ht="15">
      <c r="A288" s="97" t="s">
        <v>1192</v>
      </c>
      <c r="B288" s="98" t="s">
        <v>1923</v>
      </c>
      <c r="C288" s="99">
        <v>2907509</v>
      </c>
      <c r="D288" s="99">
        <f t="shared" si="16"/>
        <v>1435717</v>
      </c>
      <c r="E288" s="99">
        <v>31001</v>
      </c>
      <c r="F288" s="99">
        <v>1404716</v>
      </c>
      <c r="H288" s="97" t="s">
        <v>1248</v>
      </c>
      <c r="I288" s="98" t="s">
        <v>2005</v>
      </c>
      <c r="J288" s="78"/>
      <c r="K288" s="46">
        <f t="shared" si="17"/>
        <v>21550</v>
      </c>
      <c r="L288" s="78"/>
      <c r="M288" s="99">
        <v>21550</v>
      </c>
      <c r="O288" s="97" t="s">
        <v>1109</v>
      </c>
      <c r="P288" s="98" t="s">
        <v>1969</v>
      </c>
      <c r="Q288" s="99">
        <v>266600</v>
      </c>
      <c r="R288" s="99">
        <f t="shared" si="18"/>
        <v>1910007</v>
      </c>
      <c r="S288" s="99">
        <v>850247</v>
      </c>
      <c r="T288" s="99">
        <v>1059760</v>
      </c>
      <c r="V288" s="97" t="s">
        <v>1131</v>
      </c>
      <c r="W288" s="98" t="s">
        <v>1973</v>
      </c>
      <c r="X288" s="78"/>
      <c r="Y288" s="46">
        <f t="shared" si="19"/>
        <v>1946885</v>
      </c>
      <c r="Z288" s="78"/>
      <c r="AA288" s="99">
        <v>1946885</v>
      </c>
    </row>
    <row r="289" spans="1:27" ht="15">
      <c r="A289" s="97" t="s">
        <v>1194</v>
      </c>
      <c r="B289" s="98" t="s">
        <v>1989</v>
      </c>
      <c r="C289" s="78"/>
      <c r="D289" s="99">
        <f t="shared" si="16"/>
        <v>240296</v>
      </c>
      <c r="E289" s="78"/>
      <c r="F289" s="99">
        <v>240296</v>
      </c>
      <c r="H289" s="97" t="s">
        <v>1251</v>
      </c>
      <c r="I289" s="98" t="s">
        <v>2006</v>
      </c>
      <c r="J289" s="99">
        <v>149000</v>
      </c>
      <c r="K289" s="46">
        <f t="shared" si="17"/>
        <v>90550</v>
      </c>
      <c r="L289" s="78"/>
      <c r="M289" s="99">
        <v>90550</v>
      </c>
      <c r="O289" s="97" t="s">
        <v>1113</v>
      </c>
      <c r="P289" s="98" t="s">
        <v>1970</v>
      </c>
      <c r="Q289" s="99">
        <v>2000</v>
      </c>
      <c r="R289" s="99">
        <f t="shared" si="18"/>
        <v>4837251</v>
      </c>
      <c r="S289" s="99">
        <v>217705</v>
      </c>
      <c r="T289" s="99">
        <v>4619546</v>
      </c>
      <c r="V289" s="97" t="s">
        <v>1134</v>
      </c>
      <c r="W289" s="98" t="s">
        <v>1894</v>
      </c>
      <c r="X289" s="99">
        <v>590803</v>
      </c>
      <c r="Y289" s="46">
        <f t="shared" si="19"/>
        <v>11108225</v>
      </c>
      <c r="Z289" s="99">
        <v>700201</v>
      </c>
      <c r="AA289" s="99">
        <v>10408024</v>
      </c>
    </row>
    <row r="290" spans="1:27" ht="15">
      <c r="A290" s="97" t="s">
        <v>1196</v>
      </c>
      <c r="B290" s="98" t="s">
        <v>1990</v>
      </c>
      <c r="C290" s="78"/>
      <c r="D290" s="99">
        <f t="shared" si="16"/>
        <v>613159</v>
      </c>
      <c r="E290" s="78"/>
      <c r="F290" s="99">
        <v>613159</v>
      </c>
      <c r="H290" s="97" t="s">
        <v>1254</v>
      </c>
      <c r="I290" s="98" t="s">
        <v>2007</v>
      </c>
      <c r="J290" s="99">
        <v>2</v>
      </c>
      <c r="K290" s="46">
        <f t="shared" si="17"/>
        <v>210301</v>
      </c>
      <c r="L290" s="78"/>
      <c r="M290" s="99">
        <v>210301</v>
      </c>
      <c r="O290" s="97" t="s">
        <v>1123</v>
      </c>
      <c r="P290" s="98" t="s">
        <v>1971</v>
      </c>
      <c r="Q290" s="99">
        <v>16097254</v>
      </c>
      <c r="R290" s="99">
        <f t="shared" si="18"/>
        <v>8763423</v>
      </c>
      <c r="S290" s="99">
        <v>276250</v>
      </c>
      <c r="T290" s="99">
        <v>8487173</v>
      </c>
      <c r="V290" s="97" t="s">
        <v>1136</v>
      </c>
      <c r="W290" s="98" t="s">
        <v>1895</v>
      </c>
      <c r="X290" s="99">
        <v>58531830</v>
      </c>
      <c r="Y290" s="46">
        <f t="shared" si="19"/>
        <v>68958476</v>
      </c>
      <c r="Z290" s="99">
        <v>33000</v>
      </c>
      <c r="AA290" s="99">
        <v>68925476</v>
      </c>
    </row>
    <row r="291" spans="1:27" ht="15">
      <c r="A291" s="97" t="s">
        <v>1199</v>
      </c>
      <c r="B291" s="98" t="s">
        <v>1991</v>
      </c>
      <c r="C291" s="99">
        <v>519101</v>
      </c>
      <c r="D291" s="99">
        <f t="shared" si="16"/>
        <v>2840019</v>
      </c>
      <c r="E291" s="78"/>
      <c r="F291" s="99">
        <v>2840019</v>
      </c>
      <c r="H291" s="97" t="s">
        <v>1260</v>
      </c>
      <c r="I291" s="98" t="s">
        <v>2009</v>
      </c>
      <c r="J291" s="78"/>
      <c r="K291" s="46">
        <f t="shared" si="17"/>
        <v>385557</v>
      </c>
      <c r="L291" s="78"/>
      <c r="M291" s="99">
        <v>385557</v>
      </c>
      <c r="O291" s="97" t="s">
        <v>1126</v>
      </c>
      <c r="P291" s="98" t="s">
        <v>1747</v>
      </c>
      <c r="Q291" s="99">
        <v>1773600</v>
      </c>
      <c r="R291" s="99">
        <f t="shared" si="18"/>
        <v>19268275</v>
      </c>
      <c r="S291" s="99">
        <v>1326634</v>
      </c>
      <c r="T291" s="99">
        <v>17941641</v>
      </c>
      <c r="V291" s="97" t="s">
        <v>1138</v>
      </c>
      <c r="W291" s="98" t="s">
        <v>1974</v>
      </c>
      <c r="X291" s="99">
        <v>710499</v>
      </c>
      <c r="Y291" s="46">
        <f t="shared" si="19"/>
        <v>2288536</v>
      </c>
      <c r="Z291" s="99">
        <v>35420</v>
      </c>
      <c r="AA291" s="99">
        <v>2253116</v>
      </c>
    </row>
    <row r="292" spans="1:27" ht="15">
      <c r="A292" s="97" t="s">
        <v>1202</v>
      </c>
      <c r="B292" s="98" t="s">
        <v>1992</v>
      </c>
      <c r="C292" s="99">
        <v>411264</v>
      </c>
      <c r="D292" s="99">
        <f t="shared" si="16"/>
        <v>1137462</v>
      </c>
      <c r="E292" s="99">
        <v>317900</v>
      </c>
      <c r="F292" s="99">
        <v>819562</v>
      </c>
      <c r="H292" s="97" t="s">
        <v>1266</v>
      </c>
      <c r="I292" s="98" t="s">
        <v>2011</v>
      </c>
      <c r="J292" s="78"/>
      <c r="K292" s="46">
        <f t="shared" si="17"/>
        <v>11950</v>
      </c>
      <c r="L292" s="78"/>
      <c r="M292" s="99">
        <v>11950</v>
      </c>
      <c r="O292" s="97" t="s">
        <v>1128</v>
      </c>
      <c r="P292" s="98" t="s">
        <v>1972</v>
      </c>
      <c r="Q292" s="99">
        <v>100000</v>
      </c>
      <c r="R292" s="99">
        <f t="shared" si="18"/>
        <v>1316923</v>
      </c>
      <c r="S292" s="99">
        <v>144555</v>
      </c>
      <c r="T292" s="99">
        <v>1172368</v>
      </c>
      <c r="V292" s="97" t="s">
        <v>1147</v>
      </c>
      <c r="W292" s="98" t="s">
        <v>1975</v>
      </c>
      <c r="X292" s="99">
        <v>68537605</v>
      </c>
      <c r="Y292" s="46">
        <f t="shared" si="19"/>
        <v>18359902</v>
      </c>
      <c r="Z292" s="99">
        <v>760000</v>
      </c>
      <c r="AA292" s="99">
        <v>17599902</v>
      </c>
    </row>
    <row r="293" spans="1:27" ht="15">
      <c r="A293" s="97" t="s">
        <v>1205</v>
      </c>
      <c r="B293" s="98" t="s">
        <v>1993</v>
      </c>
      <c r="C293" s="99">
        <v>1</v>
      </c>
      <c r="D293" s="99">
        <f t="shared" si="16"/>
        <v>751178</v>
      </c>
      <c r="E293" s="78"/>
      <c r="F293" s="99">
        <v>751178</v>
      </c>
      <c r="H293" s="97" t="s">
        <v>1269</v>
      </c>
      <c r="I293" s="98" t="s">
        <v>2012</v>
      </c>
      <c r="J293" s="78"/>
      <c r="K293" s="46">
        <f t="shared" si="17"/>
        <v>17500</v>
      </c>
      <c r="L293" s="78"/>
      <c r="M293" s="99">
        <v>17500</v>
      </c>
      <c r="O293" s="97" t="s">
        <v>1131</v>
      </c>
      <c r="P293" s="98" t="s">
        <v>1973</v>
      </c>
      <c r="Q293" s="99">
        <v>41500</v>
      </c>
      <c r="R293" s="99">
        <f t="shared" si="18"/>
        <v>586363</v>
      </c>
      <c r="S293" s="99">
        <v>66430</v>
      </c>
      <c r="T293" s="99">
        <v>519933</v>
      </c>
      <c r="V293" s="97" t="s">
        <v>1150</v>
      </c>
      <c r="W293" s="98" t="s">
        <v>1976</v>
      </c>
      <c r="X293" s="99">
        <v>7398333</v>
      </c>
      <c r="Y293" s="46">
        <f t="shared" si="19"/>
        <v>6897849</v>
      </c>
      <c r="Z293" s="78"/>
      <c r="AA293" s="99">
        <v>6897849</v>
      </c>
    </row>
    <row r="294" spans="1:27" ht="15">
      <c r="A294" s="97" t="s">
        <v>1208</v>
      </c>
      <c r="B294" s="98" t="s">
        <v>1994</v>
      </c>
      <c r="C294" s="99">
        <v>411500</v>
      </c>
      <c r="D294" s="99">
        <f t="shared" si="16"/>
        <v>2392490</v>
      </c>
      <c r="E294" s="99">
        <v>1</v>
      </c>
      <c r="F294" s="99">
        <v>2392489</v>
      </c>
      <c r="H294" s="97" t="s">
        <v>1272</v>
      </c>
      <c r="I294" s="98" t="s">
        <v>2013</v>
      </c>
      <c r="J294" s="78"/>
      <c r="K294" s="46">
        <f t="shared" si="17"/>
        <v>212456</v>
      </c>
      <c r="L294" s="78"/>
      <c r="M294" s="99">
        <v>212456</v>
      </c>
      <c r="O294" s="97" t="s">
        <v>1134</v>
      </c>
      <c r="P294" s="98" t="s">
        <v>1894</v>
      </c>
      <c r="Q294" s="99">
        <v>2930832</v>
      </c>
      <c r="R294" s="99">
        <f t="shared" si="18"/>
        <v>8056879</v>
      </c>
      <c r="S294" s="99">
        <v>866953</v>
      </c>
      <c r="T294" s="99">
        <v>7189926</v>
      </c>
      <c r="V294" s="97" t="s">
        <v>1152</v>
      </c>
      <c r="W294" s="98" t="s">
        <v>1977</v>
      </c>
      <c r="X294" s="99">
        <v>2857378</v>
      </c>
      <c r="Y294" s="46">
        <f t="shared" si="19"/>
        <v>11639970</v>
      </c>
      <c r="Z294" s="99">
        <v>485500</v>
      </c>
      <c r="AA294" s="99">
        <v>11154470</v>
      </c>
    </row>
    <row r="295" spans="1:27" ht="15">
      <c r="A295" s="97" t="s">
        <v>1211</v>
      </c>
      <c r="B295" s="98" t="s">
        <v>2214</v>
      </c>
      <c r="C295" s="78"/>
      <c r="D295" s="99">
        <f t="shared" si="16"/>
        <v>281141</v>
      </c>
      <c r="E295" s="99">
        <v>48202</v>
      </c>
      <c r="F295" s="99">
        <v>232939</v>
      </c>
      <c r="H295" s="97" t="s">
        <v>1275</v>
      </c>
      <c r="I295" s="98" t="s">
        <v>2014</v>
      </c>
      <c r="J295" s="78"/>
      <c r="K295" s="46">
        <f t="shared" si="17"/>
        <v>2389518</v>
      </c>
      <c r="L295" s="78"/>
      <c r="M295" s="99">
        <v>2389518</v>
      </c>
      <c r="O295" s="97" t="s">
        <v>1136</v>
      </c>
      <c r="P295" s="98" t="s">
        <v>1895</v>
      </c>
      <c r="Q295" s="99">
        <v>5835661</v>
      </c>
      <c r="R295" s="99">
        <f t="shared" si="18"/>
        <v>13910842</v>
      </c>
      <c r="S295" s="99">
        <v>1048534</v>
      </c>
      <c r="T295" s="99">
        <v>12862308</v>
      </c>
      <c r="V295" s="160" t="s">
        <v>1144</v>
      </c>
      <c r="W295" s="98" t="s">
        <v>1978</v>
      </c>
      <c r="X295" s="99">
        <v>17965442</v>
      </c>
      <c r="Y295" s="46">
        <f t="shared" si="19"/>
        <v>21905331</v>
      </c>
      <c r="Z295" s="99">
        <v>1782826</v>
      </c>
      <c r="AA295" s="99">
        <v>20122505</v>
      </c>
    </row>
    <row r="296" spans="1:27" ht="15">
      <c r="A296" s="97" t="s">
        <v>1214</v>
      </c>
      <c r="B296" s="98" t="s">
        <v>1995</v>
      </c>
      <c r="C296" s="99">
        <v>1334667</v>
      </c>
      <c r="D296" s="99">
        <f t="shared" si="16"/>
        <v>2229376</v>
      </c>
      <c r="E296" s="99">
        <v>684575</v>
      </c>
      <c r="F296" s="99">
        <v>1544801</v>
      </c>
      <c r="H296" s="97" t="s">
        <v>1278</v>
      </c>
      <c r="I296" s="98" t="s">
        <v>2318</v>
      </c>
      <c r="J296" s="78"/>
      <c r="K296" s="46">
        <f t="shared" si="17"/>
        <v>6500</v>
      </c>
      <c r="L296" s="78"/>
      <c r="M296" s="99">
        <v>6500</v>
      </c>
      <c r="O296" s="97" t="s">
        <v>1138</v>
      </c>
      <c r="P296" s="98" t="s">
        <v>1974</v>
      </c>
      <c r="Q296" s="99">
        <v>4422700</v>
      </c>
      <c r="R296" s="99">
        <f t="shared" si="18"/>
        <v>2022054</v>
      </c>
      <c r="S296" s="99">
        <v>972010</v>
      </c>
      <c r="T296" s="99">
        <v>1050044</v>
      </c>
      <c r="V296" s="97" t="s">
        <v>1156</v>
      </c>
      <c r="W296" s="98" t="s">
        <v>1979</v>
      </c>
      <c r="X296" s="99">
        <v>327000</v>
      </c>
      <c r="Y296" s="46">
        <f t="shared" si="19"/>
        <v>8896394</v>
      </c>
      <c r="Z296" s="78"/>
      <c r="AA296" s="99">
        <v>8896394</v>
      </c>
    </row>
    <row r="297" spans="1:27" ht="15">
      <c r="A297" s="97" t="s">
        <v>1217</v>
      </c>
      <c r="B297" s="98" t="s">
        <v>1996</v>
      </c>
      <c r="C297" s="99">
        <v>583100</v>
      </c>
      <c r="D297" s="99">
        <f t="shared" si="16"/>
        <v>221841</v>
      </c>
      <c r="E297" s="99">
        <v>184400</v>
      </c>
      <c r="F297" s="99">
        <v>37441</v>
      </c>
      <c r="H297" s="97" t="s">
        <v>1281</v>
      </c>
      <c r="I297" s="98" t="s">
        <v>2015</v>
      </c>
      <c r="J297" s="78"/>
      <c r="K297" s="46">
        <f t="shared" si="17"/>
        <v>1970135</v>
      </c>
      <c r="L297" s="78"/>
      <c r="M297" s="99">
        <v>1970135</v>
      </c>
      <c r="O297" s="97" t="s">
        <v>1147</v>
      </c>
      <c r="P297" s="98" t="s">
        <v>1975</v>
      </c>
      <c r="Q297" s="78"/>
      <c r="R297" s="99">
        <f t="shared" si="18"/>
        <v>6527994</v>
      </c>
      <c r="S297" s="78"/>
      <c r="T297" s="99">
        <v>6527994</v>
      </c>
      <c r="V297" s="97" t="s">
        <v>1159</v>
      </c>
      <c r="W297" s="98" t="s">
        <v>1980</v>
      </c>
      <c r="X297" s="99">
        <v>16436000</v>
      </c>
      <c r="Y297" s="46">
        <f t="shared" si="19"/>
        <v>11951137</v>
      </c>
      <c r="Z297" s="78"/>
      <c r="AA297" s="99">
        <v>11951137</v>
      </c>
    </row>
    <row r="298" spans="1:27" ht="15">
      <c r="A298" s="97" t="s">
        <v>1220</v>
      </c>
      <c r="B298" s="98" t="s">
        <v>1997</v>
      </c>
      <c r="C298" s="78"/>
      <c r="D298" s="99">
        <f t="shared" si="16"/>
        <v>158274</v>
      </c>
      <c r="E298" s="78"/>
      <c r="F298" s="99">
        <v>158274</v>
      </c>
      <c r="H298" s="97" t="s">
        <v>1284</v>
      </c>
      <c r="I298" s="98" t="s">
        <v>2016</v>
      </c>
      <c r="J298" s="99">
        <v>37002</v>
      </c>
      <c r="K298" s="46">
        <f t="shared" si="17"/>
        <v>887663</v>
      </c>
      <c r="L298" s="78"/>
      <c r="M298" s="99">
        <v>887663</v>
      </c>
      <c r="O298" s="97" t="s">
        <v>1150</v>
      </c>
      <c r="P298" s="98" t="s">
        <v>1976</v>
      </c>
      <c r="Q298" s="99">
        <v>8720013</v>
      </c>
      <c r="R298" s="99">
        <f t="shared" si="18"/>
        <v>5490994</v>
      </c>
      <c r="S298" s="99">
        <v>696751</v>
      </c>
      <c r="T298" s="99">
        <v>4794243</v>
      </c>
      <c r="V298" s="97" t="s">
        <v>1162</v>
      </c>
      <c r="W298" s="98" t="s">
        <v>2315</v>
      </c>
      <c r="X298" s="99">
        <v>900000</v>
      </c>
      <c r="Y298" s="46">
        <f t="shared" si="19"/>
        <v>334891</v>
      </c>
      <c r="Z298" s="78"/>
      <c r="AA298" s="99">
        <v>334891</v>
      </c>
    </row>
    <row r="299" spans="1:27" ht="15">
      <c r="A299" s="97" t="s">
        <v>1223</v>
      </c>
      <c r="B299" s="98" t="s">
        <v>1998</v>
      </c>
      <c r="C299" s="99">
        <v>396002</v>
      </c>
      <c r="D299" s="99">
        <f t="shared" si="16"/>
        <v>339614</v>
      </c>
      <c r="E299" s="99">
        <v>141500</v>
      </c>
      <c r="F299" s="99">
        <v>198114</v>
      </c>
      <c r="H299" s="97" t="s">
        <v>1290</v>
      </c>
      <c r="I299" s="98" t="s">
        <v>2017</v>
      </c>
      <c r="J299" s="99">
        <v>5100</v>
      </c>
      <c r="K299" s="46">
        <f t="shared" si="17"/>
        <v>0</v>
      </c>
      <c r="L299" s="78"/>
      <c r="M299" s="78"/>
      <c r="O299" s="97" t="s">
        <v>1152</v>
      </c>
      <c r="P299" s="98" t="s">
        <v>1977</v>
      </c>
      <c r="Q299" s="99">
        <v>19853346</v>
      </c>
      <c r="R299" s="99">
        <f t="shared" si="18"/>
        <v>7100101</v>
      </c>
      <c r="S299" s="99">
        <v>581953</v>
      </c>
      <c r="T299" s="99">
        <v>6518148</v>
      </c>
      <c r="V299" s="97" t="s">
        <v>1165</v>
      </c>
      <c r="W299" s="98" t="s">
        <v>1981</v>
      </c>
      <c r="X299" s="99">
        <v>2387217</v>
      </c>
      <c r="Y299" s="46">
        <f t="shared" si="19"/>
        <v>16968378</v>
      </c>
      <c r="Z299" s="99">
        <v>10000</v>
      </c>
      <c r="AA299" s="99">
        <v>16958378</v>
      </c>
    </row>
    <row r="300" spans="1:27" ht="15">
      <c r="A300" s="97" t="s">
        <v>1226</v>
      </c>
      <c r="B300" s="98" t="s">
        <v>1999</v>
      </c>
      <c r="C300" s="99">
        <v>8574101</v>
      </c>
      <c r="D300" s="99">
        <f t="shared" si="16"/>
        <v>2089229</v>
      </c>
      <c r="E300" s="99">
        <v>317151</v>
      </c>
      <c r="F300" s="99">
        <v>1772078</v>
      </c>
      <c r="H300" s="97" t="s">
        <v>1293</v>
      </c>
      <c r="I300" s="98" t="s">
        <v>2018</v>
      </c>
      <c r="J300" s="78"/>
      <c r="K300" s="46">
        <f t="shared" si="17"/>
        <v>149643</v>
      </c>
      <c r="L300" s="99">
        <v>91000</v>
      </c>
      <c r="M300" s="99">
        <v>58643</v>
      </c>
      <c r="O300" s="160" t="s">
        <v>1144</v>
      </c>
      <c r="P300" s="98" t="s">
        <v>1978</v>
      </c>
      <c r="Q300" s="99">
        <v>7759192</v>
      </c>
      <c r="R300" s="99">
        <f t="shared" si="18"/>
        <v>21841507</v>
      </c>
      <c r="S300" s="99">
        <v>6767966</v>
      </c>
      <c r="T300" s="99">
        <v>15073541</v>
      </c>
      <c r="V300" s="97" t="s">
        <v>1168</v>
      </c>
      <c r="W300" s="98" t="s">
        <v>1982</v>
      </c>
      <c r="X300" s="99">
        <v>8150102</v>
      </c>
      <c r="Y300" s="46">
        <f t="shared" si="19"/>
        <v>47523626</v>
      </c>
      <c r="Z300" s="99">
        <v>275004</v>
      </c>
      <c r="AA300" s="99">
        <v>47248622</v>
      </c>
    </row>
    <row r="301" spans="1:27" ht="15">
      <c r="A301" s="97" t="s">
        <v>1230</v>
      </c>
      <c r="B301" s="98" t="s">
        <v>2000</v>
      </c>
      <c r="C301" s="78"/>
      <c r="D301" s="99">
        <f t="shared" si="16"/>
        <v>377900</v>
      </c>
      <c r="E301" s="99">
        <v>205000</v>
      </c>
      <c r="F301" s="99">
        <v>172900</v>
      </c>
      <c r="H301" s="97" t="s">
        <v>1296</v>
      </c>
      <c r="I301" s="98" t="s">
        <v>2019</v>
      </c>
      <c r="J301" s="78"/>
      <c r="K301" s="46">
        <f t="shared" si="17"/>
        <v>27350</v>
      </c>
      <c r="L301" s="78"/>
      <c r="M301" s="99">
        <v>27350</v>
      </c>
      <c r="O301" s="97" t="s">
        <v>1156</v>
      </c>
      <c r="P301" s="98" t="s">
        <v>1979</v>
      </c>
      <c r="Q301" s="99">
        <v>1245220</v>
      </c>
      <c r="R301" s="99">
        <f t="shared" si="18"/>
        <v>3588216</v>
      </c>
      <c r="S301" s="99">
        <v>297600</v>
      </c>
      <c r="T301" s="99">
        <v>3290616</v>
      </c>
      <c r="V301" s="97" t="s">
        <v>1171</v>
      </c>
      <c r="W301" s="98" t="s">
        <v>1983</v>
      </c>
      <c r="X301" s="78"/>
      <c r="Y301" s="46">
        <f t="shared" si="19"/>
        <v>41000</v>
      </c>
      <c r="Z301" s="78"/>
      <c r="AA301" s="99">
        <v>41000</v>
      </c>
    </row>
    <row r="302" spans="1:27" ht="15">
      <c r="A302" s="97" t="s">
        <v>1233</v>
      </c>
      <c r="B302" s="98" t="s">
        <v>2001</v>
      </c>
      <c r="C302" s="78"/>
      <c r="D302" s="99">
        <f t="shared" si="16"/>
        <v>66200</v>
      </c>
      <c r="E302" s="99">
        <v>48500</v>
      </c>
      <c r="F302" s="99">
        <v>17700</v>
      </c>
      <c r="H302" s="97" t="s">
        <v>1302</v>
      </c>
      <c r="I302" s="98" t="s">
        <v>2020</v>
      </c>
      <c r="J302" s="99">
        <v>1690</v>
      </c>
      <c r="K302" s="46">
        <f t="shared" si="17"/>
        <v>382535</v>
      </c>
      <c r="L302" s="78"/>
      <c r="M302" s="99">
        <v>382535</v>
      </c>
      <c r="O302" s="97" t="s">
        <v>1159</v>
      </c>
      <c r="P302" s="98" t="s">
        <v>1980</v>
      </c>
      <c r="Q302" s="99">
        <v>4163800</v>
      </c>
      <c r="R302" s="99">
        <f t="shared" si="18"/>
        <v>2055075</v>
      </c>
      <c r="S302" s="99">
        <v>197400</v>
      </c>
      <c r="T302" s="99">
        <v>1857675</v>
      </c>
      <c r="V302" s="97" t="s">
        <v>1174</v>
      </c>
      <c r="W302" s="98" t="s">
        <v>1984</v>
      </c>
      <c r="X302" s="78"/>
      <c r="Y302" s="46">
        <f t="shared" si="19"/>
        <v>222166</v>
      </c>
      <c r="Z302" s="78"/>
      <c r="AA302" s="99">
        <v>222166</v>
      </c>
    </row>
    <row r="303" spans="1:27" ht="15">
      <c r="A303" s="97" t="s">
        <v>1236</v>
      </c>
      <c r="B303" s="98" t="s">
        <v>2002</v>
      </c>
      <c r="C303" s="99">
        <v>362300</v>
      </c>
      <c r="D303" s="99">
        <f t="shared" si="16"/>
        <v>292984</v>
      </c>
      <c r="E303" s="99">
        <v>115200</v>
      </c>
      <c r="F303" s="99">
        <v>177784</v>
      </c>
      <c r="H303" s="97" t="s">
        <v>1305</v>
      </c>
      <c r="I303" s="98" t="s">
        <v>2021</v>
      </c>
      <c r="J303" s="78"/>
      <c r="K303" s="46">
        <f t="shared" si="17"/>
        <v>651262</v>
      </c>
      <c r="L303" s="78"/>
      <c r="M303" s="99">
        <v>651262</v>
      </c>
      <c r="O303" s="97" t="s">
        <v>1162</v>
      </c>
      <c r="P303" s="98" t="s">
        <v>2315</v>
      </c>
      <c r="Q303" s="78"/>
      <c r="R303" s="99">
        <f t="shared" si="18"/>
        <v>1528054</v>
      </c>
      <c r="S303" s="78"/>
      <c r="T303" s="99">
        <v>1528054</v>
      </c>
      <c r="V303" s="97" t="s">
        <v>1177</v>
      </c>
      <c r="W303" s="98" t="s">
        <v>1985</v>
      </c>
      <c r="X303" s="99">
        <v>5792</v>
      </c>
      <c r="Y303" s="46">
        <f t="shared" si="19"/>
        <v>2213985</v>
      </c>
      <c r="Z303" s="99">
        <v>480000</v>
      </c>
      <c r="AA303" s="99">
        <v>1733985</v>
      </c>
    </row>
    <row r="304" spans="1:27" ht="15">
      <c r="A304" s="97" t="s">
        <v>1239</v>
      </c>
      <c r="B304" s="98" t="s">
        <v>2003</v>
      </c>
      <c r="C304" s="99">
        <v>50808</v>
      </c>
      <c r="D304" s="99">
        <f t="shared" si="16"/>
        <v>276476</v>
      </c>
      <c r="E304" s="78"/>
      <c r="F304" s="99">
        <v>276476</v>
      </c>
      <c r="H304" s="97" t="s">
        <v>1308</v>
      </c>
      <c r="I304" s="98" t="s">
        <v>2300</v>
      </c>
      <c r="J304" s="78"/>
      <c r="K304" s="46">
        <f t="shared" si="17"/>
        <v>66500</v>
      </c>
      <c r="L304" s="78"/>
      <c r="M304" s="99">
        <v>66500</v>
      </c>
      <c r="O304" s="97" t="s">
        <v>1165</v>
      </c>
      <c r="P304" s="98" t="s">
        <v>1981</v>
      </c>
      <c r="Q304" s="99">
        <v>8668374</v>
      </c>
      <c r="R304" s="99">
        <f t="shared" si="18"/>
        <v>11772646</v>
      </c>
      <c r="S304" s="99">
        <v>2899205</v>
      </c>
      <c r="T304" s="99">
        <v>8873441</v>
      </c>
      <c r="V304" s="97" t="s">
        <v>1180</v>
      </c>
      <c r="W304" s="98" t="s">
        <v>2316</v>
      </c>
      <c r="X304" s="99">
        <v>834003</v>
      </c>
      <c r="Y304" s="46">
        <f t="shared" si="19"/>
        <v>8599871</v>
      </c>
      <c r="Z304" s="99">
        <v>1000</v>
      </c>
      <c r="AA304" s="99">
        <v>8598871</v>
      </c>
    </row>
    <row r="305" spans="1:27" ht="15">
      <c r="A305" s="97" t="s">
        <v>1242</v>
      </c>
      <c r="B305" s="98" t="s">
        <v>2004</v>
      </c>
      <c r="C305" s="99">
        <v>50000</v>
      </c>
      <c r="D305" s="99">
        <f t="shared" si="16"/>
        <v>26400</v>
      </c>
      <c r="E305" s="78"/>
      <c r="F305" s="99">
        <v>26400</v>
      </c>
      <c r="H305" s="97" t="s">
        <v>1311</v>
      </c>
      <c r="I305" s="98" t="s">
        <v>2022</v>
      </c>
      <c r="J305" s="99">
        <v>546700</v>
      </c>
      <c r="K305" s="46">
        <f t="shared" si="17"/>
        <v>767110</v>
      </c>
      <c r="L305" s="99">
        <v>238500</v>
      </c>
      <c r="M305" s="99">
        <v>528610</v>
      </c>
      <c r="O305" s="97" t="s">
        <v>1168</v>
      </c>
      <c r="P305" s="98" t="s">
        <v>1982</v>
      </c>
      <c r="Q305" s="99">
        <v>12305780</v>
      </c>
      <c r="R305" s="99">
        <f t="shared" si="18"/>
        <v>22222569</v>
      </c>
      <c r="S305" s="99">
        <v>5959481</v>
      </c>
      <c r="T305" s="99">
        <v>16263088</v>
      </c>
      <c r="V305" s="97" t="s">
        <v>1183</v>
      </c>
      <c r="W305" s="98" t="s">
        <v>1986</v>
      </c>
      <c r="X305" s="99">
        <v>1083810</v>
      </c>
      <c r="Y305" s="46">
        <f t="shared" si="19"/>
        <v>4534766</v>
      </c>
      <c r="Z305" s="99">
        <v>1944100</v>
      </c>
      <c r="AA305" s="99">
        <v>2590666</v>
      </c>
    </row>
    <row r="306" spans="1:27" ht="15">
      <c r="A306" s="97" t="s">
        <v>1245</v>
      </c>
      <c r="B306" s="98" t="s">
        <v>2317</v>
      </c>
      <c r="C306" s="99">
        <v>5000</v>
      </c>
      <c r="D306" s="99">
        <f t="shared" si="16"/>
        <v>152627</v>
      </c>
      <c r="E306" s="78"/>
      <c r="F306" s="99">
        <v>152627</v>
      </c>
      <c r="H306" s="97" t="s">
        <v>1314</v>
      </c>
      <c r="I306" s="98" t="s">
        <v>2023</v>
      </c>
      <c r="J306" s="99">
        <v>5000</v>
      </c>
      <c r="K306" s="46">
        <f t="shared" si="17"/>
        <v>156100</v>
      </c>
      <c r="L306" s="78"/>
      <c r="M306" s="99">
        <v>156100</v>
      </c>
      <c r="O306" s="97" t="s">
        <v>1171</v>
      </c>
      <c r="P306" s="98" t="s">
        <v>1983</v>
      </c>
      <c r="Q306" s="78"/>
      <c r="R306" s="99">
        <f t="shared" si="18"/>
        <v>259445</v>
      </c>
      <c r="S306" s="99">
        <v>26500</v>
      </c>
      <c r="T306" s="99">
        <v>232945</v>
      </c>
      <c r="V306" s="97" t="s">
        <v>1186</v>
      </c>
      <c r="W306" s="98" t="s">
        <v>1987</v>
      </c>
      <c r="X306" s="99">
        <v>1350750</v>
      </c>
      <c r="Y306" s="46">
        <f t="shared" si="19"/>
        <v>1932999</v>
      </c>
      <c r="Z306" s="99">
        <v>5200</v>
      </c>
      <c r="AA306" s="99">
        <v>1927799</v>
      </c>
    </row>
    <row r="307" spans="1:27" ht="15">
      <c r="A307" s="97" t="s">
        <v>1248</v>
      </c>
      <c r="B307" s="98" t="s">
        <v>2005</v>
      </c>
      <c r="C307" s="78"/>
      <c r="D307" s="99">
        <f t="shared" si="16"/>
        <v>201930</v>
      </c>
      <c r="E307" s="78"/>
      <c r="F307" s="99">
        <v>201930</v>
      </c>
      <c r="H307" s="97" t="s">
        <v>1317</v>
      </c>
      <c r="I307" s="98" t="s">
        <v>2024</v>
      </c>
      <c r="J307" s="99">
        <v>1</v>
      </c>
      <c r="K307" s="46">
        <f t="shared" si="17"/>
        <v>342900</v>
      </c>
      <c r="L307" s="78"/>
      <c r="M307" s="99">
        <v>342900</v>
      </c>
      <c r="O307" s="97" t="s">
        <v>1174</v>
      </c>
      <c r="P307" s="98" t="s">
        <v>1984</v>
      </c>
      <c r="Q307" s="99">
        <v>1083750</v>
      </c>
      <c r="R307" s="99">
        <f t="shared" si="18"/>
        <v>5151217</v>
      </c>
      <c r="S307" s="99">
        <v>1469900</v>
      </c>
      <c r="T307" s="99">
        <v>3681317</v>
      </c>
      <c r="V307" s="97" t="s">
        <v>1189</v>
      </c>
      <c r="W307" s="98" t="s">
        <v>1988</v>
      </c>
      <c r="X307" s="78"/>
      <c r="Y307" s="46">
        <f t="shared" si="19"/>
        <v>594571</v>
      </c>
      <c r="Z307" s="78"/>
      <c r="AA307" s="99">
        <v>594571</v>
      </c>
    </row>
    <row r="308" spans="1:27" ht="15">
      <c r="A308" s="97" t="s">
        <v>1251</v>
      </c>
      <c r="B308" s="98" t="s">
        <v>2006</v>
      </c>
      <c r="C308" s="99">
        <v>457800</v>
      </c>
      <c r="D308" s="99">
        <f t="shared" si="16"/>
        <v>730430</v>
      </c>
      <c r="E308" s="99">
        <v>373000</v>
      </c>
      <c r="F308" s="99">
        <v>357430</v>
      </c>
      <c r="H308" s="97" t="s">
        <v>1320</v>
      </c>
      <c r="I308" s="98" t="s">
        <v>2025</v>
      </c>
      <c r="J308" s="78"/>
      <c r="K308" s="46">
        <f t="shared" si="17"/>
        <v>2536056</v>
      </c>
      <c r="L308" s="99">
        <v>1547063</v>
      </c>
      <c r="M308" s="99">
        <v>988993</v>
      </c>
      <c r="O308" s="97" t="s">
        <v>1177</v>
      </c>
      <c r="P308" s="98" t="s">
        <v>1985</v>
      </c>
      <c r="Q308" s="99">
        <v>137900</v>
      </c>
      <c r="R308" s="99">
        <f t="shared" si="18"/>
        <v>764482</v>
      </c>
      <c r="S308" s="99">
        <v>47200</v>
      </c>
      <c r="T308" s="99">
        <v>717282</v>
      </c>
      <c r="V308" s="97" t="s">
        <v>1192</v>
      </c>
      <c r="W308" s="98" t="s">
        <v>1923</v>
      </c>
      <c r="X308" s="99">
        <v>4097622</v>
      </c>
      <c r="Y308" s="46">
        <f t="shared" si="19"/>
        <v>9300484</v>
      </c>
      <c r="Z308" s="99">
        <v>1031563</v>
      </c>
      <c r="AA308" s="99">
        <v>8268921</v>
      </c>
    </row>
    <row r="309" spans="1:27" ht="15">
      <c r="A309" s="97" t="s">
        <v>1254</v>
      </c>
      <c r="B309" s="98" t="s">
        <v>2007</v>
      </c>
      <c r="C309" s="99">
        <v>1577001</v>
      </c>
      <c r="D309" s="99">
        <f t="shared" si="16"/>
        <v>568620</v>
      </c>
      <c r="E309" s="99">
        <v>15501</v>
      </c>
      <c r="F309" s="99">
        <v>553119</v>
      </c>
      <c r="H309" s="97" t="s">
        <v>1323</v>
      </c>
      <c r="I309" s="98" t="s">
        <v>2026</v>
      </c>
      <c r="J309" s="99">
        <v>5545332</v>
      </c>
      <c r="K309" s="46">
        <f t="shared" si="17"/>
        <v>285493</v>
      </c>
      <c r="L309" s="78"/>
      <c r="M309" s="99">
        <v>285493</v>
      </c>
      <c r="O309" s="97" t="s">
        <v>1180</v>
      </c>
      <c r="P309" s="98" t="s">
        <v>2316</v>
      </c>
      <c r="Q309" s="99">
        <v>566702</v>
      </c>
      <c r="R309" s="99">
        <f t="shared" si="18"/>
        <v>17352977</v>
      </c>
      <c r="S309" s="99">
        <v>491031</v>
      </c>
      <c r="T309" s="99">
        <v>16861946</v>
      </c>
      <c r="V309" s="97" t="s">
        <v>1194</v>
      </c>
      <c r="W309" s="98" t="s">
        <v>1989</v>
      </c>
      <c r="X309" s="99">
        <v>3864500</v>
      </c>
      <c r="Y309" s="46">
        <f t="shared" si="19"/>
        <v>22675855</v>
      </c>
      <c r="Z309" s="78"/>
      <c r="AA309" s="99">
        <v>22675855</v>
      </c>
    </row>
    <row r="310" spans="1:27" ht="15">
      <c r="A310" s="97" t="s">
        <v>1257</v>
      </c>
      <c r="B310" s="98" t="s">
        <v>2008</v>
      </c>
      <c r="C310" s="78"/>
      <c r="D310" s="99">
        <f t="shared" si="16"/>
        <v>163858</v>
      </c>
      <c r="E310" s="78"/>
      <c r="F310" s="99">
        <v>163858</v>
      </c>
      <c r="H310" s="97" t="s">
        <v>1326</v>
      </c>
      <c r="I310" s="98" t="s">
        <v>2319</v>
      </c>
      <c r="J310" s="99">
        <v>161400</v>
      </c>
      <c r="K310" s="46">
        <f t="shared" si="17"/>
        <v>25000</v>
      </c>
      <c r="L310" s="78"/>
      <c r="M310" s="99">
        <v>25000</v>
      </c>
      <c r="O310" s="97" t="s">
        <v>1183</v>
      </c>
      <c r="P310" s="98" t="s">
        <v>1986</v>
      </c>
      <c r="Q310" s="99">
        <v>6445200</v>
      </c>
      <c r="R310" s="99">
        <f t="shared" si="18"/>
        <v>5876383</v>
      </c>
      <c r="S310" s="99">
        <v>2109850</v>
      </c>
      <c r="T310" s="99">
        <v>3766533</v>
      </c>
      <c r="V310" s="97" t="s">
        <v>1196</v>
      </c>
      <c r="W310" s="98" t="s">
        <v>1990</v>
      </c>
      <c r="X310" s="99">
        <v>49138000</v>
      </c>
      <c r="Y310" s="46">
        <f t="shared" si="19"/>
        <v>72917205</v>
      </c>
      <c r="Z310" s="99">
        <v>29493400</v>
      </c>
      <c r="AA310" s="99">
        <v>43423805</v>
      </c>
    </row>
    <row r="311" spans="1:27" ht="15">
      <c r="A311" s="97" t="s">
        <v>1260</v>
      </c>
      <c r="B311" s="98" t="s">
        <v>2009</v>
      </c>
      <c r="C311" s="99">
        <v>427455</v>
      </c>
      <c r="D311" s="99">
        <f t="shared" si="16"/>
        <v>217227</v>
      </c>
      <c r="E311" s="78"/>
      <c r="F311" s="99">
        <v>217227</v>
      </c>
      <c r="H311" s="97" t="s">
        <v>1329</v>
      </c>
      <c r="I311" s="98" t="s">
        <v>2027</v>
      </c>
      <c r="J311" s="78"/>
      <c r="K311" s="46">
        <f t="shared" si="17"/>
        <v>144902</v>
      </c>
      <c r="L311" s="78"/>
      <c r="M311" s="99">
        <v>144902</v>
      </c>
      <c r="O311" s="97" t="s">
        <v>1186</v>
      </c>
      <c r="P311" s="98" t="s">
        <v>1987</v>
      </c>
      <c r="Q311" s="99">
        <v>773925</v>
      </c>
      <c r="R311" s="99">
        <f t="shared" si="18"/>
        <v>2290463</v>
      </c>
      <c r="S311" s="99">
        <v>220250</v>
      </c>
      <c r="T311" s="99">
        <v>2070213</v>
      </c>
      <c r="V311" s="97" t="s">
        <v>1199</v>
      </c>
      <c r="W311" s="98" t="s">
        <v>1991</v>
      </c>
      <c r="X311" s="99">
        <v>34141353</v>
      </c>
      <c r="Y311" s="46">
        <f t="shared" si="19"/>
        <v>16673508</v>
      </c>
      <c r="Z311" s="78"/>
      <c r="AA311" s="99">
        <v>16673508</v>
      </c>
    </row>
    <row r="312" spans="1:27" ht="15">
      <c r="A312" s="97" t="s">
        <v>1263</v>
      </c>
      <c r="B312" s="98" t="s">
        <v>2010</v>
      </c>
      <c r="C312" s="78"/>
      <c r="D312" s="99">
        <f t="shared" si="16"/>
        <v>44132</v>
      </c>
      <c r="E312" s="78"/>
      <c r="F312" s="99">
        <v>44132</v>
      </c>
      <c r="H312" s="97" t="s">
        <v>1332</v>
      </c>
      <c r="I312" s="98" t="s">
        <v>2028</v>
      </c>
      <c r="J312" s="78"/>
      <c r="K312" s="46">
        <f t="shared" si="17"/>
        <v>6500</v>
      </c>
      <c r="L312" s="78"/>
      <c r="M312" s="99">
        <v>6500</v>
      </c>
      <c r="O312" s="97" t="s">
        <v>1189</v>
      </c>
      <c r="P312" s="98" t="s">
        <v>1988</v>
      </c>
      <c r="Q312" s="99">
        <v>632150</v>
      </c>
      <c r="R312" s="99">
        <f t="shared" si="18"/>
        <v>1796532</v>
      </c>
      <c r="S312" s="99">
        <v>319450</v>
      </c>
      <c r="T312" s="99">
        <v>1477082</v>
      </c>
      <c r="V312" s="97" t="s">
        <v>1202</v>
      </c>
      <c r="W312" s="98" t="s">
        <v>1992</v>
      </c>
      <c r="X312" s="99">
        <v>63048973</v>
      </c>
      <c r="Y312" s="46">
        <f t="shared" si="19"/>
        <v>47305867</v>
      </c>
      <c r="Z312" s="99">
        <v>30000</v>
      </c>
      <c r="AA312" s="99">
        <v>47275867</v>
      </c>
    </row>
    <row r="313" spans="1:27" ht="15">
      <c r="A313" s="97" t="s">
        <v>1266</v>
      </c>
      <c r="B313" s="98" t="s">
        <v>2011</v>
      </c>
      <c r="C313" s="99">
        <v>120000</v>
      </c>
      <c r="D313" s="99">
        <f t="shared" si="16"/>
        <v>509890</v>
      </c>
      <c r="E313" s="99">
        <v>338500</v>
      </c>
      <c r="F313" s="99">
        <v>171390</v>
      </c>
      <c r="H313" s="97" t="s">
        <v>1335</v>
      </c>
      <c r="I313" s="98" t="s">
        <v>2029</v>
      </c>
      <c r="J313" s="99">
        <v>4000</v>
      </c>
      <c r="K313" s="46">
        <f t="shared" si="17"/>
        <v>629301</v>
      </c>
      <c r="L313" s="78"/>
      <c r="M313" s="99">
        <v>629301</v>
      </c>
      <c r="O313" s="97" t="s">
        <v>1192</v>
      </c>
      <c r="P313" s="98" t="s">
        <v>1923</v>
      </c>
      <c r="Q313" s="99">
        <v>41776723</v>
      </c>
      <c r="R313" s="99">
        <f t="shared" si="18"/>
        <v>12680487</v>
      </c>
      <c r="S313" s="99">
        <v>337205</v>
      </c>
      <c r="T313" s="99">
        <v>12343282</v>
      </c>
      <c r="V313" s="97" t="s">
        <v>1205</v>
      </c>
      <c r="W313" s="98" t="s">
        <v>1993</v>
      </c>
      <c r="X313" s="99">
        <v>321735</v>
      </c>
      <c r="Y313" s="46">
        <f t="shared" si="19"/>
        <v>16127227</v>
      </c>
      <c r="Z313" s="78"/>
      <c r="AA313" s="99">
        <v>16127227</v>
      </c>
    </row>
    <row r="314" spans="1:27" ht="15">
      <c r="A314" s="97" t="s">
        <v>1269</v>
      </c>
      <c r="B314" s="98" t="s">
        <v>2012</v>
      </c>
      <c r="C314" s="78"/>
      <c r="D314" s="99">
        <f t="shared" si="16"/>
        <v>32582</v>
      </c>
      <c r="E314" s="78"/>
      <c r="F314" s="99">
        <v>32582</v>
      </c>
      <c r="H314" s="97" t="s">
        <v>1338</v>
      </c>
      <c r="I314" s="98" t="s">
        <v>2030</v>
      </c>
      <c r="J314" s="99">
        <v>133430</v>
      </c>
      <c r="K314" s="46">
        <f t="shared" si="17"/>
        <v>719283</v>
      </c>
      <c r="L314" s="78"/>
      <c r="M314" s="99">
        <v>719283</v>
      </c>
      <c r="O314" s="97" t="s">
        <v>1194</v>
      </c>
      <c r="P314" s="98" t="s">
        <v>1989</v>
      </c>
      <c r="Q314" s="99">
        <v>140423639</v>
      </c>
      <c r="R314" s="99">
        <f t="shared" si="18"/>
        <v>35689774</v>
      </c>
      <c r="S314" s="99">
        <v>85000</v>
      </c>
      <c r="T314" s="99">
        <v>35604774</v>
      </c>
      <c r="V314" s="97" t="s">
        <v>1208</v>
      </c>
      <c r="W314" s="98" t="s">
        <v>1994</v>
      </c>
      <c r="X314" s="99">
        <v>646002</v>
      </c>
      <c r="Y314" s="46">
        <f t="shared" si="19"/>
        <v>12772164</v>
      </c>
      <c r="Z314" s="99">
        <v>3000</v>
      </c>
      <c r="AA314" s="99">
        <v>12769164</v>
      </c>
    </row>
    <row r="315" spans="1:27" ht="15">
      <c r="A315" s="97" t="s">
        <v>1272</v>
      </c>
      <c r="B315" s="98" t="s">
        <v>2013</v>
      </c>
      <c r="C315" s="99">
        <v>233500</v>
      </c>
      <c r="D315" s="99">
        <f t="shared" si="16"/>
        <v>44466</v>
      </c>
      <c r="E315" s="78"/>
      <c r="F315" s="99">
        <v>44466</v>
      </c>
      <c r="H315" s="97" t="s">
        <v>1341</v>
      </c>
      <c r="I315" s="98" t="s">
        <v>2031</v>
      </c>
      <c r="J315" s="78"/>
      <c r="K315" s="46">
        <f t="shared" si="17"/>
        <v>2596420</v>
      </c>
      <c r="L315" s="78"/>
      <c r="M315" s="99">
        <v>2596420</v>
      </c>
      <c r="O315" s="97" t="s">
        <v>1196</v>
      </c>
      <c r="P315" s="98" t="s">
        <v>1990</v>
      </c>
      <c r="Q315" s="99">
        <v>3111271</v>
      </c>
      <c r="R315" s="99">
        <f t="shared" si="18"/>
        <v>9380735</v>
      </c>
      <c r="S315" s="99">
        <v>557401</v>
      </c>
      <c r="T315" s="99">
        <v>8823334</v>
      </c>
      <c r="V315" s="97" t="s">
        <v>1211</v>
      </c>
      <c r="W315" s="98" t="s">
        <v>2214</v>
      </c>
      <c r="X315" s="99">
        <v>854000</v>
      </c>
      <c r="Y315" s="46">
        <f t="shared" si="19"/>
        <v>584295</v>
      </c>
      <c r="Z315" s="78"/>
      <c r="AA315" s="99">
        <v>584295</v>
      </c>
    </row>
    <row r="316" spans="1:27" ht="15">
      <c r="A316" s="97" t="s">
        <v>1275</v>
      </c>
      <c r="B316" s="98" t="s">
        <v>2014</v>
      </c>
      <c r="C316" s="99">
        <v>155750</v>
      </c>
      <c r="D316" s="99">
        <f t="shared" si="16"/>
        <v>961269</v>
      </c>
      <c r="E316" s="99">
        <v>139750</v>
      </c>
      <c r="F316" s="99">
        <v>821519</v>
      </c>
      <c r="H316" s="97" t="s">
        <v>1344</v>
      </c>
      <c r="I316" s="98" t="s">
        <v>2032</v>
      </c>
      <c r="J316" s="78"/>
      <c r="K316" s="46">
        <f t="shared" si="17"/>
        <v>476712</v>
      </c>
      <c r="L316" s="78"/>
      <c r="M316" s="99">
        <v>476712</v>
      </c>
      <c r="O316" s="97" t="s">
        <v>1199</v>
      </c>
      <c r="P316" s="98" t="s">
        <v>1991</v>
      </c>
      <c r="Q316" s="99">
        <v>3824751</v>
      </c>
      <c r="R316" s="99">
        <f t="shared" si="18"/>
        <v>14561388</v>
      </c>
      <c r="S316" s="99">
        <v>203450</v>
      </c>
      <c r="T316" s="99">
        <v>14357938</v>
      </c>
      <c r="V316" s="97" t="s">
        <v>1214</v>
      </c>
      <c r="W316" s="98" t="s">
        <v>1995</v>
      </c>
      <c r="X316" s="99">
        <v>23677252</v>
      </c>
      <c r="Y316" s="46">
        <f t="shared" si="19"/>
        <v>62761092</v>
      </c>
      <c r="Z316" s="99">
        <v>17998157</v>
      </c>
      <c r="AA316" s="99">
        <v>44762935</v>
      </c>
    </row>
    <row r="317" spans="1:27" ht="15">
      <c r="A317" s="97" t="s">
        <v>1278</v>
      </c>
      <c r="B317" s="98" t="s">
        <v>2318</v>
      </c>
      <c r="C317" s="99">
        <v>135300</v>
      </c>
      <c r="D317" s="99">
        <f t="shared" si="16"/>
        <v>117299</v>
      </c>
      <c r="E317" s="78"/>
      <c r="F317" s="99">
        <v>117299</v>
      </c>
      <c r="H317" s="97" t="s">
        <v>1347</v>
      </c>
      <c r="I317" s="98" t="s">
        <v>2033</v>
      </c>
      <c r="J317" s="99">
        <v>209816</v>
      </c>
      <c r="K317" s="46">
        <f t="shared" si="17"/>
        <v>2080680</v>
      </c>
      <c r="L317" s="99">
        <v>1692504</v>
      </c>
      <c r="M317" s="99">
        <v>388176</v>
      </c>
      <c r="O317" s="97" t="s">
        <v>1202</v>
      </c>
      <c r="P317" s="98" t="s">
        <v>1992</v>
      </c>
      <c r="Q317" s="99">
        <v>2327738</v>
      </c>
      <c r="R317" s="99">
        <f t="shared" si="18"/>
        <v>8787402</v>
      </c>
      <c r="S317" s="99">
        <v>1389116</v>
      </c>
      <c r="T317" s="99">
        <v>7398286</v>
      </c>
      <c r="V317" s="97" t="s">
        <v>1217</v>
      </c>
      <c r="W317" s="98" t="s">
        <v>1996</v>
      </c>
      <c r="X317" s="99">
        <v>1967300</v>
      </c>
      <c r="Y317" s="46">
        <f t="shared" si="19"/>
        <v>22087077</v>
      </c>
      <c r="Z317" s="99">
        <v>769002</v>
      </c>
      <c r="AA317" s="99">
        <v>21318075</v>
      </c>
    </row>
    <row r="318" spans="1:27" ht="15">
      <c r="A318" s="97" t="s">
        <v>1281</v>
      </c>
      <c r="B318" s="98" t="s">
        <v>2015</v>
      </c>
      <c r="C318" s="99">
        <v>2791641</v>
      </c>
      <c r="D318" s="99">
        <f t="shared" si="16"/>
        <v>1229123</v>
      </c>
      <c r="E318" s="99">
        <v>130315</v>
      </c>
      <c r="F318" s="99">
        <v>1098808</v>
      </c>
      <c r="H318" s="97" t="s">
        <v>1350</v>
      </c>
      <c r="I318" s="98" t="s">
        <v>2034</v>
      </c>
      <c r="J318" s="78"/>
      <c r="K318" s="46">
        <f t="shared" si="17"/>
        <v>6910</v>
      </c>
      <c r="L318" s="78"/>
      <c r="M318" s="99">
        <v>6910</v>
      </c>
      <c r="O318" s="97" t="s">
        <v>1205</v>
      </c>
      <c r="P318" s="98" t="s">
        <v>1993</v>
      </c>
      <c r="Q318" s="99">
        <v>63026589</v>
      </c>
      <c r="R318" s="99">
        <f t="shared" si="18"/>
        <v>7105091</v>
      </c>
      <c r="S318" s="99">
        <v>91102</v>
      </c>
      <c r="T318" s="99">
        <v>7013989</v>
      </c>
      <c r="V318" s="97" t="s">
        <v>1220</v>
      </c>
      <c r="W318" s="98" t="s">
        <v>1997</v>
      </c>
      <c r="X318" s="78"/>
      <c r="Y318" s="46">
        <f t="shared" si="19"/>
        <v>500399</v>
      </c>
      <c r="Z318" s="78"/>
      <c r="AA318" s="99">
        <v>500399</v>
      </c>
    </row>
    <row r="319" spans="1:27" ht="15">
      <c r="A319" s="97" t="s">
        <v>1284</v>
      </c>
      <c r="B319" s="98" t="s">
        <v>2016</v>
      </c>
      <c r="C319" s="99">
        <v>845341</v>
      </c>
      <c r="D319" s="99">
        <f t="shared" si="16"/>
        <v>1089234</v>
      </c>
      <c r="E319" s="99">
        <v>205285</v>
      </c>
      <c r="F319" s="99">
        <v>883949</v>
      </c>
      <c r="H319" s="97" t="s">
        <v>1353</v>
      </c>
      <c r="I319" s="98" t="s">
        <v>2035</v>
      </c>
      <c r="J319" s="78"/>
      <c r="K319" s="46">
        <f t="shared" si="17"/>
        <v>42100</v>
      </c>
      <c r="L319" s="78"/>
      <c r="M319" s="99">
        <v>42100</v>
      </c>
      <c r="O319" s="97" t="s">
        <v>1208</v>
      </c>
      <c r="P319" s="98" t="s">
        <v>1994</v>
      </c>
      <c r="Q319" s="99">
        <v>2791060</v>
      </c>
      <c r="R319" s="99">
        <f t="shared" si="18"/>
        <v>12229769</v>
      </c>
      <c r="S319" s="99">
        <v>675185</v>
      </c>
      <c r="T319" s="99">
        <v>11554584</v>
      </c>
      <c r="V319" s="97" t="s">
        <v>1223</v>
      </c>
      <c r="W319" s="98" t="s">
        <v>1998</v>
      </c>
      <c r="X319" s="99">
        <v>6203</v>
      </c>
      <c r="Y319" s="46">
        <f t="shared" si="19"/>
        <v>513809</v>
      </c>
      <c r="Z319" s="78"/>
      <c r="AA319" s="99">
        <v>513809</v>
      </c>
    </row>
    <row r="320" spans="1:27" ht="15">
      <c r="A320" s="97" t="s">
        <v>1290</v>
      </c>
      <c r="B320" s="98" t="s">
        <v>2017</v>
      </c>
      <c r="C320" s="99">
        <v>268609</v>
      </c>
      <c r="D320" s="99">
        <f t="shared" si="16"/>
        <v>196801</v>
      </c>
      <c r="E320" s="99">
        <v>38500</v>
      </c>
      <c r="F320" s="99">
        <v>158301</v>
      </c>
      <c r="H320" s="97" t="s">
        <v>1356</v>
      </c>
      <c r="I320" s="98" t="s">
        <v>2236</v>
      </c>
      <c r="J320" s="78"/>
      <c r="K320" s="46">
        <f t="shared" si="17"/>
        <v>34850</v>
      </c>
      <c r="L320" s="78"/>
      <c r="M320" s="99">
        <v>34850</v>
      </c>
      <c r="O320" s="97" t="s">
        <v>1211</v>
      </c>
      <c r="P320" s="98" t="s">
        <v>2214</v>
      </c>
      <c r="Q320" s="99">
        <v>2727137</v>
      </c>
      <c r="R320" s="99">
        <f t="shared" si="18"/>
        <v>1858112</v>
      </c>
      <c r="S320" s="99">
        <v>210404</v>
      </c>
      <c r="T320" s="99">
        <v>1647708</v>
      </c>
      <c r="V320" s="97" t="s">
        <v>1226</v>
      </c>
      <c r="W320" s="98" t="s">
        <v>1999</v>
      </c>
      <c r="X320" s="99">
        <v>35177485</v>
      </c>
      <c r="Y320" s="46">
        <f t="shared" si="19"/>
        <v>59886220</v>
      </c>
      <c r="Z320" s="99">
        <v>18395501</v>
      </c>
      <c r="AA320" s="99">
        <v>41490719</v>
      </c>
    </row>
    <row r="321" spans="1:27" ht="15">
      <c r="A321" s="97" t="s">
        <v>1293</v>
      </c>
      <c r="B321" s="98" t="s">
        <v>2018</v>
      </c>
      <c r="C321" s="78"/>
      <c r="D321" s="99">
        <f t="shared" si="16"/>
        <v>207000</v>
      </c>
      <c r="E321" s="99">
        <v>18000</v>
      </c>
      <c r="F321" s="99">
        <v>189000</v>
      </c>
      <c r="H321" s="97" t="s">
        <v>1359</v>
      </c>
      <c r="I321" s="98" t="s">
        <v>2036</v>
      </c>
      <c r="J321" s="99">
        <v>205275</v>
      </c>
      <c r="K321" s="46">
        <f t="shared" si="17"/>
        <v>6500</v>
      </c>
      <c r="L321" s="78"/>
      <c r="M321" s="99">
        <v>6500</v>
      </c>
      <c r="O321" s="97" t="s">
        <v>1214</v>
      </c>
      <c r="P321" s="98" t="s">
        <v>1995</v>
      </c>
      <c r="Q321" s="99">
        <v>17411408</v>
      </c>
      <c r="R321" s="99">
        <f t="shared" si="18"/>
        <v>14781980</v>
      </c>
      <c r="S321" s="99">
        <v>2399039</v>
      </c>
      <c r="T321" s="99">
        <v>12382941</v>
      </c>
      <c r="V321" s="97" t="s">
        <v>1230</v>
      </c>
      <c r="W321" s="98" t="s">
        <v>2000</v>
      </c>
      <c r="X321" s="99">
        <v>68001</v>
      </c>
      <c r="Y321" s="46">
        <f t="shared" si="19"/>
        <v>66550</v>
      </c>
      <c r="Z321" s="78"/>
      <c r="AA321" s="99">
        <v>66550</v>
      </c>
    </row>
    <row r="322" spans="1:27" ht="15">
      <c r="A322" s="97" t="s">
        <v>1296</v>
      </c>
      <c r="B322" s="98" t="s">
        <v>2019</v>
      </c>
      <c r="C322" s="78"/>
      <c r="D322" s="99">
        <f t="shared" si="16"/>
        <v>627483</v>
      </c>
      <c r="E322" s="99">
        <v>419000</v>
      </c>
      <c r="F322" s="99">
        <v>208483</v>
      </c>
      <c r="H322" s="97" t="s">
        <v>1362</v>
      </c>
      <c r="I322" s="98" t="s">
        <v>2320</v>
      </c>
      <c r="J322" s="99">
        <v>124300</v>
      </c>
      <c r="K322" s="46">
        <f t="shared" si="17"/>
        <v>316125</v>
      </c>
      <c r="L322" s="78"/>
      <c r="M322" s="99">
        <v>316125</v>
      </c>
      <c r="O322" s="97" t="s">
        <v>1217</v>
      </c>
      <c r="P322" s="98" t="s">
        <v>1996</v>
      </c>
      <c r="Q322" s="99">
        <v>5060345</v>
      </c>
      <c r="R322" s="99">
        <f t="shared" si="18"/>
        <v>1929782</v>
      </c>
      <c r="S322" s="99">
        <v>638318</v>
      </c>
      <c r="T322" s="99">
        <v>1291464</v>
      </c>
      <c r="V322" s="97" t="s">
        <v>1233</v>
      </c>
      <c r="W322" s="98" t="s">
        <v>2001</v>
      </c>
      <c r="X322" s="99">
        <v>26870</v>
      </c>
      <c r="Y322" s="46">
        <f t="shared" si="19"/>
        <v>660007</v>
      </c>
      <c r="Z322" s="78"/>
      <c r="AA322" s="99">
        <v>660007</v>
      </c>
    </row>
    <row r="323" spans="1:27" ht="15">
      <c r="A323" s="97" t="s">
        <v>1302</v>
      </c>
      <c r="B323" s="98" t="s">
        <v>2020</v>
      </c>
      <c r="C323" s="99">
        <v>464300</v>
      </c>
      <c r="D323" s="99">
        <f t="shared" si="16"/>
        <v>1218832</v>
      </c>
      <c r="E323" s="99">
        <v>372961</v>
      </c>
      <c r="F323" s="99">
        <v>845871</v>
      </c>
      <c r="H323" s="97" t="s">
        <v>1370</v>
      </c>
      <c r="I323" s="98" t="s">
        <v>2039</v>
      </c>
      <c r="J323" s="78"/>
      <c r="K323" s="46">
        <f t="shared" si="17"/>
        <v>47650</v>
      </c>
      <c r="L323" s="78"/>
      <c r="M323" s="99">
        <v>47650</v>
      </c>
      <c r="O323" s="97" t="s">
        <v>1220</v>
      </c>
      <c r="P323" s="98" t="s">
        <v>1997</v>
      </c>
      <c r="Q323" s="99">
        <v>143103</v>
      </c>
      <c r="R323" s="99">
        <f t="shared" si="18"/>
        <v>2957463</v>
      </c>
      <c r="S323" s="99">
        <v>194452</v>
      </c>
      <c r="T323" s="99">
        <v>2763011</v>
      </c>
      <c r="V323" s="97" t="s">
        <v>1236</v>
      </c>
      <c r="W323" s="98" t="s">
        <v>2002</v>
      </c>
      <c r="X323" s="99">
        <v>75200</v>
      </c>
      <c r="Y323" s="46">
        <f t="shared" si="19"/>
        <v>4102846</v>
      </c>
      <c r="Z323" s="99">
        <v>139707</v>
      </c>
      <c r="AA323" s="99">
        <v>3963139</v>
      </c>
    </row>
    <row r="324" spans="1:27" ht="15">
      <c r="A324" s="97" t="s">
        <v>1305</v>
      </c>
      <c r="B324" s="98" t="s">
        <v>2021</v>
      </c>
      <c r="C324" s="99">
        <v>392800</v>
      </c>
      <c r="D324" s="99">
        <f t="shared" si="16"/>
        <v>1716061</v>
      </c>
      <c r="E324" s="99">
        <v>257900</v>
      </c>
      <c r="F324" s="99">
        <v>1458161</v>
      </c>
      <c r="H324" s="97" t="s">
        <v>1373</v>
      </c>
      <c r="I324" s="98" t="s">
        <v>2040</v>
      </c>
      <c r="J324" s="99">
        <v>22200</v>
      </c>
      <c r="K324" s="46">
        <f t="shared" si="17"/>
        <v>563600</v>
      </c>
      <c r="L324" s="78"/>
      <c r="M324" s="99">
        <v>563600</v>
      </c>
      <c r="O324" s="97" t="s">
        <v>1223</v>
      </c>
      <c r="P324" s="98" t="s">
        <v>1998</v>
      </c>
      <c r="Q324" s="99">
        <v>635503</v>
      </c>
      <c r="R324" s="99">
        <f t="shared" si="18"/>
        <v>1716885</v>
      </c>
      <c r="S324" s="99">
        <v>258652</v>
      </c>
      <c r="T324" s="99">
        <v>1458233</v>
      </c>
      <c r="V324" s="97" t="s">
        <v>1239</v>
      </c>
      <c r="W324" s="98" t="s">
        <v>2003</v>
      </c>
      <c r="X324" s="99">
        <v>16950</v>
      </c>
      <c r="Y324" s="46">
        <f t="shared" si="19"/>
        <v>875977</v>
      </c>
      <c r="Z324" s="99">
        <v>659200</v>
      </c>
      <c r="AA324" s="99">
        <v>216777</v>
      </c>
    </row>
    <row r="325" spans="1:27" ht="15">
      <c r="A325" s="97" t="s">
        <v>1308</v>
      </c>
      <c r="B325" s="98" t="s">
        <v>2300</v>
      </c>
      <c r="C325" s="99">
        <v>455250</v>
      </c>
      <c r="D325" s="99">
        <f t="shared" si="16"/>
        <v>329731</v>
      </c>
      <c r="E325" s="99">
        <v>25200</v>
      </c>
      <c r="F325" s="99">
        <v>304531</v>
      </c>
      <c r="H325" s="97" t="s">
        <v>1378</v>
      </c>
      <c r="I325" s="98" t="s">
        <v>2042</v>
      </c>
      <c r="J325" s="99">
        <v>163334</v>
      </c>
      <c r="K325" s="46">
        <f t="shared" si="17"/>
        <v>209075</v>
      </c>
      <c r="L325" s="78"/>
      <c r="M325" s="99">
        <v>209075</v>
      </c>
      <c r="O325" s="97" t="s">
        <v>1226</v>
      </c>
      <c r="P325" s="98" t="s">
        <v>1999</v>
      </c>
      <c r="Q325" s="99">
        <v>52933999</v>
      </c>
      <c r="R325" s="99">
        <f t="shared" si="18"/>
        <v>21006205</v>
      </c>
      <c r="S325" s="99">
        <v>4533005</v>
      </c>
      <c r="T325" s="99">
        <v>16473200</v>
      </c>
      <c r="V325" s="97" t="s">
        <v>1242</v>
      </c>
      <c r="W325" s="98" t="s">
        <v>2004</v>
      </c>
      <c r="X325" s="99">
        <v>42000</v>
      </c>
      <c r="Y325" s="46">
        <f t="shared" si="19"/>
        <v>81607</v>
      </c>
      <c r="Z325" s="78"/>
      <c r="AA325" s="99">
        <v>81607</v>
      </c>
    </row>
    <row r="326" spans="1:27" ht="15">
      <c r="A326" s="97" t="s">
        <v>1311</v>
      </c>
      <c r="B326" s="98" t="s">
        <v>2022</v>
      </c>
      <c r="C326" s="99">
        <v>6106</v>
      </c>
      <c r="D326" s="99">
        <f t="shared" si="16"/>
        <v>1740214</v>
      </c>
      <c r="E326" s="99">
        <v>273150</v>
      </c>
      <c r="F326" s="99">
        <v>1467064</v>
      </c>
      <c r="H326" s="97" t="s">
        <v>1381</v>
      </c>
      <c r="I326" s="98" t="s">
        <v>2043</v>
      </c>
      <c r="J326" s="99">
        <v>1398914</v>
      </c>
      <c r="K326" s="46">
        <f t="shared" si="17"/>
        <v>592556</v>
      </c>
      <c r="L326" s="99">
        <v>600</v>
      </c>
      <c r="M326" s="99">
        <v>591956</v>
      </c>
      <c r="O326" s="97" t="s">
        <v>1230</v>
      </c>
      <c r="P326" s="98" t="s">
        <v>2000</v>
      </c>
      <c r="Q326" s="78"/>
      <c r="R326" s="99">
        <f t="shared" si="18"/>
        <v>1354252</v>
      </c>
      <c r="S326" s="99">
        <v>480300</v>
      </c>
      <c r="T326" s="99">
        <v>873952</v>
      </c>
      <c r="V326" s="97" t="s">
        <v>1245</v>
      </c>
      <c r="W326" s="98" t="s">
        <v>2317</v>
      </c>
      <c r="X326" s="99">
        <v>248000</v>
      </c>
      <c r="Y326" s="46">
        <f t="shared" si="19"/>
        <v>744745</v>
      </c>
      <c r="Z326" s="78"/>
      <c r="AA326" s="99">
        <v>744745</v>
      </c>
    </row>
    <row r="327" spans="1:27" ht="15">
      <c r="A327" s="97" t="s">
        <v>1314</v>
      </c>
      <c r="B327" s="98" t="s">
        <v>2023</v>
      </c>
      <c r="C327" s="78"/>
      <c r="D327" s="99">
        <f aca="true" t="shared" si="20" ref="D327:D390">E327+F327</f>
        <v>293452</v>
      </c>
      <c r="E327" s="99">
        <v>19000</v>
      </c>
      <c r="F327" s="99">
        <v>274452</v>
      </c>
      <c r="H327" s="97" t="s">
        <v>1384</v>
      </c>
      <c r="I327" s="98" t="s">
        <v>2044</v>
      </c>
      <c r="J327" s="99">
        <v>93710</v>
      </c>
      <c r="K327" s="46">
        <f aca="true" t="shared" si="21" ref="K327:K390">L327+M327</f>
        <v>94658</v>
      </c>
      <c r="L327" s="99">
        <v>32400</v>
      </c>
      <c r="M327" s="99">
        <v>62258</v>
      </c>
      <c r="O327" s="97" t="s">
        <v>1233</v>
      </c>
      <c r="P327" s="98" t="s">
        <v>2001</v>
      </c>
      <c r="Q327" s="78"/>
      <c r="R327" s="99">
        <f aca="true" t="shared" si="22" ref="R327:R390">S327+T327</f>
        <v>549433</v>
      </c>
      <c r="S327" s="99">
        <v>199500</v>
      </c>
      <c r="T327" s="99">
        <v>349933</v>
      </c>
      <c r="V327" s="97" t="s">
        <v>1248</v>
      </c>
      <c r="W327" s="98" t="s">
        <v>2005</v>
      </c>
      <c r="X327" s="99">
        <v>92000</v>
      </c>
      <c r="Y327" s="46">
        <f aca="true" t="shared" si="23" ref="Y327:Y390">Z327+AA327</f>
        <v>775334</v>
      </c>
      <c r="Z327" s="78"/>
      <c r="AA327" s="99">
        <v>775334</v>
      </c>
    </row>
    <row r="328" spans="1:27" ht="15">
      <c r="A328" s="97" t="s">
        <v>1317</v>
      </c>
      <c r="B328" s="98" t="s">
        <v>2024</v>
      </c>
      <c r="C328" s="78"/>
      <c r="D328" s="99">
        <f t="shared" si="20"/>
        <v>426743</v>
      </c>
      <c r="E328" s="99">
        <v>93600</v>
      </c>
      <c r="F328" s="99">
        <v>333143</v>
      </c>
      <c r="H328" s="97" t="s">
        <v>1388</v>
      </c>
      <c r="I328" s="98" t="s">
        <v>2045</v>
      </c>
      <c r="J328" s="78"/>
      <c r="K328" s="46">
        <f t="shared" si="21"/>
        <v>223813</v>
      </c>
      <c r="L328" s="78"/>
      <c r="M328" s="99">
        <v>223813</v>
      </c>
      <c r="O328" s="97" t="s">
        <v>1236</v>
      </c>
      <c r="P328" s="98" t="s">
        <v>2002</v>
      </c>
      <c r="Q328" s="99">
        <v>834459</v>
      </c>
      <c r="R328" s="99">
        <f t="shared" si="22"/>
        <v>6188044</v>
      </c>
      <c r="S328" s="99">
        <v>924651</v>
      </c>
      <c r="T328" s="99">
        <v>5263393</v>
      </c>
      <c r="V328" s="97" t="s">
        <v>1251</v>
      </c>
      <c r="W328" s="98" t="s">
        <v>2006</v>
      </c>
      <c r="X328" s="99">
        <v>900736</v>
      </c>
      <c r="Y328" s="46">
        <f t="shared" si="23"/>
        <v>885551</v>
      </c>
      <c r="Z328" s="78"/>
      <c r="AA328" s="99">
        <v>885551</v>
      </c>
    </row>
    <row r="329" spans="1:27" ht="15">
      <c r="A329" s="97" t="s">
        <v>1320</v>
      </c>
      <c r="B329" s="98" t="s">
        <v>2025</v>
      </c>
      <c r="C329" s="99">
        <v>2106487</v>
      </c>
      <c r="D329" s="99">
        <f t="shared" si="20"/>
        <v>3052674</v>
      </c>
      <c r="E329" s="99">
        <v>559300</v>
      </c>
      <c r="F329" s="99">
        <v>2493374</v>
      </c>
      <c r="H329" s="97" t="s">
        <v>1391</v>
      </c>
      <c r="I329" s="98" t="s">
        <v>2046</v>
      </c>
      <c r="J329" s="78"/>
      <c r="K329" s="46">
        <f t="shared" si="21"/>
        <v>2700</v>
      </c>
      <c r="L329" s="78"/>
      <c r="M329" s="99">
        <v>2700</v>
      </c>
      <c r="O329" s="97" t="s">
        <v>1239</v>
      </c>
      <c r="P329" s="98" t="s">
        <v>2003</v>
      </c>
      <c r="Q329" s="99">
        <v>2073258</v>
      </c>
      <c r="R329" s="99">
        <f t="shared" si="22"/>
        <v>3070818</v>
      </c>
      <c r="S329" s="99">
        <v>722000</v>
      </c>
      <c r="T329" s="99">
        <v>2348818</v>
      </c>
      <c r="V329" s="97" t="s">
        <v>1254</v>
      </c>
      <c r="W329" s="98" t="s">
        <v>2007</v>
      </c>
      <c r="X329" s="99">
        <v>238004</v>
      </c>
      <c r="Y329" s="46">
        <f t="shared" si="23"/>
        <v>852038</v>
      </c>
      <c r="Z329" s="78"/>
      <c r="AA329" s="99">
        <v>852038</v>
      </c>
    </row>
    <row r="330" spans="1:27" ht="15">
      <c r="A330" s="97" t="s">
        <v>1323</v>
      </c>
      <c r="B330" s="98" t="s">
        <v>2026</v>
      </c>
      <c r="C330" s="78"/>
      <c r="D330" s="99">
        <f t="shared" si="20"/>
        <v>260455</v>
      </c>
      <c r="E330" s="99">
        <v>8760</v>
      </c>
      <c r="F330" s="99">
        <v>251695</v>
      </c>
      <c r="H330" s="97" t="s">
        <v>1394</v>
      </c>
      <c r="I330" s="98" t="s">
        <v>2047</v>
      </c>
      <c r="J330" s="78"/>
      <c r="K330" s="46">
        <f t="shared" si="21"/>
        <v>128700</v>
      </c>
      <c r="L330" s="78"/>
      <c r="M330" s="99">
        <v>128700</v>
      </c>
      <c r="O330" s="97" t="s">
        <v>1242</v>
      </c>
      <c r="P330" s="98" t="s">
        <v>2004</v>
      </c>
      <c r="Q330" s="99">
        <v>2998301</v>
      </c>
      <c r="R330" s="99">
        <f t="shared" si="22"/>
        <v>930411</v>
      </c>
      <c r="S330" s="78"/>
      <c r="T330" s="99">
        <v>930411</v>
      </c>
      <c r="V330" s="97" t="s">
        <v>1257</v>
      </c>
      <c r="W330" s="98" t="s">
        <v>2008</v>
      </c>
      <c r="X330" s="78"/>
      <c r="Y330" s="46">
        <f t="shared" si="23"/>
        <v>692400</v>
      </c>
      <c r="Z330" s="99">
        <v>303500</v>
      </c>
      <c r="AA330" s="99">
        <v>388900</v>
      </c>
    </row>
    <row r="331" spans="1:27" ht="15">
      <c r="A331" s="97" t="s">
        <v>1326</v>
      </c>
      <c r="B331" s="98" t="s">
        <v>2319</v>
      </c>
      <c r="C331" s="99">
        <v>709000</v>
      </c>
      <c r="D331" s="99">
        <f t="shared" si="20"/>
        <v>210100</v>
      </c>
      <c r="E331" s="99">
        <v>40000</v>
      </c>
      <c r="F331" s="99">
        <v>170100</v>
      </c>
      <c r="H331" s="97" t="s">
        <v>1397</v>
      </c>
      <c r="I331" s="98" t="s">
        <v>2048</v>
      </c>
      <c r="J331" s="99">
        <v>22000</v>
      </c>
      <c r="K331" s="46">
        <f t="shared" si="21"/>
        <v>205636</v>
      </c>
      <c r="L331" s="78"/>
      <c r="M331" s="99">
        <v>205636</v>
      </c>
      <c r="O331" s="97" t="s">
        <v>1245</v>
      </c>
      <c r="P331" s="98" t="s">
        <v>2317</v>
      </c>
      <c r="Q331" s="99">
        <v>2085879</v>
      </c>
      <c r="R331" s="99">
        <f t="shared" si="22"/>
        <v>2559682</v>
      </c>
      <c r="S331" s="99">
        <v>162000</v>
      </c>
      <c r="T331" s="99">
        <v>2397682</v>
      </c>
      <c r="V331" s="97" t="s">
        <v>1260</v>
      </c>
      <c r="W331" s="98" t="s">
        <v>2009</v>
      </c>
      <c r="X331" s="99">
        <v>1022500</v>
      </c>
      <c r="Y331" s="46">
        <f t="shared" si="23"/>
        <v>6510080</v>
      </c>
      <c r="Z331" s="99">
        <v>857100</v>
      </c>
      <c r="AA331" s="99">
        <v>5652980</v>
      </c>
    </row>
    <row r="332" spans="1:27" ht="15">
      <c r="A332" s="97" t="s">
        <v>1329</v>
      </c>
      <c r="B332" s="98" t="s">
        <v>2027</v>
      </c>
      <c r="C332" s="78"/>
      <c r="D332" s="99">
        <f t="shared" si="20"/>
        <v>576311</v>
      </c>
      <c r="E332" s="99">
        <v>80000</v>
      </c>
      <c r="F332" s="99">
        <v>496311</v>
      </c>
      <c r="H332" s="97" t="s">
        <v>1400</v>
      </c>
      <c r="I332" s="98" t="s">
        <v>2049</v>
      </c>
      <c r="J332" s="99">
        <v>3800</v>
      </c>
      <c r="K332" s="46">
        <f t="shared" si="21"/>
        <v>104909</v>
      </c>
      <c r="L332" s="78"/>
      <c r="M332" s="99">
        <v>104909</v>
      </c>
      <c r="O332" s="97" t="s">
        <v>1248</v>
      </c>
      <c r="P332" s="98" t="s">
        <v>2005</v>
      </c>
      <c r="Q332" s="99">
        <v>1115650</v>
      </c>
      <c r="R332" s="99">
        <f t="shared" si="22"/>
        <v>2182053</v>
      </c>
      <c r="S332" s="99">
        <v>145300</v>
      </c>
      <c r="T332" s="99">
        <v>2036753</v>
      </c>
      <c r="V332" s="97" t="s">
        <v>1263</v>
      </c>
      <c r="W332" s="98" t="s">
        <v>2010</v>
      </c>
      <c r="X332" s="99">
        <v>35709</v>
      </c>
      <c r="Y332" s="46">
        <f t="shared" si="23"/>
        <v>192330</v>
      </c>
      <c r="Z332" s="78"/>
      <c r="AA332" s="99">
        <v>192330</v>
      </c>
    </row>
    <row r="333" spans="1:27" ht="15">
      <c r="A333" s="97" t="s">
        <v>1332</v>
      </c>
      <c r="B333" s="98" t="s">
        <v>2028</v>
      </c>
      <c r="C333" s="78"/>
      <c r="D333" s="99">
        <f t="shared" si="20"/>
        <v>74370</v>
      </c>
      <c r="E333" s="78"/>
      <c r="F333" s="99">
        <v>74370</v>
      </c>
      <c r="H333" s="97" t="s">
        <v>1403</v>
      </c>
      <c r="I333" s="98" t="s">
        <v>2321</v>
      </c>
      <c r="J333" s="78"/>
      <c r="K333" s="46">
        <f t="shared" si="21"/>
        <v>4200</v>
      </c>
      <c r="L333" s="78"/>
      <c r="M333" s="99">
        <v>4200</v>
      </c>
      <c r="O333" s="97" t="s">
        <v>1251</v>
      </c>
      <c r="P333" s="98" t="s">
        <v>2006</v>
      </c>
      <c r="Q333" s="99">
        <v>4005138</v>
      </c>
      <c r="R333" s="99">
        <f t="shared" si="22"/>
        <v>2665332</v>
      </c>
      <c r="S333" s="99">
        <v>1255165</v>
      </c>
      <c r="T333" s="99">
        <v>1410167</v>
      </c>
      <c r="V333" s="97" t="s">
        <v>1266</v>
      </c>
      <c r="W333" s="98" t="s">
        <v>2011</v>
      </c>
      <c r="X333" s="78"/>
      <c r="Y333" s="46">
        <f t="shared" si="23"/>
        <v>310404</v>
      </c>
      <c r="Z333" s="78"/>
      <c r="AA333" s="99">
        <v>310404</v>
      </c>
    </row>
    <row r="334" spans="1:27" ht="15">
      <c r="A334" s="97" t="s">
        <v>1335</v>
      </c>
      <c r="B334" s="98" t="s">
        <v>2029</v>
      </c>
      <c r="C334" s="99">
        <v>117000</v>
      </c>
      <c r="D334" s="99">
        <f t="shared" si="20"/>
        <v>677835</v>
      </c>
      <c r="E334" s="99">
        <v>220000</v>
      </c>
      <c r="F334" s="99">
        <v>457835</v>
      </c>
      <c r="H334" s="97" t="s">
        <v>1406</v>
      </c>
      <c r="I334" s="98" t="s">
        <v>2050</v>
      </c>
      <c r="J334" s="78"/>
      <c r="K334" s="46">
        <f t="shared" si="21"/>
        <v>43630</v>
      </c>
      <c r="L334" s="78"/>
      <c r="M334" s="99">
        <v>43630</v>
      </c>
      <c r="O334" s="97" t="s">
        <v>1254</v>
      </c>
      <c r="P334" s="98" t="s">
        <v>2007</v>
      </c>
      <c r="Q334" s="99">
        <v>3012306</v>
      </c>
      <c r="R334" s="99">
        <f t="shared" si="22"/>
        <v>6473705</v>
      </c>
      <c r="S334" s="99">
        <v>962366</v>
      </c>
      <c r="T334" s="99">
        <v>5511339</v>
      </c>
      <c r="V334" s="97" t="s">
        <v>1269</v>
      </c>
      <c r="W334" s="98" t="s">
        <v>2012</v>
      </c>
      <c r="X334" s="99">
        <v>25000</v>
      </c>
      <c r="Y334" s="46">
        <f t="shared" si="23"/>
        <v>3995488</v>
      </c>
      <c r="Z334" s="99">
        <v>36395</v>
      </c>
      <c r="AA334" s="99">
        <v>3959093</v>
      </c>
    </row>
    <row r="335" spans="1:27" ht="15">
      <c r="A335" s="97" t="s">
        <v>1338</v>
      </c>
      <c r="B335" s="98" t="s">
        <v>2030</v>
      </c>
      <c r="C335" s="99">
        <v>3648340</v>
      </c>
      <c r="D335" s="99">
        <f t="shared" si="20"/>
        <v>897233</v>
      </c>
      <c r="E335" s="99">
        <v>425940</v>
      </c>
      <c r="F335" s="99">
        <v>471293</v>
      </c>
      <c r="H335" s="97" t="s">
        <v>1409</v>
      </c>
      <c r="I335" s="98" t="s">
        <v>2051</v>
      </c>
      <c r="J335" s="78"/>
      <c r="K335" s="46">
        <f t="shared" si="21"/>
        <v>393533</v>
      </c>
      <c r="L335" s="99">
        <v>7000</v>
      </c>
      <c r="M335" s="99">
        <v>386533</v>
      </c>
      <c r="O335" s="97" t="s">
        <v>1257</v>
      </c>
      <c r="P335" s="98" t="s">
        <v>2008</v>
      </c>
      <c r="Q335" s="99">
        <v>100000</v>
      </c>
      <c r="R335" s="99">
        <f t="shared" si="22"/>
        <v>2986978</v>
      </c>
      <c r="S335" s="99">
        <v>378800</v>
      </c>
      <c r="T335" s="99">
        <v>2608178</v>
      </c>
      <c r="V335" s="97" t="s">
        <v>1272</v>
      </c>
      <c r="W335" s="98" t="s">
        <v>2013</v>
      </c>
      <c r="X335" s="99">
        <v>329038</v>
      </c>
      <c r="Y335" s="46">
        <f t="shared" si="23"/>
        <v>9835801</v>
      </c>
      <c r="Z335" s="78"/>
      <c r="AA335" s="99">
        <v>9835801</v>
      </c>
    </row>
    <row r="336" spans="1:27" ht="15">
      <c r="A336" s="97" t="s">
        <v>1341</v>
      </c>
      <c r="B336" s="98" t="s">
        <v>2031</v>
      </c>
      <c r="C336" s="99">
        <v>220000</v>
      </c>
      <c r="D336" s="99">
        <f t="shared" si="20"/>
        <v>333961</v>
      </c>
      <c r="E336" s="99">
        <v>54000</v>
      </c>
      <c r="F336" s="99">
        <v>279961</v>
      </c>
      <c r="H336" s="97" t="s">
        <v>1412</v>
      </c>
      <c r="I336" s="98" t="s">
        <v>2052</v>
      </c>
      <c r="J336" s="78"/>
      <c r="K336" s="46">
        <f t="shared" si="21"/>
        <v>108700</v>
      </c>
      <c r="L336" s="78"/>
      <c r="M336" s="99">
        <v>108700</v>
      </c>
      <c r="O336" s="97" t="s">
        <v>1260</v>
      </c>
      <c r="P336" s="98" t="s">
        <v>2009</v>
      </c>
      <c r="Q336" s="99">
        <v>2151215</v>
      </c>
      <c r="R336" s="99">
        <f t="shared" si="22"/>
        <v>2298492</v>
      </c>
      <c r="S336" s="78"/>
      <c r="T336" s="99">
        <v>2298492</v>
      </c>
      <c r="V336" s="97" t="s">
        <v>1275</v>
      </c>
      <c r="W336" s="98" t="s">
        <v>2014</v>
      </c>
      <c r="X336" s="99">
        <v>4201900</v>
      </c>
      <c r="Y336" s="46">
        <f t="shared" si="23"/>
        <v>17537246</v>
      </c>
      <c r="Z336" s="99">
        <v>2156500</v>
      </c>
      <c r="AA336" s="99">
        <v>15380746</v>
      </c>
    </row>
    <row r="337" spans="1:27" ht="15">
      <c r="A337" s="97" t="s">
        <v>1344</v>
      </c>
      <c r="B337" s="98" t="s">
        <v>2032</v>
      </c>
      <c r="C337" s="99">
        <v>178400</v>
      </c>
      <c r="D337" s="99">
        <f t="shared" si="20"/>
        <v>966378</v>
      </c>
      <c r="E337" s="78"/>
      <c r="F337" s="99">
        <v>966378</v>
      </c>
      <c r="H337" s="97" t="s">
        <v>1418</v>
      </c>
      <c r="I337" s="98" t="s">
        <v>2053</v>
      </c>
      <c r="J337" s="78"/>
      <c r="K337" s="46">
        <f t="shared" si="21"/>
        <v>1196141</v>
      </c>
      <c r="L337" s="78"/>
      <c r="M337" s="99">
        <v>1196141</v>
      </c>
      <c r="O337" s="97" t="s">
        <v>1263</v>
      </c>
      <c r="P337" s="98" t="s">
        <v>2010</v>
      </c>
      <c r="Q337" s="99">
        <v>410974</v>
      </c>
      <c r="R337" s="99">
        <f t="shared" si="22"/>
        <v>409398</v>
      </c>
      <c r="S337" s="99">
        <v>50800</v>
      </c>
      <c r="T337" s="99">
        <v>358598</v>
      </c>
      <c r="V337" s="97" t="s">
        <v>1278</v>
      </c>
      <c r="W337" s="98" t="s">
        <v>2318</v>
      </c>
      <c r="X337" s="78"/>
      <c r="Y337" s="46">
        <f t="shared" si="23"/>
        <v>317971</v>
      </c>
      <c r="Z337" s="78"/>
      <c r="AA337" s="99">
        <v>317971</v>
      </c>
    </row>
    <row r="338" spans="1:27" ht="15">
      <c r="A338" s="97" t="s">
        <v>1347</v>
      </c>
      <c r="B338" s="98" t="s">
        <v>2033</v>
      </c>
      <c r="C338" s="78"/>
      <c r="D338" s="99">
        <f t="shared" si="20"/>
        <v>558578</v>
      </c>
      <c r="E338" s="99">
        <v>226600</v>
      </c>
      <c r="F338" s="99">
        <v>331978</v>
      </c>
      <c r="H338" s="97" t="s">
        <v>1421</v>
      </c>
      <c r="I338" s="98" t="s">
        <v>2054</v>
      </c>
      <c r="J338" s="99">
        <v>4710537</v>
      </c>
      <c r="K338" s="46">
        <f t="shared" si="21"/>
        <v>5674857</v>
      </c>
      <c r="L338" s="78"/>
      <c r="M338" s="99">
        <v>5674857</v>
      </c>
      <c r="O338" s="97" t="s">
        <v>1266</v>
      </c>
      <c r="P338" s="98" t="s">
        <v>2011</v>
      </c>
      <c r="Q338" s="99">
        <v>10705300</v>
      </c>
      <c r="R338" s="99">
        <f t="shared" si="22"/>
        <v>4275641</v>
      </c>
      <c r="S338" s="99">
        <v>1878300</v>
      </c>
      <c r="T338" s="99">
        <v>2397341</v>
      </c>
      <c r="V338" s="97" t="s">
        <v>1281</v>
      </c>
      <c r="W338" s="98" t="s">
        <v>2015</v>
      </c>
      <c r="X338" s="99">
        <v>442500</v>
      </c>
      <c r="Y338" s="46">
        <f t="shared" si="23"/>
        <v>25281400</v>
      </c>
      <c r="Z338" s="99">
        <v>124500</v>
      </c>
      <c r="AA338" s="99">
        <v>25156900</v>
      </c>
    </row>
    <row r="339" spans="1:27" ht="15">
      <c r="A339" s="97" t="s">
        <v>1350</v>
      </c>
      <c r="B339" s="98" t="s">
        <v>2034</v>
      </c>
      <c r="C339" s="78"/>
      <c r="D339" s="99">
        <f t="shared" si="20"/>
        <v>11332</v>
      </c>
      <c r="E339" s="78"/>
      <c r="F339" s="99">
        <v>11332</v>
      </c>
      <c r="H339" s="97" t="s">
        <v>1424</v>
      </c>
      <c r="I339" s="98" t="s">
        <v>2055</v>
      </c>
      <c r="J339" s="78"/>
      <c r="K339" s="46">
        <f t="shared" si="21"/>
        <v>100</v>
      </c>
      <c r="L339" s="78"/>
      <c r="M339" s="99">
        <v>100</v>
      </c>
      <c r="O339" s="97" t="s">
        <v>1269</v>
      </c>
      <c r="P339" s="98" t="s">
        <v>2012</v>
      </c>
      <c r="Q339" s="99">
        <v>338700</v>
      </c>
      <c r="R339" s="99">
        <f t="shared" si="22"/>
        <v>201479</v>
      </c>
      <c r="S339" s="99">
        <v>42463</v>
      </c>
      <c r="T339" s="99">
        <v>159016</v>
      </c>
      <c r="V339" s="97" t="s">
        <v>1284</v>
      </c>
      <c r="W339" s="98" t="s">
        <v>2016</v>
      </c>
      <c r="X339" s="99">
        <v>19033423</v>
      </c>
      <c r="Y339" s="46">
        <f t="shared" si="23"/>
        <v>13883862</v>
      </c>
      <c r="Z339" s="78"/>
      <c r="AA339" s="99">
        <v>13883862</v>
      </c>
    </row>
    <row r="340" spans="1:27" ht="15">
      <c r="A340" s="97" t="s">
        <v>1353</v>
      </c>
      <c r="B340" s="98" t="s">
        <v>2035</v>
      </c>
      <c r="C340" s="99">
        <v>853500</v>
      </c>
      <c r="D340" s="99">
        <f t="shared" si="20"/>
        <v>487517</v>
      </c>
      <c r="E340" s="99">
        <v>125700</v>
      </c>
      <c r="F340" s="99">
        <v>361817</v>
      </c>
      <c r="H340" s="97" t="s">
        <v>1427</v>
      </c>
      <c r="I340" s="98" t="s">
        <v>2056</v>
      </c>
      <c r="J340" s="99">
        <v>145000</v>
      </c>
      <c r="K340" s="46">
        <f t="shared" si="21"/>
        <v>351631</v>
      </c>
      <c r="L340" s="99">
        <v>20501</v>
      </c>
      <c r="M340" s="99">
        <v>331130</v>
      </c>
      <c r="O340" s="97" t="s">
        <v>1272</v>
      </c>
      <c r="P340" s="98" t="s">
        <v>2013</v>
      </c>
      <c r="Q340" s="99">
        <v>498000</v>
      </c>
      <c r="R340" s="99">
        <f t="shared" si="22"/>
        <v>1538200</v>
      </c>
      <c r="S340" s="99">
        <v>26999</v>
      </c>
      <c r="T340" s="99">
        <v>1511201</v>
      </c>
      <c r="V340" s="97" t="s">
        <v>1290</v>
      </c>
      <c r="W340" s="98" t="s">
        <v>2017</v>
      </c>
      <c r="X340" s="99">
        <v>5100</v>
      </c>
      <c r="Y340" s="46">
        <f t="shared" si="23"/>
        <v>23425</v>
      </c>
      <c r="Z340" s="78"/>
      <c r="AA340" s="99">
        <v>23425</v>
      </c>
    </row>
    <row r="341" spans="1:27" ht="15">
      <c r="A341" s="97" t="s">
        <v>1356</v>
      </c>
      <c r="B341" s="98" t="s">
        <v>2236</v>
      </c>
      <c r="C341" s="99">
        <v>741950</v>
      </c>
      <c r="D341" s="99">
        <f t="shared" si="20"/>
        <v>104910</v>
      </c>
      <c r="E341" s="78"/>
      <c r="F341" s="99">
        <v>104910</v>
      </c>
      <c r="H341" s="97" t="s">
        <v>1433</v>
      </c>
      <c r="I341" s="98" t="s">
        <v>2058</v>
      </c>
      <c r="J341" s="78"/>
      <c r="K341" s="46">
        <f t="shared" si="21"/>
        <v>9500</v>
      </c>
      <c r="L341" s="78"/>
      <c r="M341" s="99">
        <v>9500</v>
      </c>
      <c r="O341" s="97" t="s">
        <v>1275</v>
      </c>
      <c r="P341" s="98" t="s">
        <v>2014</v>
      </c>
      <c r="Q341" s="99">
        <v>1334200</v>
      </c>
      <c r="R341" s="99">
        <f t="shared" si="22"/>
        <v>12536768</v>
      </c>
      <c r="S341" s="99">
        <v>1063115</v>
      </c>
      <c r="T341" s="99">
        <v>11473653</v>
      </c>
      <c r="V341" s="97" t="s">
        <v>1293</v>
      </c>
      <c r="W341" s="98" t="s">
        <v>2018</v>
      </c>
      <c r="X341" s="99">
        <v>6000</v>
      </c>
      <c r="Y341" s="46">
        <f t="shared" si="23"/>
        <v>786009</v>
      </c>
      <c r="Z341" s="99">
        <v>91000</v>
      </c>
      <c r="AA341" s="99">
        <v>695009</v>
      </c>
    </row>
    <row r="342" spans="1:27" ht="15">
      <c r="A342" s="97" t="s">
        <v>1359</v>
      </c>
      <c r="B342" s="98" t="s">
        <v>2036</v>
      </c>
      <c r="C342" s="99">
        <v>1294100</v>
      </c>
      <c r="D342" s="99">
        <f t="shared" si="20"/>
        <v>129325</v>
      </c>
      <c r="E342" s="99">
        <v>60300</v>
      </c>
      <c r="F342" s="99">
        <v>69025</v>
      </c>
      <c r="H342" s="97" t="s">
        <v>1436</v>
      </c>
      <c r="I342" s="98" t="s">
        <v>2059</v>
      </c>
      <c r="J342" s="78"/>
      <c r="K342" s="46">
        <f t="shared" si="21"/>
        <v>681209</v>
      </c>
      <c r="L342" s="78"/>
      <c r="M342" s="99">
        <v>681209</v>
      </c>
      <c r="O342" s="97" t="s">
        <v>1278</v>
      </c>
      <c r="P342" s="98" t="s">
        <v>2318</v>
      </c>
      <c r="Q342" s="99">
        <v>2271936</v>
      </c>
      <c r="R342" s="99">
        <f t="shared" si="22"/>
        <v>1668565</v>
      </c>
      <c r="S342" s="78"/>
      <c r="T342" s="99">
        <v>1668565</v>
      </c>
      <c r="V342" s="97" t="s">
        <v>1296</v>
      </c>
      <c r="W342" s="98" t="s">
        <v>2019</v>
      </c>
      <c r="X342" s="78"/>
      <c r="Y342" s="46">
        <f t="shared" si="23"/>
        <v>475175</v>
      </c>
      <c r="Z342" s="78"/>
      <c r="AA342" s="99">
        <v>475175</v>
      </c>
    </row>
    <row r="343" spans="1:27" ht="15">
      <c r="A343" s="97" t="s">
        <v>1362</v>
      </c>
      <c r="B343" s="98" t="s">
        <v>2320</v>
      </c>
      <c r="C343" s="78"/>
      <c r="D343" s="99">
        <f t="shared" si="20"/>
        <v>174107</v>
      </c>
      <c r="E343" s="99">
        <v>100000</v>
      </c>
      <c r="F343" s="99">
        <v>74107</v>
      </c>
      <c r="H343" s="97" t="s">
        <v>1439</v>
      </c>
      <c r="I343" s="98" t="s">
        <v>2060</v>
      </c>
      <c r="J343" s="78"/>
      <c r="K343" s="46">
        <f t="shared" si="21"/>
        <v>687050</v>
      </c>
      <c r="L343" s="78"/>
      <c r="M343" s="99">
        <v>687050</v>
      </c>
      <c r="O343" s="97" t="s">
        <v>1281</v>
      </c>
      <c r="P343" s="98" t="s">
        <v>2015</v>
      </c>
      <c r="Q343" s="99">
        <v>11675601</v>
      </c>
      <c r="R343" s="99">
        <f t="shared" si="22"/>
        <v>10218043</v>
      </c>
      <c r="S343" s="99">
        <v>2307515</v>
      </c>
      <c r="T343" s="99">
        <v>7910528</v>
      </c>
      <c r="V343" s="97" t="s">
        <v>1302</v>
      </c>
      <c r="W343" s="98" t="s">
        <v>2020</v>
      </c>
      <c r="X343" s="99">
        <v>31272864</v>
      </c>
      <c r="Y343" s="46">
        <f t="shared" si="23"/>
        <v>7236229</v>
      </c>
      <c r="Z343" s="99">
        <v>286095</v>
      </c>
      <c r="AA343" s="99">
        <v>6950134</v>
      </c>
    </row>
    <row r="344" spans="1:27" ht="15">
      <c r="A344" s="97" t="s">
        <v>1365</v>
      </c>
      <c r="B344" s="98" t="s">
        <v>2037</v>
      </c>
      <c r="C344" s="78"/>
      <c r="D344" s="99">
        <f t="shared" si="20"/>
        <v>9775</v>
      </c>
      <c r="E344" s="78"/>
      <c r="F344" s="99">
        <v>9775</v>
      </c>
      <c r="H344" s="97" t="s">
        <v>1445</v>
      </c>
      <c r="I344" s="98" t="s">
        <v>2062</v>
      </c>
      <c r="J344" s="78"/>
      <c r="K344" s="46">
        <f t="shared" si="21"/>
        <v>4</v>
      </c>
      <c r="L344" s="78"/>
      <c r="M344" s="99">
        <v>4</v>
      </c>
      <c r="O344" s="97" t="s">
        <v>1284</v>
      </c>
      <c r="P344" s="98" t="s">
        <v>2016</v>
      </c>
      <c r="Q344" s="99">
        <v>9485837</v>
      </c>
      <c r="R344" s="99">
        <f t="shared" si="22"/>
        <v>11322397</v>
      </c>
      <c r="S344" s="99">
        <v>1160597</v>
      </c>
      <c r="T344" s="99">
        <v>10161800</v>
      </c>
      <c r="V344" s="97" t="s">
        <v>1305</v>
      </c>
      <c r="W344" s="98" t="s">
        <v>2021</v>
      </c>
      <c r="X344" s="99">
        <v>641554</v>
      </c>
      <c r="Y344" s="46">
        <f t="shared" si="23"/>
        <v>3162701</v>
      </c>
      <c r="Z344" s="78"/>
      <c r="AA344" s="99">
        <v>3162701</v>
      </c>
    </row>
    <row r="345" spans="1:27" ht="15">
      <c r="A345" s="97" t="s">
        <v>1368</v>
      </c>
      <c r="B345" s="98" t="s">
        <v>2038</v>
      </c>
      <c r="C345" s="78"/>
      <c r="D345" s="99">
        <f t="shared" si="20"/>
        <v>157920</v>
      </c>
      <c r="E345" s="99">
        <v>117000</v>
      </c>
      <c r="F345" s="99">
        <v>40920</v>
      </c>
      <c r="H345" s="97" t="s">
        <v>1448</v>
      </c>
      <c r="I345" s="98" t="s">
        <v>2063</v>
      </c>
      <c r="J345" s="99">
        <v>681800</v>
      </c>
      <c r="K345" s="46">
        <f t="shared" si="21"/>
        <v>227638</v>
      </c>
      <c r="L345" s="78"/>
      <c r="M345" s="99">
        <v>227638</v>
      </c>
      <c r="O345" s="97" t="s">
        <v>1287</v>
      </c>
      <c r="P345" s="98" t="s">
        <v>2242</v>
      </c>
      <c r="Q345" s="78"/>
      <c r="R345" s="99">
        <f t="shared" si="22"/>
        <v>1448231</v>
      </c>
      <c r="S345" s="99">
        <v>848700</v>
      </c>
      <c r="T345" s="99">
        <v>599531</v>
      </c>
      <c r="V345" s="97" t="s">
        <v>1308</v>
      </c>
      <c r="W345" s="98" t="s">
        <v>2300</v>
      </c>
      <c r="X345" s="99">
        <v>772500</v>
      </c>
      <c r="Y345" s="46">
        <f t="shared" si="23"/>
        <v>785500</v>
      </c>
      <c r="Z345" s="78"/>
      <c r="AA345" s="99">
        <v>785500</v>
      </c>
    </row>
    <row r="346" spans="1:27" ht="15">
      <c r="A346" s="97" t="s">
        <v>1370</v>
      </c>
      <c r="B346" s="98" t="s">
        <v>2039</v>
      </c>
      <c r="C346" s="99">
        <v>1101550</v>
      </c>
      <c r="D346" s="99">
        <f t="shared" si="20"/>
        <v>1257950</v>
      </c>
      <c r="E346" s="99">
        <v>960200</v>
      </c>
      <c r="F346" s="99">
        <v>297750</v>
      </c>
      <c r="H346" s="97" t="s">
        <v>1451</v>
      </c>
      <c r="I346" s="98" t="s">
        <v>2064</v>
      </c>
      <c r="J346" s="99">
        <v>25000</v>
      </c>
      <c r="K346" s="46">
        <f t="shared" si="21"/>
        <v>515738</v>
      </c>
      <c r="L346" s="78"/>
      <c r="M346" s="99">
        <v>515738</v>
      </c>
      <c r="O346" s="97" t="s">
        <v>1290</v>
      </c>
      <c r="P346" s="98" t="s">
        <v>2017</v>
      </c>
      <c r="Q346" s="99">
        <v>746659</v>
      </c>
      <c r="R346" s="99">
        <f t="shared" si="22"/>
        <v>1779909</v>
      </c>
      <c r="S346" s="99">
        <v>562352</v>
      </c>
      <c r="T346" s="99">
        <v>1217557</v>
      </c>
      <c r="V346" s="97" t="s">
        <v>1311</v>
      </c>
      <c r="W346" s="98" t="s">
        <v>2022</v>
      </c>
      <c r="X346" s="99">
        <v>1877934</v>
      </c>
      <c r="Y346" s="46">
        <f t="shared" si="23"/>
        <v>8529831</v>
      </c>
      <c r="Z346" s="99">
        <v>511184</v>
      </c>
      <c r="AA346" s="99">
        <v>8018647</v>
      </c>
    </row>
    <row r="347" spans="1:27" ht="15">
      <c r="A347" s="97" t="s">
        <v>1373</v>
      </c>
      <c r="B347" s="98" t="s">
        <v>2040</v>
      </c>
      <c r="C347" s="99">
        <v>3900</v>
      </c>
      <c r="D347" s="99">
        <f t="shared" si="20"/>
        <v>520100</v>
      </c>
      <c r="E347" s="99">
        <v>352700</v>
      </c>
      <c r="F347" s="99">
        <v>167400</v>
      </c>
      <c r="H347" s="97" t="s">
        <v>1454</v>
      </c>
      <c r="I347" s="98" t="s">
        <v>2065</v>
      </c>
      <c r="J347" s="99">
        <v>1042396</v>
      </c>
      <c r="K347" s="46">
        <f t="shared" si="21"/>
        <v>46485</v>
      </c>
      <c r="L347" s="78"/>
      <c r="M347" s="99">
        <v>46485</v>
      </c>
      <c r="O347" s="97" t="s">
        <v>1293</v>
      </c>
      <c r="P347" s="98" t="s">
        <v>2018</v>
      </c>
      <c r="Q347" s="99">
        <v>749100</v>
      </c>
      <c r="R347" s="99">
        <f t="shared" si="22"/>
        <v>2421104</v>
      </c>
      <c r="S347" s="99">
        <v>118750</v>
      </c>
      <c r="T347" s="99">
        <v>2302354</v>
      </c>
      <c r="V347" s="97" t="s">
        <v>1314</v>
      </c>
      <c r="W347" s="98" t="s">
        <v>2023</v>
      </c>
      <c r="X347" s="99">
        <v>49500</v>
      </c>
      <c r="Y347" s="46">
        <f t="shared" si="23"/>
        <v>1844495</v>
      </c>
      <c r="Z347" s="78"/>
      <c r="AA347" s="99">
        <v>1844495</v>
      </c>
    </row>
    <row r="348" spans="1:27" ht="15">
      <c r="A348" s="97" t="s">
        <v>1375</v>
      </c>
      <c r="B348" s="98" t="s">
        <v>2041</v>
      </c>
      <c r="C348" s="99">
        <v>318800</v>
      </c>
      <c r="D348" s="99">
        <f t="shared" si="20"/>
        <v>157463</v>
      </c>
      <c r="E348" s="78"/>
      <c r="F348" s="99">
        <v>157463</v>
      </c>
      <c r="H348" s="97" t="s">
        <v>1457</v>
      </c>
      <c r="I348" s="98" t="s">
        <v>2066</v>
      </c>
      <c r="J348" s="78"/>
      <c r="K348" s="46">
        <f t="shared" si="21"/>
        <v>203137</v>
      </c>
      <c r="L348" s="78"/>
      <c r="M348" s="99">
        <v>203137</v>
      </c>
      <c r="O348" s="97" t="s">
        <v>1296</v>
      </c>
      <c r="P348" s="98" t="s">
        <v>2019</v>
      </c>
      <c r="Q348" s="99">
        <v>3019600</v>
      </c>
      <c r="R348" s="99">
        <f t="shared" si="22"/>
        <v>4792106</v>
      </c>
      <c r="S348" s="99">
        <v>2007950</v>
      </c>
      <c r="T348" s="99">
        <v>2784156</v>
      </c>
      <c r="V348" s="97" t="s">
        <v>1317</v>
      </c>
      <c r="W348" s="98" t="s">
        <v>2024</v>
      </c>
      <c r="X348" s="99">
        <v>19503</v>
      </c>
      <c r="Y348" s="46">
        <f t="shared" si="23"/>
        <v>3617434</v>
      </c>
      <c r="Z348" s="99">
        <v>1</v>
      </c>
      <c r="AA348" s="99">
        <v>3617433</v>
      </c>
    </row>
    <row r="349" spans="1:27" ht="15">
      <c r="A349" s="97" t="s">
        <v>1378</v>
      </c>
      <c r="B349" s="98" t="s">
        <v>2042</v>
      </c>
      <c r="C349" s="99">
        <v>735500</v>
      </c>
      <c r="D349" s="99">
        <f t="shared" si="20"/>
        <v>258212</v>
      </c>
      <c r="E349" s="99">
        <v>30385</v>
      </c>
      <c r="F349" s="99">
        <v>227827</v>
      </c>
      <c r="H349" s="97" t="s">
        <v>1463</v>
      </c>
      <c r="I349" s="98" t="s">
        <v>2067</v>
      </c>
      <c r="J349" s="78"/>
      <c r="K349" s="46">
        <f t="shared" si="21"/>
        <v>245317</v>
      </c>
      <c r="L349" s="78"/>
      <c r="M349" s="99">
        <v>245317</v>
      </c>
      <c r="O349" s="97" t="s">
        <v>1299</v>
      </c>
      <c r="P349" s="98" t="s">
        <v>2240</v>
      </c>
      <c r="Q349" s="78"/>
      <c r="R349" s="99">
        <f t="shared" si="22"/>
        <v>280095</v>
      </c>
      <c r="S349" s="99">
        <v>52000</v>
      </c>
      <c r="T349" s="99">
        <v>228095</v>
      </c>
      <c r="V349" s="97" t="s">
        <v>1320</v>
      </c>
      <c r="W349" s="98" t="s">
        <v>2025</v>
      </c>
      <c r="X349" s="99">
        <v>425020</v>
      </c>
      <c r="Y349" s="46">
        <f t="shared" si="23"/>
        <v>14601518</v>
      </c>
      <c r="Z349" s="99">
        <v>1547063</v>
      </c>
      <c r="AA349" s="99">
        <v>13054455</v>
      </c>
    </row>
    <row r="350" spans="1:27" ht="15">
      <c r="A350" s="97" t="s">
        <v>1381</v>
      </c>
      <c r="B350" s="98" t="s">
        <v>2043</v>
      </c>
      <c r="C350" s="99">
        <v>244560</v>
      </c>
      <c r="D350" s="99">
        <f t="shared" si="20"/>
        <v>1341051</v>
      </c>
      <c r="E350" s="99">
        <v>430911</v>
      </c>
      <c r="F350" s="99">
        <v>910140</v>
      </c>
      <c r="H350" s="97" t="s">
        <v>1466</v>
      </c>
      <c r="I350" s="98" t="s">
        <v>2068</v>
      </c>
      <c r="J350" s="78"/>
      <c r="K350" s="46">
        <f t="shared" si="21"/>
        <v>1108356</v>
      </c>
      <c r="L350" s="78"/>
      <c r="M350" s="99">
        <v>1108356</v>
      </c>
      <c r="O350" s="97" t="s">
        <v>1302</v>
      </c>
      <c r="P350" s="98" t="s">
        <v>2020</v>
      </c>
      <c r="Q350" s="99">
        <v>27139605</v>
      </c>
      <c r="R350" s="99">
        <f t="shared" si="22"/>
        <v>12210005</v>
      </c>
      <c r="S350" s="99">
        <v>3055009</v>
      </c>
      <c r="T350" s="99">
        <v>9154996</v>
      </c>
      <c r="V350" s="97" t="s">
        <v>1323</v>
      </c>
      <c r="W350" s="98" t="s">
        <v>2026</v>
      </c>
      <c r="X350" s="99">
        <v>6015542</v>
      </c>
      <c r="Y350" s="46">
        <f t="shared" si="23"/>
        <v>2356321</v>
      </c>
      <c r="Z350" s="99">
        <v>5501</v>
      </c>
      <c r="AA350" s="99">
        <v>2350820</v>
      </c>
    </row>
    <row r="351" spans="1:27" ht="15">
      <c r="A351" s="97" t="s">
        <v>1384</v>
      </c>
      <c r="B351" s="98" t="s">
        <v>2044</v>
      </c>
      <c r="C351" s="99">
        <v>1500</v>
      </c>
      <c r="D351" s="99">
        <f t="shared" si="20"/>
        <v>103767</v>
      </c>
      <c r="E351" s="99">
        <v>5500</v>
      </c>
      <c r="F351" s="99">
        <v>98267</v>
      </c>
      <c r="H351" s="97" t="s">
        <v>1469</v>
      </c>
      <c r="I351" s="98" t="s">
        <v>2069</v>
      </c>
      <c r="J351" s="78"/>
      <c r="K351" s="46">
        <f t="shared" si="21"/>
        <v>27500</v>
      </c>
      <c r="L351" s="99">
        <v>5000</v>
      </c>
      <c r="M351" s="99">
        <v>22500</v>
      </c>
      <c r="O351" s="97" t="s">
        <v>1305</v>
      </c>
      <c r="P351" s="98" t="s">
        <v>2021</v>
      </c>
      <c r="Q351" s="99">
        <v>909110</v>
      </c>
      <c r="R351" s="99">
        <f t="shared" si="22"/>
        <v>9487584</v>
      </c>
      <c r="S351" s="99">
        <v>267350</v>
      </c>
      <c r="T351" s="99">
        <v>9220234</v>
      </c>
      <c r="V351" s="97" t="s">
        <v>1326</v>
      </c>
      <c r="W351" s="98" t="s">
        <v>2319</v>
      </c>
      <c r="X351" s="99">
        <v>161400</v>
      </c>
      <c r="Y351" s="46">
        <f t="shared" si="23"/>
        <v>1721714</v>
      </c>
      <c r="Z351" s="99">
        <v>1551000</v>
      </c>
      <c r="AA351" s="99">
        <v>170714</v>
      </c>
    </row>
    <row r="352" spans="1:27" ht="15">
      <c r="A352" s="97" t="s">
        <v>1388</v>
      </c>
      <c r="B352" s="98" t="s">
        <v>2045</v>
      </c>
      <c r="C352" s="99">
        <v>208900</v>
      </c>
      <c r="D352" s="99">
        <f t="shared" si="20"/>
        <v>223348</v>
      </c>
      <c r="E352" s="78"/>
      <c r="F352" s="99">
        <v>223348</v>
      </c>
      <c r="H352" s="97" t="s">
        <v>1472</v>
      </c>
      <c r="I352" s="98" t="s">
        <v>1119</v>
      </c>
      <c r="J352" s="99">
        <v>19275</v>
      </c>
      <c r="K352" s="46">
        <f t="shared" si="21"/>
        <v>1340575</v>
      </c>
      <c r="L352" s="78"/>
      <c r="M352" s="99">
        <v>1340575</v>
      </c>
      <c r="O352" s="97" t="s">
        <v>1308</v>
      </c>
      <c r="P352" s="98" t="s">
        <v>2300</v>
      </c>
      <c r="Q352" s="99">
        <v>4892100</v>
      </c>
      <c r="R352" s="99">
        <f t="shared" si="22"/>
        <v>4449169</v>
      </c>
      <c r="S352" s="99">
        <v>1709050</v>
      </c>
      <c r="T352" s="99">
        <v>2740119</v>
      </c>
      <c r="V352" s="97" t="s">
        <v>1329</v>
      </c>
      <c r="W352" s="98" t="s">
        <v>2027</v>
      </c>
      <c r="X352" s="99">
        <v>106000</v>
      </c>
      <c r="Y352" s="46">
        <f t="shared" si="23"/>
        <v>11771016</v>
      </c>
      <c r="Z352" s="78"/>
      <c r="AA352" s="99">
        <v>11771016</v>
      </c>
    </row>
    <row r="353" spans="1:27" ht="15">
      <c r="A353" s="97" t="s">
        <v>1391</v>
      </c>
      <c r="B353" s="98" t="s">
        <v>2046</v>
      </c>
      <c r="C353" s="99">
        <v>28000</v>
      </c>
      <c r="D353" s="99">
        <f t="shared" si="20"/>
        <v>142041</v>
      </c>
      <c r="E353" s="99">
        <v>20000</v>
      </c>
      <c r="F353" s="99">
        <v>122041</v>
      </c>
      <c r="H353" s="97" t="s">
        <v>1475</v>
      </c>
      <c r="I353" s="98" t="s">
        <v>2070</v>
      </c>
      <c r="J353" s="78"/>
      <c r="K353" s="46">
        <f t="shared" si="21"/>
        <v>259050</v>
      </c>
      <c r="L353" s="78"/>
      <c r="M353" s="99">
        <v>259050</v>
      </c>
      <c r="O353" s="97" t="s">
        <v>1311</v>
      </c>
      <c r="P353" s="98" t="s">
        <v>2022</v>
      </c>
      <c r="Q353" s="99">
        <v>21860623</v>
      </c>
      <c r="R353" s="99">
        <f t="shared" si="22"/>
        <v>34301946</v>
      </c>
      <c r="S353" s="99">
        <v>1385897</v>
      </c>
      <c r="T353" s="99">
        <v>32916049</v>
      </c>
      <c r="V353" s="97" t="s">
        <v>1332</v>
      </c>
      <c r="W353" s="98" t="s">
        <v>2028</v>
      </c>
      <c r="X353" s="99">
        <v>30</v>
      </c>
      <c r="Y353" s="46">
        <f t="shared" si="23"/>
        <v>485478</v>
      </c>
      <c r="Z353" s="78"/>
      <c r="AA353" s="99">
        <v>485478</v>
      </c>
    </row>
    <row r="354" spans="1:27" ht="15">
      <c r="A354" s="97" t="s">
        <v>1394</v>
      </c>
      <c r="B354" s="98" t="s">
        <v>2047</v>
      </c>
      <c r="C354" s="78"/>
      <c r="D354" s="99">
        <f t="shared" si="20"/>
        <v>263941</v>
      </c>
      <c r="E354" s="99">
        <v>70000</v>
      </c>
      <c r="F354" s="99">
        <v>193941</v>
      </c>
      <c r="H354" s="97" t="s">
        <v>1478</v>
      </c>
      <c r="I354" s="98" t="s">
        <v>2071</v>
      </c>
      <c r="J354" s="99">
        <v>18000</v>
      </c>
      <c r="K354" s="46">
        <f t="shared" si="21"/>
        <v>132927</v>
      </c>
      <c r="L354" s="78"/>
      <c r="M354" s="99">
        <v>132927</v>
      </c>
      <c r="O354" s="97" t="s">
        <v>1314</v>
      </c>
      <c r="P354" s="98" t="s">
        <v>2023</v>
      </c>
      <c r="Q354" s="99">
        <v>3010300</v>
      </c>
      <c r="R354" s="99">
        <f t="shared" si="22"/>
        <v>2310042</v>
      </c>
      <c r="S354" s="99">
        <v>154200</v>
      </c>
      <c r="T354" s="99">
        <v>2155842</v>
      </c>
      <c r="V354" s="97" t="s">
        <v>1335</v>
      </c>
      <c r="W354" s="98" t="s">
        <v>2029</v>
      </c>
      <c r="X354" s="99">
        <v>2241500</v>
      </c>
      <c r="Y354" s="46">
        <f t="shared" si="23"/>
        <v>10160703</v>
      </c>
      <c r="Z354" s="99">
        <v>3667000</v>
      </c>
      <c r="AA354" s="99">
        <v>6493703</v>
      </c>
    </row>
    <row r="355" spans="1:27" ht="15">
      <c r="A355" s="97" t="s">
        <v>1397</v>
      </c>
      <c r="B355" s="98" t="s">
        <v>2048</v>
      </c>
      <c r="C355" s="99">
        <v>217600</v>
      </c>
      <c r="D355" s="99">
        <f t="shared" si="20"/>
        <v>646544</v>
      </c>
      <c r="E355" s="99">
        <v>324000</v>
      </c>
      <c r="F355" s="99">
        <v>322544</v>
      </c>
      <c r="H355" s="97" t="s">
        <v>1481</v>
      </c>
      <c r="I355" s="98" t="s">
        <v>2072</v>
      </c>
      <c r="J355" s="78"/>
      <c r="K355" s="46">
        <f t="shared" si="21"/>
        <v>544050</v>
      </c>
      <c r="L355" s="78"/>
      <c r="M355" s="99">
        <v>544050</v>
      </c>
      <c r="O355" s="97" t="s">
        <v>1317</v>
      </c>
      <c r="P355" s="98" t="s">
        <v>2024</v>
      </c>
      <c r="Q355" s="99">
        <v>10331742</v>
      </c>
      <c r="R355" s="99">
        <f t="shared" si="22"/>
        <v>4756607</v>
      </c>
      <c r="S355" s="99">
        <v>692555</v>
      </c>
      <c r="T355" s="99">
        <v>4064052</v>
      </c>
      <c r="V355" s="97" t="s">
        <v>1338</v>
      </c>
      <c r="W355" s="98" t="s">
        <v>2030</v>
      </c>
      <c r="X355" s="99">
        <v>3274138</v>
      </c>
      <c r="Y355" s="46">
        <f t="shared" si="23"/>
        <v>12745086</v>
      </c>
      <c r="Z355" s="78"/>
      <c r="AA355" s="99">
        <v>12745086</v>
      </c>
    </row>
    <row r="356" spans="1:27" ht="15">
      <c r="A356" s="97" t="s">
        <v>1400</v>
      </c>
      <c r="B356" s="98" t="s">
        <v>2049</v>
      </c>
      <c r="C356" s="99">
        <v>1838500</v>
      </c>
      <c r="D356" s="99">
        <f t="shared" si="20"/>
        <v>672358</v>
      </c>
      <c r="E356" s="99">
        <v>153100</v>
      </c>
      <c r="F356" s="99">
        <v>519258</v>
      </c>
      <c r="H356" s="97" t="s">
        <v>1484</v>
      </c>
      <c r="I356" s="98" t="s">
        <v>2073</v>
      </c>
      <c r="J356" s="78"/>
      <c r="K356" s="46">
        <f t="shared" si="21"/>
        <v>15000</v>
      </c>
      <c r="L356" s="78"/>
      <c r="M356" s="99">
        <v>15000</v>
      </c>
      <c r="O356" s="97" t="s">
        <v>1320</v>
      </c>
      <c r="P356" s="98" t="s">
        <v>2025</v>
      </c>
      <c r="Q356" s="99">
        <v>26067415</v>
      </c>
      <c r="R356" s="99">
        <f t="shared" si="22"/>
        <v>25952268</v>
      </c>
      <c r="S356" s="99">
        <v>5973113</v>
      </c>
      <c r="T356" s="99">
        <v>19979155</v>
      </c>
      <c r="V356" s="97" t="s">
        <v>1341</v>
      </c>
      <c r="W356" s="98" t="s">
        <v>2031</v>
      </c>
      <c r="X356" s="99">
        <v>25000</v>
      </c>
      <c r="Y356" s="46">
        <f t="shared" si="23"/>
        <v>4908206</v>
      </c>
      <c r="Z356" s="78"/>
      <c r="AA356" s="99">
        <v>4908206</v>
      </c>
    </row>
    <row r="357" spans="1:27" ht="15">
      <c r="A357" s="97" t="s">
        <v>1403</v>
      </c>
      <c r="B357" s="98" t="s">
        <v>2321</v>
      </c>
      <c r="C357" s="78"/>
      <c r="D357" s="99">
        <f t="shared" si="20"/>
        <v>144460</v>
      </c>
      <c r="E357" s="99">
        <v>137900</v>
      </c>
      <c r="F357" s="99">
        <v>6560</v>
      </c>
      <c r="H357" s="97" t="s">
        <v>1487</v>
      </c>
      <c r="I357" s="98" t="s">
        <v>2074</v>
      </c>
      <c r="J357" s="99">
        <v>16000</v>
      </c>
      <c r="K357" s="46">
        <f t="shared" si="21"/>
        <v>126681</v>
      </c>
      <c r="L357" s="78"/>
      <c r="M357" s="99">
        <v>126681</v>
      </c>
      <c r="O357" s="97" t="s">
        <v>1323</v>
      </c>
      <c r="P357" s="98" t="s">
        <v>2026</v>
      </c>
      <c r="Q357" s="99">
        <v>1266590</v>
      </c>
      <c r="R357" s="99">
        <f t="shared" si="22"/>
        <v>3109171</v>
      </c>
      <c r="S357" s="99">
        <v>857162</v>
      </c>
      <c r="T357" s="99">
        <v>2252009</v>
      </c>
      <c r="V357" s="97" t="s">
        <v>1344</v>
      </c>
      <c r="W357" s="98" t="s">
        <v>2032</v>
      </c>
      <c r="X357" s="99">
        <v>1</v>
      </c>
      <c r="Y357" s="46">
        <f t="shared" si="23"/>
        <v>12574647</v>
      </c>
      <c r="Z357" s="99">
        <v>233000</v>
      </c>
      <c r="AA357" s="99">
        <v>12341647</v>
      </c>
    </row>
    <row r="358" spans="1:27" ht="15">
      <c r="A358" s="97" t="s">
        <v>1406</v>
      </c>
      <c r="B358" s="98" t="s">
        <v>2050</v>
      </c>
      <c r="C358" s="78"/>
      <c r="D358" s="99">
        <f t="shared" si="20"/>
        <v>317914</v>
      </c>
      <c r="E358" s="99">
        <v>62400</v>
      </c>
      <c r="F358" s="99">
        <v>255514</v>
      </c>
      <c r="H358" s="97" t="s">
        <v>1490</v>
      </c>
      <c r="I358" s="98" t="s">
        <v>2075</v>
      </c>
      <c r="J358" s="99">
        <v>10000</v>
      </c>
      <c r="K358" s="46">
        <f t="shared" si="21"/>
        <v>216228</v>
      </c>
      <c r="L358" s="78"/>
      <c r="M358" s="99">
        <v>216228</v>
      </c>
      <c r="O358" s="97" t="s">
        <v>1326</v>
      </c>
      <c r="P358" s="98" t="s">
        <v>2319</v>
      </c>
      <c r="Q358" s="99">
        <v>4245170</v>
      </c>
      <c r="R358" s="99">
        <f t="shared" si="22"/>
        <v>3518330</v>
      </c>
      <c r="S358" s="99">
        <v>752300</v>
      </c>
      <c r="T358" s="99">
        <v>2766030</v>
      </c>
      <c r="V358" s="97" t="s">
        <v>1347</v>
      </c>
      <c r="W358" s="98" t="s">
        <v>2033</v>
      </c>
      <c r="X358" s="99">
        <v>946966</v>
      </c>
      <c r="Y358" s="46">
        <f t="shared" si="23"/>
        <v>17595135</v>
      </c>
      <c r="Z358" s="99">
        <v>12340112</v>
      </c>
      <c r="AA358" s="99">
        <v>5255023</v>
      </c>
    </row>
    <row r="359" spans="1:27" ht="15">
      <c r="A359" s="97" t="s">
        <v>1409</v>
      </c>
      <c r="B359" s="98" t="s">
        <v>2051</v>
      </c>
      <c r="C359" s="99">
        <v>700800</v>
      </c>
      <c r="D359" s="99">
        <f t="shared" si="20"/>
        <v>491705</v>
      </c>
      <c r="E359" s="99">
        <v>115350</v>
      </c>
      <c r="F359" s="99">
        <v>376355</v>
      </c>
      <c r="H359" s="97" t="s">
        <v>1493</v>
      </c>
      <c r="I359" s="98" t="s">
        <v>2076</v>
      </c>
      <c r="J359" s="78"/>
      <c r="K359" s="46">
        <f t="shared" si="21"/>
        <v>211272</v>
      </c>
      <c r="L359" s="78"/>
      <c r="M359" s="99">
        <v>211272</v>
      </c>
      <c r="O359" s="97" t="s">
        <v>1329</v>
      </c>
      <c r="P359" s="98" t="s">
        <v>2027</v>
      </c>
      <c r="Q359" s="99">
        <v>5120750</v>
      </c>
      <c r="R359" s="99">
        <f t="shared" si="22"/>
        <v>12004913</v>
      </c>
      <c r="S359" s="99">
        <v>1766950</v>
      </c>
      <c r="T359" s="99">
        <v>10237963</v>
      </c>
      <c r="V359" s="97" t="s">
        <v>1350</v>
      </c>
      <c r="W359" s="98" t="s">
        <v>2034</v>
      </c>
      <c r="X359" s="78"/>
      <c r="Y359" s="46">
        <f t="shared" si="23"/>
        <v>72982</v>
      </c>
      <c r="Z359" s="78"/>
      <c r="AA359" s="99">
        <v>72982</v>
      </c>
    </row>
    <row r="360" spans="1:27" ht="15">
      <c r="A360" s="97" t="s">
        <v>1412</v>
      </c>
      <c r="B360" s="98" t="s">
        <v>2052</v>
      </c>
      <c r="C360" s="99">
        <v>1</v>
      </c>
      <c r="D360" s="99">
        <f t="shared" si="20"/>
        <v>350136</v>
      </c>
      <c r="E360" s="99">
        <v>71500</v>
      </c>
      <c r="F360" s="99">
        <v>278636</v>
      </c>
      <c r="H360" s="97" t="s">
        <v>1499</v>
      </c>
      <c r="I360" s="98" t="s">
        <v>1813</v>
      </c>
      <c r="J360" s="78"/>
      <c r="K360" s="46">
        <f t="shared" si="21"/>
        <v>204343</v>
      </c>
      <c r="L360" s="78"/>
      <c r="M360" s="99">
        <v>204343</v>
      </c>
      <c r="O360" s="97" t="s">
        <v>1332</v>
      </c>
      <c r="P360" s="98" t="s">
        <v>2028</v>
      </c>
      <c r="Q360" s="99">
        <v>149375</v>
      </c>
      <c r="R360" s="99">
        <f t="shared" si="22"/>
        <v>958968</v>
      </c>
      <c r="S360" s="99">
        <v>100</v>
      </c>
      <c r="T360" s="99">
        <v>958868</v>
      </c>
      <c r="V360" s="97" t="s">
        <v>1353</v>
      </c>
      <c r="W360" s="98" t="s">
        <v>2035</v>
      </c>
      <c r="X360" s="99">
        <v>685500</v>
      </c>
      <c r="Y360" s="46">
        <f t="shared" si="23"/>
        <v>1483550</v>
      </c>
      <c r="Z360" s="99">
        <v>319500</v>
      </c>
      <c r="AA360" s="99">
        <v>1164050</v>
      </c>
    </row>
    <row r="361" spans="1:27" ht="15">
      <c r="A361" s="97" t="s">
        <v>1418</v>
      </c>
      <c r="B361" s="98" t="s">
        <v>2053</v>
      </c>
      <c r="C361" s="99">
        <v>735000</v>
      </c>
      <c r="D361" s="99">
        <f t="shared" si="20"/>
        <v>320131</v>
      </c>
      <c r="E361" s="99">
        <v>81201</v>
      </c>
      <c r="F361" s="99">
        <v>238930</v>
      </c>
      <c r="H361" s="97" t="s">
        <v>1501</v>
      </c>
      <c r="I361" s="98" t="s">
        <v>2077</v>
      </c>
      <c r="J361" s="99">
        <v>475000</v>
      </c>
      <c r="K361" s="46">
        <f t="shared" si="21"/>
        <v>17000</v>
      </c>
      <c r="L361" s="78"/>
      <c r="M361" s="99">
        <v>17000</v>
      </c>
      <c r="O361" s="97" t="s">
        <v>1335</v>
      </c>
      <c r="P361" s="98" t="s">
        <v>2029</v>
      </c>
      <c r="Q361" s="99">
        <v>5103050</v>
      </c>
      <c r="R361" s="99">
        <f t="shared" si="22"/>
        <v>4387152</v>
      </c>
      <c r="S361" s="99">
        <v>639750</v>
      </c>
      <c r="T361" s="99">
        <v>3747402</v>
      </c>
      <c r="V361" s="97" t="s">
        <v>1356</v>
      </c>
      <c r="W361" s="98" t="s">
        <v>2236</v>
      </c>
      <c r="X361" s="99">
        <v>5800</v>
      </c>
      <c r="Y361" s="46">
        <f t="shared" si="23"/>
        <v>9838510</v>
      </c>
      <c r="Z361" s="99">
        <v>34400</v>
      </c>
      <c r="AA361" s="99">
        <v>9804110</v>
      </c>
    </row>
    <row r="362" spans="1:27" ht="15">
      <c r="A362" s="97" t="s">
        <v>1421</v>
      </c>
      <c r="B362" s="98" t="s">
        <v>2054</v>
      </c>
      <c r="C362" s="99">
        <v>837600</v>
      </c>
      <c r="D362" s="99">
        <f t="shared" si="20"/>
        <v>407091</v>
      </c>
      <c r="E362" s="99">
        <v>152300</v>
      </c>
      <c r="F362" s="99">
        <v>254791</v>
      </c>
      <c r="H362" s="97" t="s">
        <v>1508</v>
      </c>
      <c r="I362" s="98" t="s">
        <v>2079</v>
      </c>
      <c r="J362" s="78"/>
      <c r="K362" s="46">
        <f t="shared" si="21"/>
        <v>15001</v>
      </c>
      <c r="L362" s="78"/>
      <c r="M362" s="99">
        <v>15001</v>
      </c>
      <c r="O362" s="97" t="s">
        <v>1338</v>
      </c>
      <c r="P362" s="98" t="s">
        <v>2030</v>
      </c>
      <c r="Q362" s="99">
        <v>9043017</v>
      </c>
      <c r="R362" s="99">
        <f t="shared" si="22"/>
        <v>9025177</v>
      </c>
      <c r="S362" s="99">
        <v>2319440</v>
      </c>
      <c r="T362" s="99">
        <v>6705737</v>
      </c>
      <c r="V362" s="97" t="s">
        <v>1359</v>
      </c>
      <c r="W362" s="98" t="s">
        <v>2036</v>
      </c>
      <c r="X362" s="99">
        <v>1054875</v>
      </c>
      <c r="Y362" s="46">
        <f t="shared" si="23"/>
        <v>121842</v>
      </c>
      <c r="Z362" s="78"/>
      <c r="AA362" s="99">
        <v>121842</v>
      </c>
    </row>
    <row r="363" spans="1:27" ht="15">
      <c r="A363" s="97" t="s">
        <v>1424</v>
      </c>
      <c r="B363" s="98" t="s">
        <v>2055</v>
      </c>
      <c r="C363" s="78"/>
      <c r="D363" s="99">
        <f t="shared" si="20"/>
        <v>789290</v>
      </c>
      <c r="E363" s="99">
        <v>421000</v>
      </c>
      <c r="F363" s="99">
        <v>368290</v>
      </c>
      <c r="H363" s="97" t="s">
        <v>1511</v>
      </c>
      <c r="I363" s="98" t="s">
        <v>2080</v>
      </c>
      <c r="J363" s="78"/>
      <c r="K363" s="46">
        <f t="shared" si="21"/>
        <v>21175</v>
      </c>
      <c r="L363" s="99">
        <v>12000</v>
      </c>
      <c r="M363" s="99">
        <v>9175</v>
      </c>
      <c r="O363" s="97" t="s">
        <v>1341</v>
      </c>
      <c r="P363" s="98" t="s">
        <v>2031</v>
      </c>
      <c r="Q363" s="99">
        <v>2833675</v>
      </c>
      <c r="R363" s="99">
        <f t="shared" si="22"/>
        <v>3903690</v>
      </c>
      <c r="S363" s="99">
        <v>1535250</v>
      </c>
      <c r="T363" s="99">
        <v>2368440</v>
      </c>
      <c r="V363" s="97" t="s">
        <v>1362</v>
      </c>
      <c r="W363" s="98" t="s">
        <v>2320</v>
      </c>
      <c r="X363" s="99">
        <v>23323000</v>
      </c>
      <c r="Y363" s="46">
        <f t="shared" si="23"/>
        <v>1625212</v>
      </c>
      <c r="Z363" s="99">
        <v>260000</v>
      </c>
      <c r="AA363" s="99">
        <v>1365212</v>
      </c>
    </row>
    <row r="364" spans="1:27" ht="15">
      <c r="A364" s="97" t="s">
        <v>1427</v>
      </c>
      <c r="B364" s="98" t="s">
        <v>2056</v>
      </c>
      <c r="C364" s="99">
        <v>520700</v>
      </c>
      <c r="D364" s="99">
        <f t="shared" si="20"/>
        <v>519577</v>
      </c>
      <c r="E364" s="99">
        <v>144520</v>
      </c>
      <c r="F364" s="99">
        <v>375057</v>
      </c>
      <c r="H364" s="97" t="s">
        <v>1514</v>
      </c>
      <c r="I364" s="98" t="s">
        <v>2081</v>
      </c>
      <c r="J364" s="99">
        <v>1500</v>
      </c>
      <c r="K364" s="46">
        <f t="shared" si="21"/>
        <v>24200</v>
      </c>
      <c r="L364" s="78"/>
      <c r="M364" s="99">
        <v>24200</v>
      </c>
      <c r="O364" s="97" t="s">
        <v>1344</v>
      </c>
      <c r="P364" s="98" t="s">
        <v>2032</v>
      </c>
      <c r="Q364" s="99">
        <v>715201</v>
      </c>
      <c r="R364" s="99">
        <f t="shared" si="22"/>
        <v>4851499</v>
      </c>
      <c r="S364" s="99">
        <v>142500</v>
      </c>
      <c r="T364" s="99">
        <v>4708999</v>
      </c>
      <c r="V364" s="97" t="s">
        <v>1365</v>
      </c>
      <c r="W364" s="98" t="s">
        <v>2037</v>
      </c>
      <c r="X364" s="78"/>
      <c r="Y364" s="46">
        <f t="shared" si="23"/>
        <v>3637</v>
      </c>
      <c r="Z364" s="78"/>
      <c r="AA364" s="99">
        <v>3637</v>
      </c>
    </row>
    <row r="365" spans="1:27" ht="15">
      <c r="A365" s="97" t="s">
        <v>1430</v>
      </c>
      <c r="B365" s="98" t="s">
        <v>2057</v>
      </c>
      <c r="C365" s="78"/>
      <c r="D365" s="99">
        <f t="shared" si="20"/>
        <v>561617</v>
      </c>
      <c r="E365" s="99">
        <v>173650</v>
      </c>
      <c r="F365" s="99">
        <v>387967</v>
      </c>
      <c r="H365" s="97" t="s">
        <v>1517</v>
      </c>
      <c r="I365" s="98" t="s">
        <v>2082</v>
      </c>
      <c r="J365" s="99">
        <v>1890451</v>
      </c>
      <c r="K365" s="46">
        <f t="shared" si="21"/>
        <v>286308</v>
      </c>
      <c r="L365" s="78"/>
      <c r="M365" s="99">
        <v>286308</v>
      </c>
      <c r="O365" s="97" t="s">
        <v>1347</v>
      </c>
      <c r="P365" s="98" t="s">
        <v>2033</v>
      </c>
      <c r="Q365" s="99">
        <v>650600</v>
      </c>
      <c r="R365" s="99">
        <f t="shared" si="22"/>
        <v>4432329</v>
      </c>
      <c r="S365" s="99">
        <v>873625</v>
      </c>
      <c r="T365" s="99">
        <v>3558704</v>
      </c>
      <c r="V365" s="97" t="s">
        <v>1368</v>
      </c>
      <c r="W365" s="98" t="s">
        <v>2038</v>
      </c>
      <c r="X365" s="78"/>
      <c r="Y365" s="46">
        <f t="shared" si="23"/>
        <v>201251</v>
      </c>
      <c r="Z365" s="78"/>
      <c r="AA365" s="99">
        <v>201251</v>
      </c>
    </row>
    <row r="366" spans="1:27" ht="15">
      <c r="A366" s="97" t="s">
        <v>1433</v>
      </c>
      <c r="B366" s="98" t="s">
        <v>2058</v>
      </c>
      <c r="C366" s="99">
        <v>185000</v>
      </c>
      <c r="D366" s="99">
        <f t="shared" si="20"/>
        <v>227874</v>
      </c>
      <c r="E366" s="78"/>
      <c r="F366" s="99">
        <v>227874</v>
      </c>
      <c r="H366" s="97" t="s">
        <v>1520</v>
      </c>
      <c r="I366" s="98" t="s">
        <v>2083</v>
      </c>
      <c r="J366" s="99">
        <v>5517220</v>
      </c>
      <c r="K366" s="46">
        <f t="shared" si="21"/>
        <v>3682199</v>
      </c>
      <c r="L366" s="99">
        <v>571500</v>
      </c>
      <c r="M366" s="99">
        <v>3110699</v>
      </c>
      <c r="O366" s="97" t="s">
        <v>1350</v>
      </c>
      <c r="P366" s="98" t="s">
        <v>2034</v>
      </c>
      <c r="Q366" s="78"/>
      <c r="R366" s="99">
        <f t="shared" si="22"/>
        <v>212491</v>
      </c>
      <c r="S366" s="78"/>
      <c r="T366" s="99">
        <v>212491</v>
      </c>
      <c r="V366" s="97" t="s">
        <v>1370</v>
      </c>
      <c r="W366" s="98" t="s">
        <v>2039</v>
      </c>
      <c r="X366" s="99">
        <v>988610</v>
      </c>
      <c r="Y366" s="46">
        <f t="shared" si="23"/>
        <v>265741</v>
      </c>
      <c r="Z366" s="99">
        <v>0</v>
      </c>
      <c r="AA366" s="99">
        <v>265741</v>
      </c>
    </row>
    <row r="367" spans="1:27" ht="15">
      <c r="A367" s="97" t="s">
        <v>1436</v>
      </c>
      <c r="B367" s="98" t="s">
        <v>2059</v>
      </c>
      <c r="C367" s="99">
        <v>307000</v>
      </c>
      <c r="D367" s="99">
        <f t="shared" si="20"/>
        <v>1132840</v>
      </c>
      <c r="E367" s="99">
        <v>393200</v>
      </c>
      <c r="F367" s="99">
        <v>739640</v>
      </c>
      <c r="H367" s="97" t="s">
        <v>1523</v>
      </c>
      <c r="I367" s="98" t="s">
        <v>2084</v>
      </c>
      <c r="J367" s="78"/>
      <c r="K367" s="46">
        <f t="shared" si="21"/>
        <v>2730251</v>
      </c>
      <c r="L367" s="78"/>
      <c r="M367" s="99">
        <v>2730251</v>
      </c>
      <c r="O367" s="97" t="s">
        <v>1353</v>
      </c>
      <c r="P367" s="98" t="s">
        <v>2035</v>
      </c>
      <c r="Q367" s="99">
        <v>10465550</v>
      </c>
      <c r="R367" s="99">
        <f t="shared" si="22"/>
        <v>8280335</v>
      </c>
      <c r="S367" s="99">
        <v>3108340</v>
      </c>
      <c r="T367" s="99">
        <v>5171995</v>
      </c>
      <c r="V367" s="97" t="s">
        <v>1373</v>
      </c>
      <c r="W367" s="98" t="s">
        <v>2040</v>
      </c>
      <c r="X367" s="99">
        <v>791273</v>
      </c>
      <c r="Y367" s="46">
        <f t="shared" si="23"/>
        <v>7092727</v>
      </c>
      <c r="Z367" s="99">
        <v>5625000</v>
      </c>
      <c r="AA367" s="99">
        <v>1467727</v>
      </c>
    </row>
    <row r="368" spans="1:27" ht="15">
      <c r="A368" s="97" t="s">
        <v>1439</v>
      </c>
      <c r="B368" s="98" t="s">
        <v>2060</v>
      </c>
      <c r="C368" s="78"/>
      <c r="D368" s="99">
        <f t="shared" si="20"/>
        <v>395707</v>
      </c>
      <c r="E368" s="78"/>
      <c r="F368" s="99">
        <v>395707</v>
      </c>
      <c r="H368" s="97" t="s">
        <v>1525</v>
      </c>
      <c r="I368" s="98" t="s">
        <v>2085</v>
      </c>
      <c r="J368" s="78"/>
      <c r="K368" s="46">
        <f t="shared" si="21"/>
        <v>17000</v>
      </c>
      <c r="L368" s="78"/>
      <c r="M368" s="99">
        <v>17000</v>
      </c>
      <c r="O368" s="97" t="s">
        <v>1356</v>
      </c>
      <c r="P368" s="98" t="s">
        <v>2236</v>
      </c>
      <c r="Q368" s="99">
        <v>2064950</v>
      </c>
      <c r="R368" s="99">
        <f t="shared" si="22"/>
        <v>1270257</v>
      </c>
      <c r="S368" s="99">
        <v>602550</v>
      </c>
      <c r="T368" s="99">
        <v>667707</v>
      </c>
      <c r="V368" s="97" t="s">
        <v>1375</v>
      </c>
      <c r="W368" s="98" t="s">
        <v>2041</v>
      </c>
      <c r="X368" s="78"/>
      <c r="Y368" s="46">
        <f t="shared" si="23"/>
        <v>613845</v>
      </c>
      <c r="Z368" s="78"/>
      <c r="AA368" s="99">
        <v>613845</v>
      </c>
    </row>
    <row r="369" spans="1:27" ht="15">
      <c r="A369" s="97" t="s">
        <v>1442</v>
      </c>
      <c r="B369" s="98" t="s">
        <v>2061</v>
      </c>
      <c r="C369" s="99">
        <v>1</v>
      </c>
      <c r="D369" s="99">
        <f t="shared" si="20"/>
        <v>957147</v>
      </c>
      <c r="E369" s="78"/>
      <c r="F369" s="99">
        <v>957147</v>
      </c>
      <c r="H369" s="97" t="s">
        <v>1528</v>
      </c>
      <c r="I369" s="98" t="s">
        <v>2086</v>
      </c>
      <c r="J369" s="78"/>
      <c r="K369" s="46">
        <f t="shared" si="21"/>
        <v>46000</v>
      </c>
      <c r="L369" s="99">
        <v>46000</v>
      </c>
      <c r="M369" s="78"/>
      <c r="O369" s="97" t="s">
        <v>1359</v>
      </c>
      <c r="P369" s="98" t="s">
        <v>2036</v>
      </c>
      <c r="Q369" s="99">
        <v>14398479</v>
      </c>
      <c r="R369" s="99">
        <f t="shared" si="22"/>
        <v>4853429</v>
      </c>
      <c r="S369" s="99">
        <v>2462149</v>
      </c>
      <c r="T369" s="99">
        <v>2391280</v>
      </c>
      <c r="V369" s="97" t="s">
        <v>1378</v>
      </c>
      <c r="W369" s="98" t="s">
        <v>2042</v>
      </c>
      <c r="X369" s="99">
        <v>1658849</v>
      </c>
      <c r="Y369" s="46">
        <f t="shared" si="23"/>
        <v>735439</v>
      </c>
      <c r="Z369" s="99">
        <v>6200</v>
      </c>
      <c r="AA369" s="99">
        <v>729239</v>
      </c>
    </row>
    <row r="370" spans="1:27" ht="15">
      <c r="A370" s="97" t="s">
        <v>1445</v>
      </c>
      <c r="B370" s="98" t="s">
        <v>2062</v>
      </c>
      <c r="C370" s="78"/>
      <c r="D370" s="99">
        <f t="shared" si="20"/>
        <v>180883</v>
      </c>
      <c r="E370" s="99">
        <v>4000</v>
      </c>
      <c r="F370" s="99">
        <v>176883</v>
      </c>
      <c r="H370" s="97" t="s">
        <v>1531</v>
      </c>
      <c r="I370" s="98" t="s">
        <v>2087</v>
      </c>
      <c r="J370" s="99">
        <v>2250</v>
      </c>
      <c r="K370" s="46">
        <f t="shared" si="21"/>
        <v>6350</v>
      </c>
      <c r="L370" s="78"/>
      <c r="M370" s="99">
        <v>6350</v>
      </c>
      <c r="O370" s="97" t="s">
        <v>1362</v>
      </c>
      <c r="P370" s="98" t="s">
        <v>2320</v>
      </c>
      <c r="Q370" s="99">
        <v>33000</v>
      </c>
      <c r="R370" s="99">
        <f t="shared" si="22"/>
        <v>2065230</v>
      </c>
      <c r="S370" s="99">
        <v>670300</v>
      </c>
      <c r="T370" s="99">
        <v>1394930</v>
      </c>
      <c r="V370" s="97" t="s">
        <v>1381</v>
      </c>
      <c r="W370" s="98" t="s">
        <v>2043</v>
      </c>
      <c r="X370" s="99">
        <v>4195569</v>
      </c>
      <c r="Y370" s="46">
        <f t="shared" si="23"/>
        <v>10340344</v>
      </c>
      <c r="Z370" s="99">
        <v>175877</v>
      </c>
      <c r="AA370" s="99">
        <v>10164467</v>
      </c>
    </row>
    <row r="371" spans="1:27" ht="15">
      <c r="A371" s="97" t="s">
        <v>1448</v>
      </c>
      <c r="B371" s="98" t="s">
        <v>2063</v>
      </c>
      <c r="C371" s="99">
        <v>350000</v>
      </c>
      <c r="D371" s="99">
        <f t="shared" si="20"/>
        <v>1293040</v>
      </c>
      <c r="E371" s="99">
        <v>809750</v>
      </c>
      <c r="F371" s="99">
        <v>483290</v>
      </c>
      <c r="H371" s="97" t="s">
        <v>1534</v>
      </c>
      <c r="I371" s="98" t="s">
        <v>2088</v>
      </c>
      <c r="J371" s="99">
        <v>39611814</v>
      </c>
      <c r="K371" s="46">
        <f t="shared" si="21"/>
        <v>569904</v>
      </c>
      <c r="L371" s="78"/>
      <c r="M371" s="99">
        <v>569904</v>
      </c>
      <c r="O371" s="97" t="s">
        <v>1365</v>
      </c>
      <c r="P371" s="98" t="s">
        <v>2037</v>
      </c>
      <c r="Q371" s="78"/>
      <c r="R371" s="99">
        <f t="shared" si="22"/>
        <v>211059</v>
      </c>
      <c r="S371" s="99">
        <v>9000</v>
      </c>
      <c r="T371" s="99">
        <v>202059</v>
      </c>
      <c r="V371" s="97" t="s">
        <v>1384</v>
      </c>
      <c r="W371" s="98" t="s">
        <v>2044</v>
      </c>
      <c r="X371" s="99">
        <v>821130</v>
      </c>
      <c r="Y371" s="46">
        <f t="shared" si="23"/>
        <v>8655031</v>
      </c>
      <c r="Z371" s="99">
        <v>1541251</v>
      </c>
      <c r="AA371" s="99">
        <v>7113780</v>
      </c>
    </row>
    <row r="372" spans="1:27" ht="15">
      <c r="A372" s="97" t="s">
        <v>1451</v>
      </c>
      <c r="B372" s="98" t="s">
        <v>2064</v>
      </c>
      <c r="C372" s="99">
        <v>2433195</v>
      </c>
      <c r="D372" s="99">
        <f t="shared" si="20"/>
        <v>1602023</v>
      </c>
      <c r="E372" s="99">
        <v>231102</v>
      </c>
      <c r="F372" s="99">
        <v>1370921</v>
      </c>
      <c r="H372" s="97" t="s">
        <v>1537</v>
      </c>
      <c r="I372" s="98" t="s">
        <v>2089</v>
      </c>
      <c r="J372" s="99">
        <v>26000</v>
      </c>
      <c r="K372" s="46">
        <f t="shared" si="21"/>
        <v>572863</v>
      </c>
      <c r="L372" s="78"/>
      <c r="M372" s="99">
        <v>572863</v>
      </c>
      <c r="O372" s="97" t="s">
        <v>1368</v>
      </c>
      <c r="P372" s="98" t="s">
        <v>2038</v>
      </c>
      <c r="Q372" s="99">
        <v>366000</v>
      </c>
      <c r="R372" s="99">
        <f t="shared" si="22"/>
        <v>1482541</v>
      </c>
      <c r="S372" s="99">
        <v>764350</v>
      </c>
      <c r="T372" s="99">
        <v>718191</v>
      </c>
      <c r="V372" s="97" t="s">
        <v>1388</v>
      </c>
      <c r="W372" s="98" t="s">
        <v>2045</v>
      </c>
      <c r="X372" s="99">
        <v>208700</v>
      </c>
      <c r="Y372" s="46">
        <f t="shared" si="23"/>
        <v>2646067</v>
      </c>
      <c r="Z372" s="99">
        <v>10000</v>
      </c>
      <c r="AA372" s="99">
        <v>2636067</v>
      </c>
    </row>
    <row r="373" spans="1:27" ht="15">
      <c r="A373" s="97" t="s">
        <v>1454</v>
      </c>
      <c r="B373" s="98" t="s">
        <v>2065</v>
      </c>
      <c r="C373" s="78"/>
      <c r="D373" s="99">
        <f t="shared" si="20"/>
        <v>310366</v>
      </c>
      <c r="E373" s="99">
        <v>124900</v>
      </c>
      <c r="F373" s="99">
        <v>185466</v>
      </c>
      <c r="H373" s="97" t="s">
        <v>1543</v>
      </c>
      <c r="I373" s="98" t="s">
        <v>2091</v>
      </c>
      <c r="J373" s="99">
        <v>46504</v>
      </c>
      <c r="K373" s="46">
        <f t="shared" si="21"/>
        <v>5674530</v>
      </c>
      <c r="L373" s="99">
        <v>3642312</v>
      </c>
      <c r="M373" s="99">
        <v>2032218</v>
      </c>
      <c r="O373" s="97" t="s">
        <v>1370</v>
      </c>
      <c r="P373" s="98" t="s">
        <v>2039</v>
      </c>
      <c r="Q373" s="99">
        <v>12553479</v>
      </c>
      <c r="R373" s="99">
        <f t="shared" si="22"/>
        <v>8354137</v>
      </c>
      <c r="S373" s="99">
        <v>5805025</v>
      </c>
      <c r="T373" s="99">
        <v>2549112</v>
      </c>
      <c r="V373" s="97" t="s">
        <v>1391</v>
      </c>
      <c r="W373" s="98" t="s">
        <v>2046</v>
      </c>
      <c r="X373" s="99">
        <v>102500</v>
      </c>
      <c r="Y373" s="46">
        <f t="shared" si="23"/>
        <v>88712</v>
      </c>
      <c r="Z373" s="78"/>
      <c r="AA373" s="99">
        <v>88712</v>
      </c>
    </row>
    <row r="374" spans="1:27" ht="15">
      <c r="A374" s="97" t="s">
        <v>1457</v>
      </c>
      <c r="B374" s="98" t="s">
        <v>2066</v>
      </c>
      <c r="C374" s="99">
        <v>1479098</v>
      </c>
      <c r="D374" s="99">
        <f t="shared" si="20"/>
        <v>1019209</v>
      </c>
      <c r="E374" s="78"/>
      <c r="F374" s="99">
        <v>1019209</v>
      </c>
      <c r="H374" s="97" t="s">
        <v>1546</v>
      </c>
      <c r="I374" s="98" t="s">
        <v>2092</v>
      </c>
      <c r="J374" s="99">
        <v>12000</v>
      </c>
      <c r="K374" s="46">
        <f t="shared" si="21"/>
        <v>26450</v>
      </c>
      <c r="L374" s="99">
        <v>26200</v>
      </c>
      <c r="M374" s="99">
        <v>250</v>
      </c>
      <c r="O374" s="97" t="s">
        <v>1373</v>
      </c>
      <c r="P374" s="98" t="s">
        <v>2040</v>
      </c>
      <c r="Q374" s="99">
        <v>2068411</v>
      </c>
      <c r="R374" s="99">
        <f t="shared" si="22"/>
        <v>2971199</v>
      </c>
      <c r="S374" s="99">
        <v>1368150</v>
      </c>
      <c r="T374" s="99">
        <v>1603049</v>
      </c>
      <c r="V374" s="97" t="s">
        <v>1394</v>
      </c>
      <c r="W374" s="98" t="s">
        <v>2047</v>
      </c>
      <c r="X374" s="99">
        <v>51230</v>
      </c>
      <c r="Y374" s="46">
        <f t="shared" si="23"/>
        <v>771838</v>
      </c>
      <c r="Z374" s="78"/>
      <c r="AA374" s="99">
        <v>771838</v>
      </c>
    </row>
    <row r="375" spans="1:27" ht="15">
      <c r="A375" s="97" t="s">
        <v>1460</v>
      </c>
      <c r="B375" s="98" t="s">
        <v>2288</v>
      </c>
      <c r="C375" s="99">
        <v>273000</v>
      </c>
      <c r="D375" s="99">
        <f t="shared" si="20"/>
        <v>199409</v>
      </c>
      <c r="E375" s="78"/>
      <c r="F375" s="99">
        <v>199409</v>
      </c>
      <c r="H375" s="97" t="s">
        <v>1549</v>
      </c>
      <c r="I375" s="98" t="s">
        <v>2093</v>
      </c>
      <c r="J375" s="78"/>
      <c r="K375" s="46">
        <f t="shared" si="21"/>
        <v>751565</v>
      </c>
      <c r="L375" s="78"/>
      <c r="M375" s="99">
        <v>751565</v>
      </c>
      <c r="O375" s="97" t="s">
        <v>1375</v>
      </c>
      <c r="P375" s="98" t="s">
        <v>2041</v>
      </c>
      <c r="Q375" s="99">
        <v>4029860</v>
      </c>
      <c r="R375" s="99">
        <f t="shared" si="22"/>
        <v>2666494</v>
      </c>
      <c r="S375" s="99">
        <v>202000</v>
      </c>
      <c r="T375" s="99">
        <v>2464494</v>
      </c>
      <c r="V375" s="97" t="s">
        <v>1397</v>
      </c>
      <c r="W375" s="98" t="s">
        <v>2048</v>
      </c>
      <c r="X375" s="99">
        <v>137605</v>
      </c>
      <c r="Y375" s="46">
        <f t="shared" si="23"/>
        <v>1558550</v>
      </c>
      <c r="Z375" s="78"/>
      <c r="AA375" s="99">
        <v>1558550</v>
      </c>
    </row>
    <row r="376" spans="1:27" ht="15">
      <c r="A376" s="97" t="s">
        <v>1463</v>
      </c>
      <c r="B376" s="98" t="s">
        <v>2067</v>
      </c>
      <c r="C376" s="78"/>
      <c r="D376" s="99">
        <f t="shared" si="20"/>
        <v>51449</v>
      </c>
      <c r="E376" s="99">
        <v>30200</v>
      </c>
      <c r="F376" s="99">
        <v>21249</v>
      </c>
      <c r="H376" s="97" t="s">
        <v>1552</v>
      </c>
      <c r="I376" s="98" t="s">
        <v>2094</v>
      </c>
      <c r="J376" s="99">
        <v>3835000</v>
      </c>
      <c r="K376" s="46">
        <f t="shared" si="21"/>
        <v>0</v>
      </c>
      <c r="L376" s="78"/>
      <c r="M376" s="78"/>
      <c r="O376" s="97" t="s">
        <v>1378</v>
      </c>
      <c r="P376" s="98" t="s">
        <v>2042</v>
      </c>
      <c r="Q376" s="99">
        <v>3440560</v>
      </c>
      <c r="R376" s="99">
        <f t="shared" si="22"/>
        <v>2075591</v>
      </c>
      <c r="S376" s="99">
        <v>570685</v>
      </c>
      <c r="T376" s="99">
        <v>1504906</v>
      </c>
      <c r="V376" s="97" t="s">
        <v>1400</v>
      </c>
      <c r="W376" s="98" t="s">
        <v>2049</v>
      </c>
      <c r="X376" s="99">
        <v>222300</v>
      </c>
      <c r="Y376" s="46">
        <f t="shared" si="23"/>
        <v>2662400</v>
      </c>
      <c r="Z376" s="78"/>
      <c r="AA376" s="99">
        <v>2662400</v>
      </c>
    </row>
    <row r="377" spans="1:27" ht="15">
      <c r="A377" s="97" t="s">
        <v>1466</v>
      </c>
      <c r="B377" s="98" t="s">
        <v>2068</v>
      </c>
      <c r="C377" s="99">
        <v>1371450</v>
      </c>
      <c r="D377" s="99">
        <f t="shared" si="20"/>
        <v>467006</v>
      </c>
      <c r="E377" s="99">
        <v>77600</v>
      </c>
      <c r="F377" s="99">
        <v>389406</v>
      </c>
      <c r="H377" s="97" t="s">
        <v>1555</v>
      </c>
      <c r="I377" s="98" t="s">
        <v>2301</v>
      </c>
      <c r="J377" s="99">
        <v>26273</v>
      </c>
      <c r="K377" s="46">
        <f t="shared" si="21"/>
        <v>12126</v>
      </c>
      <c r="L377" s="78"/>
      <c r="M377" s="99">
        <v>12126</v>
      </c>
      <c r="O377" s="97" t="s">
        <v>1381</v>
      </c>
      <c r="P377" s="98" t="s">
        <v>2043</v>
      </c>
      <c r="Q377" s="99">
        <v>9675662</v>
      </c>
      <c r="R377" s="99">
        <f t="shared" si="22"/>
        <v>11056147</v>
      </c>
      <c r="S377" s="99">
        <v>4131996</v>
      </c>
      <c r="T377" s="99">
        <v>6924151</v>
      </c>
      <c r="V377" s="97" t="s">
        <v>1403</v>
      </c>
      <c r="W377" s="98" t="s">
        <v>2321</v>
      </c>
      <c r="X377" s="99">
        <v>1144000</v>
      </c>
      <c r="Y377" s="46">
        <f t="shared" si="23"/>
        <v>874980</v>
      </c>
      <c r="Z377" s="99">
        <v>180220</v>
      </c>
      <c r="AA377" s="99">
        <v>694760</v>
      </c>
    </row>
    <row r="378" spans="1:27" ht="15">
      <c r="A378" s="97" t="s">
        <v>1469</v>
      </c>
      <c r="B378" s="98" t="s">
        <v>2069</v>
      </c>
      <c r="C378" s="78"/>
      <c r="D378" s="99">
        <f t="shared" si="20"/>
        <v>31300</v>
      </c>
      <c r="E378" s="78"/>
      <c r="F378" s="99">
        <v>31300</v>
      </c>
      <c r="H378" s="97" t="s">
        <v>1558</v>
      </c>
      <c r="I378" s="98" t="s">
        <v>2095</v>
      </c>
      <c r="J378" s="99">
        <v>1</v>
      </c>
      <c r="K378" s="46">
        <f t="shared" si="21"/>
        <v>0</v>
      </c>
      <c r="L378" s="78"/>
      <c r="M378" s="78"/>
      <c r="O378" s="97" t="s">
        <v>1384</v>
      </c>
      <c r="P378" s="98" t="s">
        <v>2044</v>
      </c>
      <c r="Q378" s="99">
        <v>4178397</v>
      </c>
      <c r="R378" s="99">
        <f t="shared" si="22"/>
        <v>3258306</v>
      </c>
      <c r="S378" s="99">
        <v>1746100</v>
      </c>
      <c r="T378" s="99">
        <v>1512206</v>
      </c>
      <c r="V378" s="97" t="s">
        <v>1406</v>
      </c>
      <c r="W378" s="98" t="s">
        <v>2050</v>
      </c>
      <c r="X378" s="99">
        <v>201101</v>
      </c>
      <c r="Y378" s="46">
        <f t="shared" si="23"/>
        <v>3560576</v>
      </c>
      <c r="Z378" s="78"/>
      <c r="AA378" s="99">
        <v>3560576</v>
      </c>
    </row>
    <row r="379" spans="1:27" ht="15">
      <c r="A379" s="97" t="s">
        <v>1472</v>
      </c>
      <c r="B379" s="98" t="s">
        <v>1119</v>
      </c>
      <c r="C379" s="99">
        <v>43405</v>
      </c>
      <c r="D379" s="99">
        <f t="shared" si="20"/>
        <v>1287547</v>
      </c>
      <c r="E379" s="99">
        <v>161000</v>
      </c>
      <c r="F379" s="99">
        <v>1126547</v>
      </c>
      <c r="H379" s="97" t="s">
        <v>1569</v>
      </c>
      <c r="I379" s="98" t="s">
        <v>2097</v>
      </c>
      <c r="J379" s="99">
        <v>13600</v>
      </c>
      <c r="K379" s="46">
        <f t="shared" si="21"/>
        <v>97775</v>
      </c>
      <c r="L379" s="99">
        <v>15000</v>
      </c>
      <c r="M379" s="99">
        <v>82775</v>
      </c>
      <c r="O379" s="97" t="s">
        <v>1388</v>
      </c>
      <c r="P379" s="98" t="s">
        <v>2045</v>
      </c>
      <c r="Q379" s="99">
        <v>208900</v>
      </c>
      <c r="R379" s="99">
        <f t="shared" si="22"/>
        <v>2630718</v>
      </c>
      <c r="S379" s="99">
        <v>199500</v>
      </c>
      <c r="T379" s="99">
        <v>2431218</v>
      </c>
      <c r="V379" s="97" t="s">
        <v>1409</v>
      </c>
      <c r="W379" s="98" t="s">
        <v>2051</v>
      </c>
      <c r="X379" s="99">
        <v>232300</v>
      </c>
      <c r="Y379" s="46">
        <f t="shared" si="23"/>
        <v>9566033</v>
      </c>
      <c r="Z379" s="99">
        <v>1362101</v>
      </c>
      <c r="AA379" s="99">
        <v>8203932</v>
      </c>
    </row>
    <row r="380" spans="1:27" ht="15">
      <c r="A380" s="97" t="s">
        <v>1475</v>
      </c>
      <c r="B380" s="98" t="s">
        <v>2070</v>
      </c>
      <c r="C380" s="78"/>
      <c r="D380" s="99">
        <f t="shared" si="20"/>
        <v>738780</v>
      </c>
      <c r="E380" s="99">
        <v>170300</v>
      </c>
      <c r="F380" s="99">
        <v>568480</v>
      </c>
      <c r="H380" s="97" t="s">
        <v>1572</v>
      </c>
      <c r="I380" s="98" t="s">
        <v>2098</v>
      </c>
      <c r="J380" s="78"/>
      <c r="K380" s="46">
        <f t="shared" si="21"/>
        <v>348789</v>
      </c>
      <c r="L380" s="78"/>
      <c r="M380" s="99">
        <v>348789</v>
      </c>
      <c r="O380" s="97" t="s">
        <v>1391</v>
      </c>
      <c r="P380" s="98" t="s">
        <v>2046</v>
      </c>
      <c r="Q380" s="99">
        <v>463200</v>
      </c>
      <c r="R380" s="99">
        <f t="shared" si="22"/>
        <v>2226338</v>
      </c>
      <c r="S380" s="99">
        <v>815300</v>
      </c>
      <c r="T380" s="99">
        <v>1411038</v>
      </c>
      <c r="V380" s="97" t="s">
        <v>1412</v>
      </c>
      <c r="W380" s="98" t="s">
        <v>2052</v>
      </c>
      <c r="X380" s="99">
        <v>5000</v>
      </c>
      <c r="Y380" s="46">
        <f t="shared" si="23"/>
        <v>3923697</v>
      </c>
      <c r="Z380" s="78"/>
      <c r="AA380" s="99">
        <v>3923697</v>
      </c>
    </row>
    <row r="381" spans="1:27" ht="15">
      <c r="A381" s="97" t="s">
        <v>1478</v>
      </c>
      <c r="B381" s="98" t="s">
        <v>2071</v>
      </c>
      <c r="C381" s="99">
        <v>50000</v>
      </c>
      <c r="D381" s="99">
        <f t="shared" si="20"/>
        <v>1147493</v>
      </c>
      <c r="E381" s="99">
        <v>632308</v>
      </c>
      <c r="F381" s="99">
        <v>515185</v>
      </c>
      <c r="H381" s="97" t="s">
        <v>1575</v>
      </c>
      <c r="I381" s="98" t="s">
        <v>1120</v>
      </c>
      <c r="J381" s="78"/>
      <c r="K381" s="46">
        <f t="shared" si="21"/>
        <v>113603</v>
      </c>
      <c r="L381" s="78"/>
      <c r="M381" s="99">
        <v>113603</v>
      </c>
      <c r="O381" s="97" t="s">
        <v>1394</v>
      </c>
      <c r="P381" s="98" t="s">
        <v>2047</v>
      </c>
      <c r="Q381" s="99">
        <v>1535100</v>
      </c>
      <c r="R381" s="99">
        <f t="shared" si="22"/>
        <v>2046579</v>
      </c>
      <c r="S381" s="99">
        <v>881700</v>
      </c>
      <c r="T381" s="99">
        <v>1164879</v>
      </c>
      <c r="V381" s="97" t="s">
        <v>1415</v>
      </c>
      <c r="W381" s="98" t="s">
        <v>2322</v>
      </c>
      <c r="X381" s="99">
        <v>40000</v>
      </c>
      <c r="Y381" s="46">
        <f t="shared" si="23"/>
        <v>6617203</v>
      </c>
      <c r="Z381" s="78"/>
      <c r="AA381" s="99">
        <v>6617203</v>
      </c>
    </row>
    <row r="382" spans="1:27" ht="15">
      <c r="A382" s="97" t="s">
        <v>1481</v>
      </c>
      <c r="B382" s="98" t="s">
        <v>2072</v>
      </c>
      <c r="C382" s="99">
        <v>12100</v>
      </c>
      <c r="D382" s="99">
        <f t="shared" si="20"/>
        <v>637528</v>
      </c>
      <c r="E382" s="99">
        <v>103500</v>
      </c>
      <c r="F382" s="99">
        <v>534028</v>
      </c>
      <c r="H382" s="97" t="s">
        <v>1578</v>
      </c>
      <c r="I382" s="98" t="s">
        <v>2293</v>
      </c>
      <c r="J382" s="78"/>
      <c r="K382" s="46">
        <f t="shared" si="21"/>
        <v>125900</v>
      </c>
      <c r="L382" s="78"/>
      <c r="M382" s="99">
        <v>125900</v>
      </c>
      <c r="O382" s="97" t="s">
        <v>1397</v>
      </c>
      <c r="P382" s="98" t="s">
        <v>2048</v>
      </c>
      <c r="Q382" s="99">
        <v>4392225</v>
      </c>
      <c r="R382" s="99">
        <f t="shared" si="22"/>
        <v>10064343</v>
      </c>
      <c r="S382" s="99">
        <v>6641275</v>
      </c>
      <c r="T382" s="99">
        <v>3423068</v>
      </c>
      <c r="V382" s="97" t="s">
        <v>1418</v>
      </c>
      <c r="W382" s="98" t="s">
        <v>2053</v>
      </c>
      <c r="X382" s="99">
        <v>214600</v>
      </c>
      <c r="Y382" s="46">
        <f t="shared" si="23"/>
        <v>12076668</v>
      </c>
      <c r="Z382" s="78"/>
      <c r="AA382" s="99">
        <v>12076668</v>
      </c>
    </row>
    <row r="383" spans="1:27" ht="15">
      <c r="A383" s="97" t="s">
        <v>1484</v>
      </c>
      <c r="B383" s="98" t="s">
        <v>2073</v>
      </c>
      <c r="C383" s="78"/>
      <c r="D383" s="99">
        <f t="shared" si="20"/>
        <v>26830</v>
      </c>
      <c r="E383" s="78"/>
      <c r="F383" s="99">
        <v>26830</v>
      </c>
      <c r="H383" s="97" t="s">
        <v>1584</v>
      </c>
      <c r="I383" s="98" t="s">
        <v>2100</v>
      </c>
      <c r="J383" s="78"/>
      <c r="K383" s="46">
        <f t="shared" si="21"/>
        <v>85555</v>
      </c>
      <c r="L383" s="78"/>
      <c r="M383" s="99">
        <v>85555</v>
      </c>
      <c r="O383" s="97" t="s">
        <v>1400</v>
      </c>
      <c r="P383" s="98" t="s">
        <v>2049</v>
      </c>
      <c r="Q383" s="99">
        <v>7623863</v>
      </c>
      <c r="R383" s="99">
        <f t="shared" si="22"/>
        <v>9100514</v>
      </c>
      <c r="S383" s="99">
        <v>4585490</v>
      </c>
      <c r="T383" s="99">
        <v>4515024</v>
      </c>
      <c r="V383" s="97" t="s">
        <v>1421</v>
      </c>
      <c r="W383" s="98" t="s">
        <v>2054</v>
      </c>
      <c r="X383" s="99">
        <v>8747441</v>
      </c>
      <c r="Y383" s="46">
        <f t="shared" si="23"/>
        <v>21003386</v>
      </c>
      <c r="Z383" s="78"/>
      <c r="AA383" s="99">
        <v>21003386</v>
      </c>
    </row>
    <row r="384" spans="1:27" ht="15">
      <c r="A384" s="97" t="s">
        <v>1487</v>
      </c>
      <c r="B384" s="98" t="s">
        <v>2074</v>
      </c>
      <c r="C384" s="78"/>
      <c r="D384" s="99">
        <f t="shared" si="20"/>
        <v>68908</v>
      </c>
      <c r="E384" s="78"/>
      <c r="F384" s="99">
        <v>68908</v>
      </c>
      <c r="H384" s="97" t="s">
        <v>1590</v>
      </c>
      <c r="I384" s="98" t="s">
        <v>2102</v>
      </c>
      <c r="J384" s="99">
        <v>1605500</v>
      </c>
      <c r="K384" s="46">
        <f t="shared" si="21"/>
        <v>462969</v>
      </c>
      <c r="L384" s="78"/>
      <c r="M384" s="99">
        <v>462969</v>
      </c>
      <c r="O384" s="97" t="s">
        <v>1403</v>
      </c>
      <c r="P384" s="98" t="s">
        <v>2321</v>
      </c>
      <c r="Q384" s="99">
        <v>279000</v>
      </c>
      <c r="R384" s="99">
        <f t="shared" si="22"/>
        <v>1086472</v>
      </c>
      <c r="S384" s="99">
        <v>469350</v>
      </c>
      <c r="T384" s="99">
        <v>617122</v>
      </c>
      <c r="V384" s="97" t="s">
        <v>1424</v>
      </c>
      <c r="W384" s="98" t="s">
        <v>2055</v>
      </c>
      <c r="X384" s="99">
        <v>163000</v>
      </c>
      <c r="Y384" s="46">
        <f t="shared" si="23"/>
        <v>178400</v>
      </c>
      <c r="Z384" s="78"/>
      <c r="AA384" s="99">
        <v>178400</v>
      </c>
    </row>
    <row r="385" spans="1:27" ht="15">
      <c r="A385" s="97" t="s">
        <v>1490</v>
      </c>
      <c r="B385" s="98" t="s">
        <v>2075</v>
      </c>
      <c r="C385" s="99">
        <v>303000</v>
      </c>
      <c r="D385" s="99">
        <f t="shared" si="20"/>
        <v>1028805</v>
      </c>
      <c r="E385" s="99">
        <v>13000</v>
      </c>
      <c r="F385" s="99">
        <v>1015805</v>
      </c>
      <c r="H385" s="97" t="s">
        <v>1593</v>
      </c>
      <c r="I385" s="98" t="s">
        <v>2103</v>
      </c>
      <c r="J385" s="99">
        <v>26400</v>
      </c>
      <c r="K385" s="46">
        <f t="shared" si="21"/>
        <v>123800</v>
      </c>
      <c r="L385" s="99">
        <v>111800</v>
      </c>
      <c r="M385" s="99">
        <v>12000</v>
      </c>
      <c r="O385" s="97" t="s">
        <v>1406</v>
      </c>
      <c r="P385" s="98" t="s">
        <v>2050</v>
      </c>
      <c r="Q385" s="99">
        <v>472303</v>
      </c>
      <c r="R385" s="99">
        <f t="shared" si="22"/>
        <v>3592228</v>
      </c>
      <c r="S385" s="99">
        <v>447878</v>
      </c>
      <c r="T385" s="99">
        <v>3144350</v>
      </c>
      <c r="V385" s="97" t="s">
        <v>1427</v>
      </c>
      <c r="W385" s="98" t="s">
        <v>2056</v>
      </c>
      <c r="X385" s="99">
        <v>718429</v>
      </c>
      <c r="Y385" s="46">
        <f t="shared" si="23"/>
        <v>1794246</v>
      </c>
      <c r="Z385" s="99">
        <v>83001</v>
      </c>
      <c r="AA385" s="99">
        <v>1711245</v>
      </c>
    </row>
    <row r="386" spans="1:27" ht="15">
      <c r="A386" s="97" t="s">
        <v>1493</v>
      </c>
      <c r="B386" s="98" t="s">
        <v>2076</v>
      </c>
      <c r="C386" s="78"/>
      <c r="D386" s="99">
        <f t="shared" si="20"/>
        <v>458128</v>
      </c>
      <c r="E386" s="78"/>
      <c r="F386" s="99">
        <v>458128</v>
      </c>
      <c r="H386" s="97" t="s">
        <v>1596</v>
      </c>
      <c r="I386" s="98" t="s">
        <v>2200</v>
      </c>
      <c r="J386" s="78"/>
      <c r="K386" s="46">
        <f t="shared" si="21"/>
        <v>12975</v>
      </c>
      <c r="L386" s="78"/>
      <c r="M386" s="99">
        <v>12975</v>
      </c>
      <c r="O386" s="97" t="s">
        <v>1409</v>
      </c>
      <c r="P386" s="98" t="s">
        <v>2051</v>
      </c>
      <c r="Q386" s="99">
        <v>2455400</v>
      </c>
      <c r="R386" s="99">
        <f t="shared" si="22"/>
        <v>6680306</v>
      </c>
      <c r="S386" s="99">
        <v>2232351</v>
      </c>
      <c r="T386" s="99">
        <v>4447955</v>
      </c>
      <c r="V386" s="97" t="s">
        <v>1430</v>
      </c>
      <c r="W386" s="98" t="s">
        <v>2057</v>
      </c>
      <c r="X386" s="99">
        <v>15000</v>
      </c>
      <c r="Y386" s="46">
        <f t="shared" si="23"/>
        <v>596504</v>
      </c>
      <c r="Z386" s="99">
        <v>72000</v>
      </c>
      <c r="AA386" s="99">
        <v>524504</v>
      </c>
    </row>
    <row r="387" spans="1:27" ht="15">
      <c r="A387" s="97" t="s">
        <v>1499</v>
      </c>
      <c r="B387" s="98" t="s">
        <v>1813</v>
      </c>
      <c r="C387" s="78"/>
      <c r="D387" s="99">
        <f t="shared" si="20"/>
        <v>594082</v>
      </c>
      <c r="E387" s="99">
        <v>96600</v>
      </c>
      <c r="F387" s="99">
        <v>497482</v>
      </c>
      <c r="H387" s="97" t="s">
        <v>1599</v>
      </c>
      <c r="I387" s="98" t="s">
        <v>2104</v>
      </c>
      <c r="J387" s="99">
        <v>108000</v>
      </c>
      <c r="K387" s="46">
        <f t="shared" si="21"/>
        <v>70715</v>
      </c>
      <c r="L387" s="78"/>
      <c r="M387" s="99">
        <v>70715</v>
      </c>
      <c r="O387" s="97" t="s">
        <v>1412</v>
      </c>
      <c r="P387" s="98" t="s">
        <v>2052</v>
      </c>
      <c r="Q387" s="99">
        <v>1125501</v>
      </c>
      <c r="R387" s="99">
        <f t="shared" si="22"/>
        <v>2551956</v>
      </c>
      <c r="S387" s="99">
        <v>72100</v>
      </c>
      <c r="T387" s="99">
        <v>2479856</v>
      </c>
      <c r="V387" s="97" t="s">
        <v>1433</v>
      </c>
      <c r="W387" s="98" t="s">
        <v>2058</v>
      </c>
      <c r="X387" s="99">
        <v>20000</v>
      </c>
      <c r="Y387" s="46">
        <f t="shared" si="23"/>
        <v>1303292</v>
      </c>
      <c r="Z387" s="78"/>
      <c r="AA387" s="99">
        <v>1303292</v>
      </c>
    </row>
    <row r="388" spans="1:27" ht="15">
      <c r="A388" s="97" t="s">
        <v>1501</v>
      </c>
      <c r="B388" s="98" t="s">
        <v>2077</v>
      </c>
      <c r="C388" s="78"/>
      <c r="D388" s="99">
        <f t="shared" si="20"/>
        <v>145997</v>
      </c>
      <c r="E388" s="78"/>
      <c r="F388" s="99">
        <v>145997</v>
      </c>
      <c r="H388" s="97" t="s">
        <v>1603</v>
      </c>
      <c r="I388" s="98" t="s">
        <v>2105</v>
      </c>
      <c r="J388" s="78"/>
      <c r="K388" s="46">
        <f t="shared" si="21"/>
        <v>21650</v>
      </c>
      <c r="L388" s="78"/>
      <c r="M388" s="99">
        <v>21650</v>
      </c>
      <c r="O388" s="97" t="s">
        <v>1415</v>
      </c>
      <c r="P388" s="98" t="s">
        <v>2322</v>
      </c>
      <c r="Q388" s="99">
        <v>918600</v>
      </c>
      <c r="R388" s="99">
        <f t="shared" si="22"/>
        <v>1745687</v>
      </c>
      <c r="S388" s="99">
        <v>547100</v>
      </c>
      <c r="T388" s="99">
        <v>1198587</v>
      </c>
      <c r="V388" s="97" t="s">
        <v>1436</v>
      </c>
      <c r="W388" s="98" t="s">
        <v>2059</v>
      </c>
      <c r="X388" s="99">
        <v>27692800</v>
      </c>
      <c r="Y388" s="46">
        <f t="shared" si="23"/>
        <v>7448244</v>
      </c>
      <c r="Z388" s="99">
        <v>582500</v>
      </c>
      <c r="AA388" s="99">
        <v>6865744</v>
      </c>
    </row>
    <row r="389" spans="1:27" ht="15">
      <c r="A389" s="97" t="s">
        <v>1505</v>
      </c>
      <c r="B389" s="98" t="s">
        <v>2078</v>
      </c>
      <c r="C389" s="78"/>
      <c r="D389" s="99">
        <f t="shared" si="20"/>
        <v>534550</v>
      </c>
      <c r="E389" s="99">
        <v>532300</v>
      </c>
      <c r="F389" s="99">
        <v>2250</v>
      </c>
      <c r="H389" s="97" t="s">
        <v>1606</v>
      </c>
      <c r="I389" s="98" t="s">
        <v>2106</v>
      </c>
      <c r="J389" s="99">
        <v>730400</v>
      </c>
      <c r="K389" s="46">
        <f t="shared" si="21"/>
        <v>5106485</v>
      </c>
      <c r="L389" s="99">
        <v>2437700</v>
      </c>
      <c r="M389" s="99">
        <v>2668785</v>
      </c>
      <c r="O389" s="97" t="s">
        <v>1418</v>
      </c>
      <c r="P389" s="98" t="s">
        <v>2053</v>
      </c>
      <c r="Q389" s="99">
        <v>18268201</v>
      </c>
      <c r="R389" s="99">
        <f t="shared" si="22"/>
        <v>8123344</v>
      </c>
      <c r="S389" s="99">
        <v>2223781</v>
      </c>
      <c r="T389" s="99">
        <v>5899563</v>
      </c>
      <c r="V389" s="97" t="s">
        <v>1439</v>
      </c>
      <c r="W389" s="98" t="s">
        <v>2060</v>
      </c>
      <c r="X389" s="78"/>
      <c r="Y389" s="46">
        <f t="shared" si="23"/>
        <v>1336342</v>
      </c>
      <c r="Z389" s="78"/>
      <c r="AA389" s="99">
        <v>1336342</v>
      </c>
    </row>
    <row r="390" spans="1:27" ht="15">
      <c r="A390" s="97" t="s">
        <v>1508</v>
      </c>
      <c r="B390" s="98" t="s">
        <v>2079</v>
      </c>
      <c r="C390" s="99">
        <v>1521800</v>
      </c>
      <c r="D390" s="99">
        <f t="shared" si="20"/>
        <v>492981</v>
      </c>
      <c r="E390" s="99">
        <v>223450</v>
      </c>
      <c r="F390" s="99">
        <v>269531</v>
      </c>
      <c r="H390" s="97" t="s">
        <v>1615</v>
      </c>
      <c r="I390" s="98" t="s">
        <v>2107</v>
      </c>
      <c r="J390" s="99">
        <v>637500</v>
      </c>
      <c r="K390" s="46">
        <f t="shared" si="21"/>
        <v>563779</v>
      </c>
      <c r="L390" s="78"/>
      <c r="M390" s="99">
        <v>563779</v>
      </c>
      <c r="O390" s="97" t="s">
        <v>1421</v>
      </c>
      <c r="P390" s="98" t="s">
        <v>2054</v>
      </c>
      <c r="Q390" s="99">
        <v>1676700</v>
      </c>
      <c r="R390" s="99">
        <f t="shared" si="22"/>
        <v>3711755</v>
      </c>
      <c r="S390" s="99">
        <v>886210</v>
      </c>
      <c r="T390" s="99">
        <v>2825545</v>
      </c>
      <c r="V390" s="97" t="s">
        <v>1442</v>
      </c>
      <c r="W390" s="98" t="s">
        <v>2061</v>
      </c>
      <c r="X390" s="78"/>
      <c r="Y390" s="46">
        <f t="shared" si="23"/>
        <v>54500</v>
      </c>
      <c r="Z390" s="78"/>
      <c r="AA390" s="99">
        <v>54500</v>
      </c>
    </row>
    <row r="391" spans="1:27" ht="15">
      <c r="A391" s="97" t="s">
        <v>1511</v>
      </c>
      <c r="B391" s="98" t="s">
        <v>2080</v>
      </c>
      <c r="C391" s="99">
        <v>1001000</v>
      </c>
      <c r="D391" s="99">
        <f aca="true" t="shared" si="24" ref="D391:D454">E391+F391</f>
        <v>745676</v>
      </c>
      <c r="E391" s="99">
        <v>566500</v>
      </c>
      <c r="F391" s="99">
        <v>179176</v>
      </c>
      <c r="H391" s="97" t="s">
        <v>1618</v>
      </c>
      <c r="I391" s="98" t="s">
        <v>2108</v>
      </c>
      <c r="J391" s="78"/>
      <c r="K391" s="46">
        <f aca="true" t="shared" si="25" ref="K391:K454">L391+M391</f>
        <v>239</v>
      </c>
      <c r="L391" s="78"/>
      <c r="M391" s="99">
        <v>239</v>
      </c>
      <c r="O391" s="97" t="s">
        <v>1424</v>
      </c>
      <c r="P391" s="98" t="s">
        <v>2055</v>
      </c>
      <c r="Q391" s="99">
        <v>2361050</v>
      </c>
      <c r="R391" s="99">
        <f aca="true" t="shared" si="26" ref="R391:R454">S391+T391</f>
        <v>7634460</v>
      </c>
      <c r="S391" s="99">
        <v>1835586</v>
      </c>
      <c r="T391" s="99">
        <v>5798874</v>
      </c>
      <c r="V391" s="97" t="s">
        <v>1445</v>
      </c>
      <c r="W391" s="98" t="s">
        <v>2062</v>
      </c>
      <c r="X391" s="99">
        <v>641518</v>
      </c>
      <c r="Y391" s="46">
        <f aca="true" t="shared" si="27" ref="Y391:Y454">Z391+AA391</f>
        <v>229417</v>
      </c>
      <c r="Z391" s="78"/>
      <c r="AA391" s="99">
        <v>229417</v>
      </c>
    </row>
    <row r="392" spans="1:27" ht="15">
      <c r="A392" s="97" t="s">
        <v>1514</v>
      </c>
      <c r="B392" s="98" t="s">
        <v>2081</v>
      </c>
      <c r="C392" s="78"/>
      <c r="D392" s="99">
        <f t="shared" si="24"/>
        <v>325975</v>
      </c>
      <c r="E392" s="99">
        <v>55100</v>
      </c>
      <c r="F392" s="99">
        <v>270875</v>
      </c>
      <c r="H392" s="97" t="s">
        <v>1621</v>
      </c>
      <c r="I392" s="98" t="s">
        <v>2109</v>
      </c>
      <c r="J392" s="99">
        <v>2312500</v>
      </c>
      <c r="K392" s="46">
        <f t="shared" si="25"/>
        <v>456700</v>
      </c>
      <c r="L392" s="78"/>
      <c r="M392" s="99">
        <v>456700</v>
      </c>
      <c r="O392" s="97" t="s">
        <v>1427</v>
      </c>
      <c r="P392" s="98" t="s">
        <v>2056</v>
      </c>
      <c r="Q392" s="99">
        <v>1054050</v>
      </c>
      <c r="R392" s="99">
        <f t="shared" si="26"/>
        <v>4869193</v>
      </c>
      <c r="S392" s="99">
        <v>1186640</v>
      </c>
      <c r="T392" s="99">
        <v>3682553</v>
      </c>
      <c r="V392" s="97" t="s">
        <v>1448</v>
      </c>
      <c r="W392" s="98" t="s">
        <v>2063</v>
      </c>
      <c r="X392" s="99">
        <v>1933115</v>
      </c>
      <c r="Y392" s="46">
        <f t="shared" si="27"/>
        <v>11699354</v>
      </c>
      <c r="Z392" s="99">
        <v>467520</v>
      </c>
      <c r="AA392" s="99">
        <v>11231834</v>
      </c>
    </row>
    <row r="393" spans="1:27" ht="15">
      <c r="A393" s="97" t="s">
        <v>1517</v>
      </c>
      <c r="B393" s="98" t="s">
        <v>2082</v>
      </c>
      <c r="C393" s="99">
        <v>1433200</v>
      </c>
      <c r="D393" s="99">
        <f t="shared" si="24"/>
        <v>1455033</v>
      </c>
      <c r="E393" s="99">
        <v>123131</v>
      </c>
      <c r="F393" s="99">
        <v>1331902</v>
      </c>
      <c r="H393" s="97" t="s">
        <v>1624</v>
      </c>
      <c r="I393" s="98" t="s">
        <v>2238</v>
      </c>
      <c r="J393" s="99">
        <v>1171200</v>
      </c>
      <c r="K393" s="46">
        <f t="shared" si="25"/>
        <v>2121500</v>
      </c>
      <c r="L393" s="78"/>
      <c r="M393" s="99">
        <v>2121500</v>
      </c>
      <c r="O393" s="97" t="s">
        <v>1430</v>
      </c>
      <c r="P393" s="98" t="s">
        <v>2057</v>
      </c>
      <c r="Q393" s="99">
        <v>96650</v>
      </c>
      <c r="R393" s="99">
        <f t="shared" si="26"/>
        <v>4362651</v>
      </c>
      <c r="S393" s="99">
        <v>1145380</v>
      </c>
      <c r="T393" s="99">
        <v>3217271</v>
      </c>
      <c r="V393" s="97" t="s">
        <v>1451</v>
      </c>
      <c r="W393" s="98" t="s">
        <v>2064</v>
      </c>
      <c r="X393" s="99">
        <v>456308</v>
      </c>
      <c r="Y393" s="46">
        <f t="shared" si="27"/>
        <v>18668508</v>
      </c>
      <c r="Z393" s="99">
        <v>5435966</v>
      </c>
      <c r="AA393" s="99">
        <v>13232542</v>
      </c>
    </row>
    <row r="394" spans="1:27" ht="15">
      <c r="A394" s="97" t="s">
        <v>1520</v>
      </c>
      <c r="B394" s="98" t="s">
        <v>2083</v>
      </c>
      <c r="C394" s="99">
        <v>468900</v>
      </c>
      <c r="D394" s="99">
        <f t="shared" si="24"/>
        <v>2121385</v>
      </c>
      <c r="E394" s="99">
        <v>586000</v>
      </c>
      <c r="F394" s="99">
        <v>1535385</v>
      </c>
      <c r="H394" s="97" t="s">
        <v>1627</v>
      </c>
      <c r="I394" s="98" t="s">
        <v>2110</v>
      </c>
      <c r="J394" s="78"/>
      <c r="K394" s="46">
        <f t="shared" si="25"/>
        <v>302450</v>
      </c>
      <c r="L394" s="78"/>
      <c r="M394" s="99">
        <v>302450</v>
      </c>
      <c r="O394" s="97" t="s">
        <v>1433</v>
      </c>
      <c r="P394" s="98" t="s">
        <v>2058</v>
      </c>
      <c r="Q394" s="99">
        <v>1669300</v>
      </c>
      <c r="R394" s="99">
        <f t="shared" si="26"/>
        <v>2073317</v>
      </c>
      <c r="S394" s="99">
        <v>517438</v>
      </c>
      <c r="T394" s="99">
        <v>1555879</v>
      </c>
      <c r="V394" s="97" t="s">
        <v>1454</v>
      </c>
      <c r="W394" s="98" t="s">
        <v>2065</v>
      </c>
      <c r="X394" s="99">
        <v>3621469</v>
      </c>
      <c r="Y394" s="46">
        <f t="shared" si="27"/>
        <v>6473331</v>
      </c>
      <c r="Z394" s="78"/>
      <c r="AA394" s="99">
        <v>6473331</v>
      </c>
    </row>
    <row r="395" spans="1:27" ht="15">
      <c r="A395" s="97" t="s">
        <v>1523</v>
      </c>
      <c r="B395" s="98" t="s">
        <v>2084</v>
      </c>
      <c r="C395" s="99">
        <v>5679156</v>
      </c>
      <c r="D395" s="99">
        <f t="shared" si="24"/>
        <v>2087341</v>
      </c>
      <c r="E395" s="99">
        <v>351975</v>
      </c>
      <c r="F395" s="99">
        <v>1735366</v>
      </c>
      <c r="H395" s="97" t="s">
        <v>1633</v>
      </c>
      <c r="I395" s="98" t="s">
        <v>2111</v>
      </c>
      <c r="J395" s="99">
        <v>7500</v>
      </c>
      <c r="K395" s="46">
        <f t="shared" si="25"/>
        <v>89775</v>
      </c>
      <c r="L395" s="99">
        <v>3500</v>
      </c>
      <c r="M395" s="99">
        <v>86275</v>
      </c>
      <c r="O395" s="97" t="s">
        <v>1436</v>
      </c>
      <c r="P395" s="98" t="s">
        <v>2059</v>
      </c>
      <c r="Q395" s="99">
        <v>8992500</v>
      </c>
      <c r="R395" s="99">
        <f t="shared" si="26"/>
        <v>13627516</v>
      </c>
      <c r="S395" s="99">
        <v>4175220</v>
      </c>
      <c r="T395" s="99">
        <v>9452296</v>
      </c>
      <c r="V395" s="97" t="s">
        <v>1457</v>
      </c>
      <c r="W395" s="98" t="s">
        <v>2066</v>
      </c>
      <c r="X395" s="99">
        <v>11893040</v>
      </c>
      <c r="Y395" s="46">
        <f t="shared" si="27"/>
        <v>33461731</v>
      </c>
      <c r="Z395" s="99">
        <v>21586000</v>
      </c>
      <c r="AA395" s="99">
        <v>11875731</v>
      </c>
    </row>
    <row r="396" spans="1:27" ht="15">
      <c r="A396" s="97" t="s">
        <v>1525</v>
      </c>
      <c r="B396" s="98" t="s">
        <v>2085</v>
      </c>
      <c r="C396" s="78"/>
      <c r="D396" s="99">
        <f t="shared" si="24"/>
        <v>29734</v>
      </c>
      <c r="E396" s="99">
        <v>12100</v>
      </c>
      <c r="F396" s="99">
        <v>17634</v>
      </c>
      <c r="H396" s="97" t="s">
        <v>1636</v>
      </c>
      <c r="I396" s="98" t="s">
        <v>2112</v>
      </c>
      <c r="J396" s="99">
        <v>71745051</v>
      </c>
      <c r="K396" s="46">
        <f t="shared" si="25"/>
        <v>84068</v>
      </c>
      <c r="L396" s="99">
        <v>25000</v>
      </c>
      <c r="M396" s="99">
        <v>59068</v>
      </c>
      <c r="O396" s="97" t="s">
        <v>1439</v>
      </c>
      <c r="P396" s="98" t="s">
        <v>2060</v>
      </c>
      <c r="Q396" s="99">
        <v>292400</v>
      </c>
      <c r="R396" s="99">
        <f t="shared" si="26"/>
        <v>3653346</v>
      </c>
      <c r="S396" s="99">
        <v>92081</v>
      </c>
      <c r="T396" s="99">
        <v>3561265</v>
      </c>
      <c r="V396" s="97" t="s">
        <v>1460</v>
      </c>
      <c r="W396" s="98" t="s">
        <v>2288</v>
      </c>
      <c r="X396" s="78"/>
      <c r="Y396" s="46">
        <f t="shared" si="27"/>
        <v>678945</v>
      </c>
      <c r="Z396" s="78"/>
      <c r="AA396" s="99">
        <v>678945</v>
      </c>
    </row>
    <row r="397" spans="1:27" ht="15">
      <c r="A397" s="97" t="s">
        <v>1528</v>
      </c>
      <c r="B397" s="98" t="s">
        <v>2086</v>
      </c>
      <c r="C397" s="99">
        <v>840000</v>
      </c>
      <c r="D397" s="99">
        <f t="shared" si="24"/>
        <v>32650</v>
      </c>
      <c r="E397" s="78"/>
      <c r="F397" s="99">
        <v>32650</v>
      </c>
      <c r="H397" s="97" t="s">
        <v>1639</v>
      </c>
      <c r="I397" s="98" t="s">
        <v>2113</v>
      </c>
      <c r="J397" s="78"/>
      <c r="K397" s="46">
        <f t="shared" si="25"/>
        <v>1825</v>
      </c>
      <c r="L397" s="78"/>
      <c r="M397" s="99">
        <v>1825</v>
      </c>
      <c r="O397" s="97" t="s">
        <v>1442</v>
      </c>
      <c r="P397" s="98" t="s">
        <v>2061</v>
      </c>
      <c r="Q397" s="99">
        <v>119802</v>
      </c>
      <c r="R397" s="99">
        <f t="shared" si="26"/>
        <v>5810679</v>
      </c>
      <c r="S397" s="99">
        <v>18000</v>
      </c>
      <c r="T397" s="99">
        <v>5792679</v>
      </c>
      <c r="V397" s="97" t="s">
        <v>1463</v>
      </c>
      <c r="W397" s="98" t="s">
        <v>2067</v>
      </c>
      <c r="X397" s="78"/>
      <c r="Y397" s="46">
        <f t="shared" si="27"/>
        <v>1363420</v>
      </c>
      <c r="Z397" s="78"/>
      <c r="AA397" s="99">
        <v>1363420</v>
      </c>
    </row>
    <row r="398" spans="1:27" ht="15">
      <c r="A398" s="97" t="s">
        <v>1531</v>
      </c>
      <c r="B398" s="98" t="s">
        <v>2087</v>
      </c>
      <c r="C398" s="78"/>
      <c r="D398" s="99">
        <f t="shared" si="24"/>
        <v>34950</v>
      </c>
      <c r="E398" s="99">
        <v>16100</v>
      </c>
      <c r="F398" s="99">
        <v>18850</v>
      </c>
      <c r="H398" s="97" t="s">
        <v>1642</v>
      </c>
      <c r="I398" s="98" t="s">
        <v>2114</v>
      </c>
      <c r="J398" s="78"/>
      <c r="K398" s="46">
        <f t="shared" si="25"/>
        <v>2180391</v>
      </c>
      <c r="L398" s="78"/>
      <c r="M398" s="99">
        <v>2180391</v>
      </c>
      <c r="O398" s="97" t="s">
        <v>1445</v>
      </c>
      <c r="P398" s="98" t="s">
        <v>2062</v>
      </c>
      <c r="Q398" s="99">
        <v>219500</v>
      </c>
      <c r="R398" s="99">
        <f t="shared" si="26"/>
        <v>1308714</v>
      </c>
      <c r="S398" s="99">
        <v>143150</v>
      </c>
      <c r="T398" s="99">
        <v>1165564</v>
      </c>
      <c r="V398" s="97" t="s">
        <v>1466</v>
      </c>
      <c r="W398" s="98" t="s">
        <v>2068</v>
      </c>
      <c r="X398" s="99">
        <v>242701</v>
      </c>
      <c r="Y398" s="46">
        <f t="shared" si="27"/>
        <v>9314329</v>
      </c>
      <c r="Z398" s="78"/>
      <c r="AA398" s="99">
        <v>9314329</v>
      </c>
    </row>
    <row r="399" spans="1:27" ht="15">
      <c r="A399" s="97" t="s">
        <v>1534</v>
      </c>
      <c r="B399" s="98" t="s">
        <v>2088</v>
      </c>
      <c r="C399" s="99">
        <v>1016415</v>
      </c>
      <c r="D399" s="99">
        <f t="shared" si="24"/>
        <v>1474884</v>
      </c>
      <c r="E399" s="99">
        <v>29744</v>
      </c>
      <c r="F399" s="99">
        <v>1445140</v>
      </c>
      <c r="H399" s="97" t="s">
        <v>1645</v>
      </c>
      <c r="I399" s="98" t="s">
        <v>2115</v>
      </c>
      <c r="J399" s="99">
        <v>5000</v>
      </c>
      <c r="K399" s="46">
        <f t="shared" si="25"/>
        <v>156955</v>
      </c>
      <c r="L399" s="99">
        <v>14920</v>
      </c>
      <c r="M399" s="99">
        <v>142035</v>
      </c>
      <c r="O399" s="97" t="s">
        <v>1448</v>
      </c>
      <c r="P399" s="98" t="s">
        <v>2063</v>
      </c>
      <c r="Q399" s="99">
        <v>3028075</v>
      </c>
      <c r="R399" s="99">
        <f t="shared" si="26"/>
        <v>7208637</v>
      </c>
      <c r="S399" s="99">
        <v>2419810</v>
      </c>
      <c r="T399" s="99">
        <v>4788827</v>
      </c>
      <c r="V399" s="97" t="s">
        <v>1469</v>
      </c>
      <c r="W399" s="98" t="s">
        <v>2069</v>
      </c>
      <c r="X399" s="78"/>
      <c r="Y399" s="46">
        <f t="shared" si="27"/>
        <v>683272</v>
      </c>
      <c r="Z399" s="99">
        <v>13100</v>
      </c>
      <c r="AA399" s="99">
        <v>670172</v>
      </c>
    </row>
    <row r="400" spans="1:27" ht="15">
      <c r="A400" s="97" t="s">
        <v>1537</v>
      </c>
      <c r="B400" s="98" t="s">
        <v>2089</v>
      </c>
      <c r="C400" s="99">
        <v>1924206</v>
      </c>
      <c r="D400" s="99">
        <f t="shared" si="24"/>
        <v>779198</v>
      </c>
      <c r="E400" s="99">
        <v>157070</v>
      </c>
      <c r="F400" s="99">
        <v>622128</v>
      </c>
      <c r="H400" s="97" t="s">
        <v>1651</v>
      </c>
      <c r="I400" s="98" t="s">
        <v>2116</v>
      </c>
      <c r="J400" s="99">
        <v>13600</v>
      </c>
      <c r="K400" s="46">
        <f t="shared" si="25"/>
        <v>52360</v>
      </c>
      <c r="L400" s="78"/>
      <c r="M400" s="99">
        <v>52360</v>
      </c>
      <c r="O400" s="97" t="s">
        <v>1451</v>
      </c>
      <c r="P400" s="98" t="s">
        <v>2064</v>
      </c>
      <c r="Q400" s="99">
        <v>19230880</v>
      </c>
      <c r="R400" s="99">
        <f t="shared" si="26"/>
        <v>14155266</v>
      </c>
      <c r="S400" s="99">
        <v>2660697</v>
      </c>
      <c r="T400" s="99">
        <v>11494569</v>
      </c>
      <c r="V400" s="97" t="s">
        <v>1472</v>
      </c>
      <c r="W400" s="98" t="s">
        <v>1119</v>
      </c>
      <c r="X400" s="99">
        <v>6488056</v>
      </c>
      <c r="Y400" s="46">
        <f t="shared" si="27"/>
        <v>33864149</v>
      </c>
      <c r="Z400" s="99">
        <v>688428</v>
      </c>
      <c r="AA400" s="99">
        <v>33175721</v>
      </c>
    </row>
    <row r="401" spans="1:27" ht="15">
      <c r="A401" s="97" t="s">
        <v>1543</v>
      </c>
      <c r="B401" s="98" t="s">
        <v>2091</v>
      </c>
      <c r="C401" s="99">
        <v>3404690</v>
      </c>
      <c r="D401" s="99">
        <f t="shared" si="24"/>
        <v>957286</v>
      </c>
      <c r="E401" s="99">
        <v>466812</v>
      </c>
      <c r="F401" s="99">
        <v>490474</v>
      </c>
      <c r="H401" s="97" t="s">
        <v>1654</v>
      </c>
      <c r="I401" s="98" t="s">
        <v>2117</v>
      </c>
      <c r="J401" s="78"/>
      <c r="K401" s="46">
        <f t="shared" si="25"/>
        <v>28848</v>
      </c>
      <c r="L401" s="78"/>
      <c r="M401" s="99">
        <v>28848</v>
      </c>
      <c r="O401" s="97" t="s">
        <v>1454</v>
      </c>
      <c r="P401" s="98" t="s">
        <v>2065</v>
      </c>
      <c r="Q401" s="99">
        <v>0</v>
      </c>
      <c r="R401" s="99">
        <f t="shared" si="26"/>
        <v>2835793</v>
      </c>
      <c r="S401" s="99">
        <v>646400</v>
      </c>
      <c r="T401" s="99">
        <v>2189393</v>
      </c>
      <c r="V401" s="97" t="s">
        <v>1475</v>
      </c>
      <c r="W401" s="98" t="s">
        <v>2070</v>
      </c>
      <c r="X401" s="99">
        <v>1038000</v>
      </c>
      <c r="Y401" s="46">
        <f t="shared" si="27"/>
        <v>697519</v>
      </c>
      <c r="Z401" s="99">
        <v>22600</v>
      </c>
      <c r="AA401" s="99">
        <v>674919</v>
      </c>
    </row>
    <row r="402" spans="1:27" ht="15">
      <c r="A402" s="97" t="s">
        <v>1546</v>
      </c>
      <c r="B402" s="98" t="s">
        <v>2092</v>
      </c>
      <c r="C402" s="99">
        <v>3305768</v>
      </c>
      <c r="D402" s="99">
        <f t="shared" si="24"/>
        <v>413000</v>
      </c>
      <c r="E402" s="99">
        <v>285650</v>
      </c>
      <c r="F402" s="99">
        <v>127350</v>
      </c>
      <c r="H402" s="97" t="s">
        <v>1657</v>
      </c>
      <c r="I402" s="98" t="s">
        <v>2118</v>
      </c>
      <c r="J402" s="99">
        <v>4500</v>
      </c>
      <c r="K402" s="46">
        <f t="shared" si="25"/>
        <v>0</v>
      </c>
      <c r="L402" s="78"/>
      <c r="M402" s="78"/>
      <c r="O402" s="97" t="s">
        <v>1457</v>
      </c>
      <c r="P402" s="98" t="s">
        <v>2066</v>
      </c>
      <c r="Q402" s="99">
        <v>1958898</v>
      </c>
      <c r="R402" s="99">
        <f t="shared" si="26"/>
        <v>8868805</v>
      </c>
      <c r="S402" s="99">
        <v>1123680</v>
      </c>
      <c r="T402" s="99">
        <v>7745125</v>
      </c>
      <c r="V402" s="97" t="s">
        <v>1478</v>
      </c>
      <c r="W402" s="98" t="s">
        <v>2071</v>
      </c>
      <c r="X402" s="99">
        <v>395000</v>
      </c>
      <c r="Y402" s="46">
        <f t="shared" si="27"/>
        <v>12108482</v>
      </c>
      <c r="Z402" s="78"/>
      <c r="AA402" s="99">
        <v>12108482</v>
      </c>
    </row>
    <row r="403" spans="1:27" ht="15">
      <c r="A403" s="97" t="s">
        <v>1549</v>
      </c>
      <c r="B403" s="98" t="s">
        <v>2093</v>
      </c>
      <c r="C403" s="99">
        <v>286000</v>
      </c>
      <c r="D403" s="99">
        <f t="shared" si="24"/>
        <v>744394</v>
      </c>
      <c r="E403" s="99">
        <v>192403</v>
      </c>
      <c r="F403" s="99">
        <v>551991</v>
      </c>
      <c r="H403" s="97" t="s">
        <v>1660</v>
      </c>
      <c r="I403" s="98" t="s">
        <v>2119</v>
      </c>
      <c r="J403" s="99">
        <v>99440</v>
      </c>
      <c r="K403" s="46">
        <f t="shared" si="25"/>
        <v>0</v>
      </c>
      <c r="L403" s="78"/>
      <c r="M403" s="78"/>
      <c r="O403" s="97" t="s">
        <v>1460</v>
      </c>
      <c r="P403" s="98" t="s">
        <v>2288</v>
      </c>
      <c r="Q403" s="99">
        <v>363200</v>
      </c>
      <c r="R403" s="99">
        <f t="shared" si="26"/>
        <v>2823930</v>
      </c>
      <c r="S403" s="99">
        <v>620801</v>
      </c>
      <c r="T403" s="99">
        <v>2203129</v>
      </c>
      <c r="V403" s="97" t="s">
        <v>1481</v>
      </c>
      <c r="W403" s="98" t="s">
        <v>2072</v>
      </c>
      <c r="X403" s="99">
        <v>2320330</v>
      </c>
      <c r="Y403" s="46">
        <f t="shared" si="27"/>
        <v>4868269</v>
      </c>
      <c r="Z403" s="78"/>
      <c r="AA403" s="99">
        <v>4868269</v>
      </c>
    </row>
    <row r="404" spans="1:27" ht="15">
      <c r="A404" s="97" t="s">
        <v>1552</v>
      </c>
      <c r="B404" s="98" t="s">
        <v>2094</v>
      </c>
      <c r="C404" s="99">
        <v>8781513</v>
      </c>
      <c r="D404" s="99">
        <f t="shared" si="24"/>
        <v>818158</v>
      </c>
      <c r="E404" s="99">
        <v>18000</v>
      </c>
      <c r="F404" s="99">
        <v>800158</v>
      </c>
      <c r="H404" s="97" t="s">
        <v>1663</v>
      </c>
      <c r="I404" s="98" t="s">
        <v>2120</v>
      </c>
      <c r="J404" s="99">
        <v>24000</v>
      </c>
      <c r="K404" s="46">
        <f t="shared" si="25"/>
        <v>4800</v>
      </c>
      <c r="L404" s="78"/>
      <c r="M404" s="99">
        <v>4800</v>
      </c>
      <c r="O404" s="97" t="s">
        <v>1463</v>
      </c>
      <c r="P404" s="98" t="s">
        <v>2067</v>
      </c>
      <c r="Q404" s="99">
        <v>2549285</v>
      </c>
      <c r="R404" s="99">
        <f t="shared" si="26"/>
        <v>1195625</v>
      </c>
      <c r="S404" s="99">
        <v>374035</v>
      </c>
      <c r="T404" s="99">
        <v>821590</v>
      </c>
      <c r="V404" s="97" t="s">
        <v>1484</v>
      </c>
      <c r="W404" s="98" t="s">
        <v>2073</v>
      </c>
      <c r="X404" s="78"/>
      <c r="Y404" s="46">
        <f t="shared" si="27"/>
        <v>1062393</v>
      </c>
      <c r="Z404" s="78"/>
      <c r="AA404" s="99">
        <v>1062393</v>
      </c>
    </row>
    <row r="405" spans="1:27" ht="15">
      <c r="A405" s="97" t="s">
        <v>1555</v>
      </c>
      <c r="B405" s="98" t="s">
        <v>2301</v>
      </c>
      <c r="C405" s="99">
        <v>948435</v>
      </c>
      <c r="D405" s="99">
        <f t="shared" si="24"/>
        <v>1550684</v>
      </c>
      <c r="E405" s="99">
        <v>344701</v>
      </c>
      <c r="F405" s="99">
        <v>1205983</v>
      </c>
      <c r="H405" s="97" t="s">
        <v>1666</v>
      </c>
      <c r="I405" s="98" t="s">
        <v>2121</v>
      </c>
      <c r="J405" s="99">
        <v>12000</v>
      </c>
      <c r="K405" s="46">
        <f t="shared" si="25"/>
        <v>76000</v>
      </c>
      <c r="L405" s="78"/>
      <c r="M405" s="99">
        <v>76000</v>
      </c>
      <c r="O405" s="97" t="s">
        <v>1466</v>
      </c>
      <c r="P405" s="98" t="s">
        <v>2068</v>
      </c>
      <c r="Q405" s="99">
        <v>17098698</v>
      </c>
      <c r="R405" s="99">
        <f t="shared" si="26"/>
        <v>4631672</v>
      </c>
      <c r="S405" s="99">
        <v>352300</v>
      </c>
      <c r="T405" s="99">
        <v>4279372</v>
      </c>
      <c r="V405" s="97" t="s">
        <v>1487</v>
      </c>
      <c r="W405" s="98" t="s">
        <v>2074</v>
      </c>
      <c r="X405" s="99">
        <v>327083</v>
      </c>
      <c r="Y405" s="46">
        <f t="shared" si="27"/>
        <v>1936985</v>
      </c>
      <c r="Z405" s="78"/>
      <c r="AA405" s="99">
        <v>1936985</v>
      </c>
    </row>
    <row r="406" spans="1:27" ht="15">
      <c r="A406" s="97" t="s">
        <v>1558</v>
      </c>
      <c r="B406" s="98" t="s">
        <v>2095</v>
      </c>
      <c r="C406" s="99">
        <v>6506835</v>
      </c>
      <c r="D406" s="99">
        <f t="shared" si="24"/>
        <v>4100</v>
      </c>
      <c r="E406" s="78"/>
      <c r="F406" s="99">
        <v>4100</v>
      </c>
      <c r="H406" s="97" t="s">
        <v>1669</v>
      </c>
      <c r="I406" s="98" t="s">
        <v>2122</v>
      </c>
      <c r="J406" s="78"/>
      <c r="K406" s="46">
        <f t="shared" si="25"/>
        <v>3000</v>
      </c>
      <c r="L406" s="78"/>
      <c r="M406" s="99">
        <v>3000</v>
      </c>
      <c r="O406" s="97" t="s">
        <v>1469</v>
      </c>
      <c r="P406" s="98" t="s">
        <v>2069</v>
      </c>
      <c r="Q406" s="99">
        <v>228700</v>
      </c>
      <c r="R406" s="99">
        <f t="shared" si="26"/>
        <v>305177</v>
      </c>
      <c r="S406" s="99">
        <v>50500</v>
      </c>
      <c r="T406" s="99">
        <v>254677</v>
      </c>
      <c r="V406" s="97" t="s">
        <v>1490</v>
      </c>
      <c r="W406" s="98" t="s">
        <v>2075</v>
      </c>
      <c r="X406" s="99">
        <v>183500</v>
      </c>
      <c r="Y406" s="46">
        <f t="shared" si="27"/>
        <v>12194642</v>
      </c>
      <c r="Z406" s="99">
        <v>940175</v>
      </c>
      <c r="AA406" s="99">
        <v>11254467</v>
      </c>
    </row>
    <row r="407" spans="1:27" ht="15">
      <c r="A407" s="97" t="s">
        <v>1563</v>
      </c>
      <c r="B407" s="98" t="s">
        <v>2096</v>
      </c>
      <c r="C407" s="99">
        <v>36500</v>
      </c>
      <c r="D407" s="99">
        <f t="shared" si="24"/>
        <v>393676</v>
      </c>
      <c r="E407" s="99">
        <v>307000</v>
      </c>
      <c r="F407" s="99">
        <v>86676</v>
      </c>
      <c r="H407" s="97" t="s">
        <v>1672</v>
      </c>
      <c r="I407" s="98" t="s">
        <v>2123</v>
      </c>
      <c r="J407" s="99">
        <v>13800</v>
      </c>
      <c r="K407" s="46">
        <f t="shared" si="25"/>
        <v>61670</v>
      </c>
      <c r="L407" s="78"/>
      <c r="M407" s="99">
        <v>61670</v>
      </c>
      <c r="O407" s="97" t="s">
        <v>1472</v>
      </c>
      <c r="P407" s="98" t="s">
        <v>1119</v>
      </c>
      <c r="Q407" s="99">
        <v>3757566</v>
      </c>
      <c r="R407" s="99">
        <f t="shared" si="26"/>
        <v>10409186</v>
      </c>
      <c r="S407" s="99">
        <v>1331907</v>
      </c>
      <c r="T407" s="99">
        <v>9077279</v>
      </c>
      <c r="V407" s="97" t="s">
        <v>1493</v>
      </c>
      <c r="W407" s="98" t="s">
        <v>2076</v>
      </c>
      <c r="X407" s="99">
        <v>861505</v>
      </c>
      <c r="Y407" s="46">
        <f t="shared" si="27"/>
        <v>5033010</v>
      </c>
      <c r="Z407" s="99">
        <v>1733650</v>
      </c>
      <c r="AA407" s="99">
        <v>3299360</v>
      </c>
    </row>
    <row r="408" spans="1:27" ht="15">
      <c r="A408" s="97" t="s">
        <v>1566</v>
      </c>
      <c r="B408" s="98" t="s">
        <v>2331</v>
      </c>
      <c r="C408" s="99">
        <v>0</v>
      </c>
      <c r="D408" s="99">
        <f t="shared" si="24"/>
        <v>21536</v>
      </c>
      <c r="E408" s="78"/>
      <c r="F408" s="99">
        <v>21536</v>
      </c>
      <c r="H408" s="97" t="s">
        <v>1675</v>
      </c>
      <c r="I408" s="98" t="s">
        <v>2124</v>
      </c>
      <c r="J408" s="99">
        <v>78000</v>
      </c>
      <c r="K408" s="46">
        <f t="shared" si="25"/>
        <v>25905</v>
      </c>
      <c r="L408" s="78"/>
      <c r="M408" s="99">
        <v>25905</v>
      </c>
      <c r="O408" s="97" t="s">
        <v>1475</v>
      </c>
      <c r="P408" s="98" t="s">
        <v>2070</v>
      </c>
      <c r="Q408" s="99">
        <v>248000</v>
      </c>
      <c r="R408" s="99">
        <f t="shared" si="26"/>
        <v>5309663</v>
      </c>
      <c r="S408" s="99">
        <v>2060150</v>
      </c>
      <c r="T408" s="99">
        <v>3249513</v>
      </c>
      <c r="V408" s="97" t="s">
        <v>1499</v>
      </c>
      <c r="W408" s="98" t="s">
        <v>1813</v>
      </c>
      <c r="X408" s="99">
        <v>17874237</v>
      </c>
      <c r="Y408" s="46">
        <f t="shared" si="27"/>
        <v>405273</v>
      </c>
      <c r="Z408" s="78"/>
      <c r="AA408" s="99">
        <v>405273</v>
      </c>
    </row>
    <row r="409" spans="1:27" ht="15">
      <c r="A409" s="97" t="s">
        <v>1569</v>
      </c>
      <c r="B409" s="98" t="s">
        <v>2097</v>
      </c>
      <c r="C409" s="99">
        <v>0</v>
      </c>
      <c r="D409" s="99">
        <f t="shared" si="24"/>
        <v>98888</v>
      </c>
      <c r="E409" s="78"/>
      <c r="F409" s="99">
        <v>98888</v>
      </c>
      <c r="H409" s="97" t="s">
        <v>1678</v>
      </c>
      <c r="I409" s="98" t="s">
        <v>2125</v>
      </c>
      <c r="J409" s="99">
        <v>56675</v>
      </c>
      <c r="K409" s="46">
        <f t="shared" si="25"/>
        <v>173498</v>
      </c>
      <c r="L409" s="78"/>
      <c r="M409" s="99">
        <v>173498</v>
      </c>
      <c r="O409" s="97" t="s">
        <v>1478</v>
      </c>
      <c r="P409" s="98" t="s">
        <v>2071</v>
      </c>
      <c r="Q409" s="99">
        <v>1150351</v>
      </c>
      <c r="R409" s="99">
        <f t="shared" si="26"/>
        <v>9251752</v>
      </c>
      <c r="S409" s="99">
        <v>5342358</v>
      </c>
      <c r="T409" s="99">
        <v>3909394</v>
      </c>
      <c r="V409" s="97" t="s">
        <v>1501</v>
      </c>
      <c r="W409" s="98" t="s">
        <v>2077</v>
      </c>
      <c r="X409" s="99">
        <v>475000</v>
      </c>
      <c r="Y409" s="46">
        <f t="shared" si="27"/>
        <v>2651231</v>
      </c>
      <c r="Z409" s="99">
        <v>1931136</v>
      </c>
      <c r="AA409" s="99">
        <v>720095</v>
      </c>
    </row>
    <row r="410" spans="1:27" ht="15">
      <c r="A410" s="97" t="s">
        <v>1572</v>
      </c>
      <c r="B410" s="98" t="s">
        <v>2098</v>
      </c>
      <c r="C410" s="99">
        <v>305750</v>
      </c>
      <c r="D410" s="99">
        <f t="shared" si="24"/>
        <v>593856</v>
      </c>
      <c r="E410" s="99">
        <v>214670</v>
      </c>
      <c r="F410" s="99">
        <v>379186</v>
      </c>
      <c r="H410" s="97" t="s">
        <v>1681</v>
      </c>
      <c r="I410" s="98" t="s">
        <v>2126</v>
      </c>
      <c r="J410" s="99">
        <v>20500</v>
      </c>
      <c r="K410" s="46">
        <f t="shared" si="25"/>
        <v>20500</v>
      </c>
      <c r="L410" s="78"/>
      <c r="M410" s="99">
        <v>20500</v>
      </c>
      <c r="O410" s="97" t="s">
        <v>1481</v>
      </c>
      <c r="P410" s="98" t="s">
        <v>2072</v>
      </c>
      <c r="Q410" s="99">
        <v>5355635</v>
      </c>
      <c r="R410" s="99">
        <f t="shared" si="26"/>
        <v>7812199</v>
      </c>
      <c r="S410" s="99">
        <v>1404772</v>
      </c>
      <c r="T410" s="99">
        <v>6407427</v>
      </c>
      <c r="V410" s="97" t="s">
        <v>1505</v>
      </c>
      <c r="W410" s="98" t="s">
        <v>2078</v>
      </c>
      <c r="X410" s="99">
        <v>451400</v>
      </c>
      <c r="Y410" s="46">
        <f t="shared" si="27"/>
        <v>717125</v>
      </c>
      <c r="Z410" s="99">
        <v>104975</v>
      </c>
      <c r="AA410" s="99">
        <v>612150</v>
      </c>
    </row>
    <row r="411" spans="1:27" ht="15">
      <c r="A411" s="97" t="s">
        <v>1575</v>
      </c>
      <c r="B411" s="98" t="s">
        <v>1120</v>
      </c>
      <c r="C411" s="99">
        <v>24843</v>
      </c>
      <c r="D411" s="99">
        <f t="shared" si="24"/>
        <v>150166</v>
      </c>
      <c r="E411" s="78"/>
      <c r="F411" s="99">
        <v>150166</v>
      </c>
      <c r="H411" s="97" t="s">
        <v>1689</v>
      </c>
      <c r="I411" s="98" t="s">
        <v>2127</v>
      </c>
      <c r="J411" s="99">
        <v>300</v>
      </c>
      <c r="K411" s="46">
        <f t="shared" si="25"/>
        <v>18000</v>
      </c>
      <c r="L411" s="78"/>
      <c r="M411" s="99">
        <v>18000</v>
      </c>
      <c r="O411" s="97" t="s">
        <v>1484</v>
      </c>
      <c r="P411" s="98" t="s">
        <v>2073</v>
      </c>
      <c r="Q411" s="78"/>
      <c r="R411" s="99">
        <f t="shared" si="26"/>
        <v>697225</v>
      </c>
      <c r="S411" s="99">
        <v>331965</v>
      </c>
      <c r="T411" s="99">
        <v>365260</v>
      </c>
      <c r="V411" s="97" t="s">
        <v>1508</v>
      </c>
      <c r="W411" s="98" t="s">
        <v>2079</v>
      </c>
      <c r="X411" s="99">
        <v>46600</v>
      </c>
      <c r="Y411" s="46">
        <f t="shared" si="27"/>
        <v>354352</v>
      </c>
      <c r="Z411" s="78"/>
      <c r="AA411" s="99">
        <v>354352</v>
      </c>
    </row>
    <row r="412" spans="1:27" ht="15">
      <c r="A412" s="97" t="s">
        <v>1578</v>
      </c>
      <c r="B412" s="98" t="s">
        <v>2293</v>
      </c>
      <c r="C412" s="78"/>
      <c r="D412" s="99">
        <f t="shared" si="24"/>
        <v>150460</v>
      </c>
      <c r="E412" s="78"/>
      <c r="F412" s="99">
        <v>150460</v>
      </c>
      <c r="H412" s="97" t="s">
        <v>1695</v>
      </c>
      <c r="I412" s="98" t="s">
        <v>2201</v>
      </c>
      <c r="J412" s="99">
        <v>122700</v>
      </c>
      <c r="K412" s="46">
        <f t="shared" si="25"/>
        <v>126335</v>
      </c>
      <c r="L412" s="78"/>
      <c r="M412" s="99">
        <v>126335</v>
      </c>
      <c r="O412" s="97" t="s">
        <v>1487</v>
      </c>
      <c r="P412" s="98" t="s">
        <v>2074</v>
      </c>
      <c r="Q412" s="99">
        <v>178800</v>
      </c>
      <c r="R412" s="99">
        <f t="shared" si="26"/>
        <v>1718050</v>
      </c>
      <c r="S412" s="99">
        <v>511500</v>
      </c>
      <c r="T412" s="99">
        <v>1206550</v>
      </c>
      <c r="V412" s="97" t="s">
        <v>1511</v>
      </c>
      <c r="W412" s="98" t="s">
        <v>2080</v>
      </c>
      <c r="X412" s="99">
        <v>955000</v>
      </c>
      <c r="Y412" s="46">
        <f t="shared" si="27"/>
        <v>1129014</v>
      </c>
      <c r="Z412" s="99">
        <v>638745</v>
      </c>
      <c r="AA412" s="99">
        <v>490269</v>
      </c>
    </row>
    <row r="413" spans="1:27" ht="15">
      <c r="A413" s="97" t="s">
        <v>1581</v>
      </c>
      <c r="B413" s="98" t="s">
        <v>2099</v>
      </c>
      <c r="C413" s="78"/>
      <c r="D413" s="99">
        <f t="shared" si="24"/>
        <v>83818</v>
      </c>
      <c r="E413" s="78"/>
      <c r="F413" s="99">
        <v>83818</v>
      </c>
      <c r="H413" s="97" t="s">
        <v>1698</v>
      </c>
      <c r="I413" s="98" t="s">
        <v>2129</v>
      </c>
      <c r="J413" s="78"/>
      <c r="K413" s="46">
        <f t="shared" si="25"/>
        <v>19200</v>
      </c>
      <c r="L413" s="78"/>
      <c r="M413" s="99">
        <v>19200</v>
      </c>
      <c r="O413" s="97" t="s">
        <v>1490</v>
      </c>
      <c r="P413" s="98" t="s">
        <v>2075</v>
      </c>
      <c r="Q413" s="99">
        <v>11195590</v>
      </c>
      <c r="R413" s="99">
        <f t="shared" si="26"/>
        <v>26690789</v>
      </c>
      <c r="S413" s="99">
        <v>17283260</v>
      </c>
      <c r="T413" s="99">
        <v>9407529</v>
      </c>
      <c r="V413" s="97" t="s">
        <v>1514</v>
      </c>
      <c r="W413" s="98" t="s">
        <v>2081</v>
      </c>
      <c r="X413" s="99">
        <v>419201</v>
      </c>
      <c r="Y413" s="46">
        <f t="shared" si="27"/>
        <v>316235</v>
      </c>
      <c r="Z413" s="99">
        <v>213850</v>
      </c>
      <c r="AA413" s="99">
        <v>102385</v>
      </c>
    </row>
    <row r="414" spans="1:27" ht="15">
      <c r="A414" s="97" t="s">
        <v>1584</v>
      </c>
      <c r="B414" s="98" t="s">
        <v>2100</v>
      </c>
      <c r="C414" s="99">
        <v>719900</v>
      </c>
      <c r="D414" s="99">
        <f t="shared" si="24"/>
        <v>231993</v>
      </c>
      <c r="E414" s="99">
        <v>53500</v>
      </c>
      <c r="F414" s="99">
        <v>178493</v>
      </c>
      <c r="H414" s="97" t="s">
        <v>1702</v>
      </c>
      <c r="I414" s="98" t="s">
        <v>2130</v>
      </c>
      <c r="J414" s="99">
        <v>1800</v>
      </c>
      <c r="K414" s="46">
        <f t="shared" si="25"/>
        <v>45438</v>
      </c>
      <c r="L414" s="78"/>
      <c r="M414" s="99">
        <v>45438</v>
      </c>
      <c r="O414" s="97" t="s">
        <v>1493</v>
      </c>
      <c r="P414" s="98" t="s">
        <v>2076</v>
      </c>
      <c r="Q414" s="99">
        <v>23353085</v>
      </c>
      <c r="R414" s="99">
        <f t="shared" si="26"/>
        <v>6661503</v>
      </c>
      <c r="S414" s="99">
        <v>1294895</v>
      </c>
      <c r="T414" s="99">
        <v>5366608</v>
      </c>
      <c r="V414" s="97" t="s">
        <v>1517</v>
      </c>
      <c r="W414" s="98" t="s">
        <v>2082</v>
      </c>
      <c r="X414" s="99">
        <v>5411407</v>
      </c>
      <c r="Y414" s="46">
        <f t="shared" si="27"/>
        <v>1802568</v>
      </c>
      <c r="Z414" s="99">
        <v>152750</v>
      </c>
      <c r="AA414" s="99">
        <v>1649818</v>
      </c>
    </row>
    <row r="415" spans="1:27" ht="15">
      <c r="A415" s="97" t="s">
        <v>1587</v>
      </c>
      <c r="B415" s="98" t="s">
        <v>2101</v>
      </c>
      <c r="C415" s="78"/>
      <c r="D415" s="99">
        <f t="shared" si="24"/>
        <v>2010</v>
      </c>
      <c r="E415" s="78"/>
      <c r="F415" s="99">
        <v>2010</v>
      </c>
      <c r="H415" s="97" t="s">
        <v>1705</v>
      </c>
      <c r="I415" s="98" t="s">
        <v>2131</v>
      </c>
      <c r="J415" s="78"/>
      <c r="K415" s="46">
        <f t="shared" si="25"/>
        <v>201996</v>
      </c>
      <c r="L415" s="78"/>
      <c r="M415" s="99">
        <v>201996</v>
      </c>
      <c r="O415" s="97" t="s">
        <v>1496</v>
      </c>
      <c r="P415" s="98" t="s">
        <v>2237</v>
      </c>
      <c r="Q415" s="78"/>
      <c r="R415" s="99">
        <f t="shared" si="26"/>
        <v>180941</v>
      </c>
      <c r="S415" s="78"/>
      <c r="T415" s="99">
        <v>180941</v>
      </c>
      <c r="V415" s="97" t="s">
        <v>1520</v>
      </c>
      <c r="W415" s="98" t="s">
        <v>2083</v>
      </c>
      <c r="X415" s="99">
        <v>5517220</v>
      </c>
      <c r="Y415" s="46">
        <f t="shared" si="27"/>
        <v>21253827</v>
      </c>
      <c r="Z415" s="99">
        <v>1380926</v>
      </c>
      <c r="AA415" s="99">
        <v>19872901</v>
      </c>
    </row>
    <row r="416" spans="1:27" ht="15">
      <c r="A416" s="97" t="s">
        <v>1590</v>
      </c>
      <c r="B416" s="98" t="s">
        <v>2102</v>
      </c>
      <c r="C416" s="99">
        <v>2399579</v>
      </c>
      <c r="D416" s="99">
        <f t="shared" si="24"/>
        <v>941376</v>
      </c>
      <c r="E416" s="99">
        <v>272450</v>
      </c>
      <c r="F416" s="99">
        <v>668926</v>
      </c>
      <c r="H416" s="97" t="s">
        <v>1708</v>
      </c>
      <c r="I416" s="98" t="s">
        <v>2132</v>
      </c>
      <c r="J416" s="78"/>
      <c r="K416" s="46">
        <f t="shared" si="25"/>
        <v>231955</v>
      </c>
      <c r="L416" s="78"/>
      <c r="M416" s="99">
        <v>231955</v>
      </c>
      <c r="O416" s="97" t="s">
        <v>1499</v>
      </c>
      <c r="P416" s="98" t="s">
        <v>1813</v>
      </c>
      <c r="Q416" s="99">
        <v>417900</v>
      </c>
      <c r="R416" s="99">
        <f t="shared" si="26"/>
        <v>6675898</v>
      </c>
      <c r="S416" s="99">
        <v>915803</v>
      </c>
      <c r="T416" s="99">
        <v>5760095</v>
      </c>
      <c r="V416" s="97" t="s">
        <v>1523</v>
      </c>
      <c r="W416" s="98" t="s">
        <v>2084</v>
      </c>
      <c r="X416" s="99">
        <v>27746680</v>
      </c>
      <c r="Y416" s="46">
        <f t="shared" si="27"/>
        <v>30622055</v>
      </c>
      <c r="Z416" s="78"/>
      <c r="AA416" s="99">
        <v>30622055</v>
      </c>
    </row>
    <row r="417" spans="1:27" ht="15">
      <c r="A417" s="97" t="s">
        <v>1593</v>
      </c>
      <c r="B417" s="98" t="s">
        <v>2103</v>
      </c>
      <c r="C417" s="99">
        <v>439935</v>
      </c>
      <c r="D417" s="99">
        <f t="shared" si="24"/>
        <v>397587</v>
      </c>
      <c r="E417" s="99">
        <v>246800</v>
      </c>
      <c r="F417" s="99">
        <v>150787</v>
      </c>
      <c r="H417" s="97" t="s">
        <v>1711</v>
      </c>
      <c r="I417" s="98" t="s">
        <v>2324</v>
      </c>
      <c r="J417" s="78"/>
      <c r="K417" s="46">
        <f t="shared" si="25"/>
        <v>20250</v>
      </c>
      <c r="L417" s="78"/>
      <c r="M417" s="99">
        <v>20250</v>
      </c>
      <c r="O417" s="97" t="s">
        <v>1501</v>
      </c>
      <c r="P417" s="98" t="s">
        <v>2077</v>
      </c>
      <c r="Q417" s="99">
        <v>5462540</v>
      </c>
      <c r="R417" s="99">
        <f t="shared" si="26"/>
        <v>1977999</v>
      </c>
      <c r="S417" s="99">
        <v>393000</v>
      </c>
      <c r="T417" s="99">
        <v>1584999</v>
      </c>
      <c r="V417" s="97" t="s">
        <v>1525</v>
      </c>
      <c r="W417" s="98" t="s">
        <v>2085</v>
      </c>
      <c r="X417" s="99">
        <v>30400</v>
      </c>
      <c r="Y417" s="46">
        <f t="shared" si="27"/>
        <v>162062</v>
      </c>
      <c r="Z417" s="78"/>
      <c r="AA417" s="99">
        <v>162062</v>
      </c>
    </row>
    <row r="418" spans="1:27" ht="15">
      <c r="A418" s="97" t="s">
        <v>1596</v>
      </c>
      <c r="B418" s="98" t="s">
        <v>2200</v>
      </c>
      <c r="C418" s="78"/>
      <c r="D418" s="99">
        <f t="shared" si="24"/>
        <v>46520</v>
      </c>
      <c r="E418" s="78"/>
      <c r="F418" s="99">
        <v>46520</v>
      </c>
      <c r="H418" s="97" t="s">
        <v>1714</v>
      </c>
      <c r="I418" s="98" t="s">
        <v>2133</v>
      </c>
      <c r="J418" s="99">
        <v>307600</v>
      </c>
      <c r="K418" s="46">
        <f t="shared" si="25"/>
        <v>2920592</v>
      </c>
      <c r="L418" s="99">
        <v>2325830</v>
      </c>
      <c r="M418" s="99">
        <v>594762</v>
      </c>
      <c r="O418" s="97" t="s">
        <v>1505</v>
      </c>
      <c r="P418" s="98" t="s">
        <v>2078</v>
      </c>
      <c r="Q418" s="99">
        <v>2292473</v>
      </c>
      <c r="R418" s="99">
        <f t="shared" si="26"/>
        <v>2078279</v>
      </c>
      <c r="S418" s="99">
        <v>1393285</v>
      </c>
      <c r="T418" s="99">
        <v>684994</v>
      </c>
      <c r="V418" s="97" t="s">
        <v>1528</v>
      </c>
      <c r="W418" s="98" t="s">
        <v>2086</v>
      </c>
      <c r="X418" s="78"/>
      <c r="Y418" s="46">
        <f t="shared" si="27"/>
        <v>573000</v>
      </c>
      <c r="Z418" s="99">
        <v>235500</v>
      </c>
      <c r="AA418" s="99">
        <v>337500</v>
      </c>
    </row>
    <row r="419" spans="1:27" ht="15">
      <c r="A419" s="97" t="s">
        <v>1599</v>
      </c>
      <c r="B419" s="98" t="s">
        <v>2104</v>
      </c>
      <c r="C419" s="99">
        <v>887425</v>
      </c>
      <c r="D419" s="99">
        <f t="shared" si="24"/>
        <v>494781</v>
      </c>
      <c r="E419" s="78"/>
      <c r="F419" s="99">
        <v>494781</v>
      </c>
      <c r="H419" s="97" t="s">
        <v>1717</v>
      </c>
      <c r="I419" s="98" t="s">
        <v>2134</v>
      </c>
      <c r="J419" s="78"/>
      <c r="K419" s="46">
        <f t="shared" si="25"/>
        <v>3397338</v>
      </c>
      <c r="L419" s="78"/>
      <c r="M419" s="99">
        <v>3397338</v>
      </c>
      <c r="O419" s="97" t="s">
        <v>1508</v>
      </c>
      <c r="P419" s="98" t="s">
        <v>2079</v>
      </c>
      <c r="Q419" s="99">
        <v>2159300</v>
      </c>
      <c r="R419" s="99">
        <f t="shared" si="26"/>
        <v>3230369</v>
      </c>
      <c r="S419" s="99">
        <v>565200</v>
      </c>
      <c r="T419" s="99">
        <v>2665169</v>
      </c>
      <c r="V419" s="97" t="s">
        <v>1531</v>
      </c>
      <c r="W419" s="98" t="s">
        <v>2087</v>
      </c>
      <c r="X419" s="99">
        <v>3750</v>
      </c>
      <c r="Y419" s="46">
        <f t="shared" si="27"/>
        <v>63350</v>
      </c>
      <c r="Z419" s="78"/>
      <c r="AA419" s="99">
        <v>63350</v>
      </c>
    </row>
    <row r="420" spans="1:27" ht="15">
      <c r="A420" s="97" t="s">
        <v>1603</v>
      </c>
      <c r="B420" s="98" t="s">
        <v>2105</v>
      </c>
      <c r="C420" s="99">
        <v>11500</v>
      </c>
      <c r="D420" s="99">
        <f t="shared" si="24"/>
        <v>214442</v>
      </c>
      <c r="E420" s="99">
        <v>55750</v>
      </c>
      <c r="F420" s="99">
        <v>158692</v>
      </c>
      <c r="H420" s="97" t="s">
        <v>1723</v>
      </c>
      <c r="I420" s="98" t="s">
        <v>1919</v>
      </c>
      <c r="J420" s="78"/>
      <c r="K420" s="46">
        <f t="shared" si="25"/>
        <v>9937070</v>
      </c>
      <c r="L420" s="99">
        <v>74500</v>
      </c>
      <c r="M420" s="99">
        <v>9862570</v>
      </c>
      <c r="O420" s="97" t="s">
        <v>1511</v>
      </c>
      <c r="P420" s="98" t="s">
        <v>2080</v>
      </c>
      <c r="Q420" s="99">
        <v>5986754</v>
      </c>
      <c r="R420" s="99">
        <f t="shared" si="26"/>
        <v>5526852</v>
      </c>
      <c r="S420" s="99">
        <v>4360783</v>
      </c>
      <c r="T420" s="99">
        <v>1166069</v>
      </c>
      <c r="V420" s="97" t="s">
        <v>1534</v>
      </c>
      <c r="W420" s="98" t="s">
        <v>2088</v>
      </c>
      <c r="X420" s="99">
        <v>57585083</v>
      </c>
      <c r="Y420" s="46">
        <f t="shared" si="27"/>
        <v>5912349</v>
      </c>
      <c r="Z420" s="99">
        <v>2</v>
      </c>
      <c r="AA420" s="99">
        <v>5912347</v>
      </c>
    </row>
    <row r="421" spans="1:27" ht="15">
      <c r="A421" s="97" t="s">
        <v>1606</v>
      </c>
      <c r="B421" s="98" t="s">
        <v>2106</v>
      </c>
      <c r="C421" s="78"/>
      <c r="D421" s="99">
        <f t="shared" si="24"/>
        <v>2042938</v>
      </c>
      <c r="E421" s="99">
        <v>786125</v>
      </c>
      <c r="F421" s="99">
        <v>1256813</v>
      </c>
      <c r="H421" s="97" t="s">
        <v>1725</v>
      </c>
      <c r="I421" s="98" t="s">
        <v>2135</v>
      </c>
      <c r="J421" s="78"/>
      <c r="K421" s="46">
        <f t="shared" si="25"/>
        <v>36599</v>
      </c>
      <c r="L421" s="78"/>
      <c r="M421" s="99">
        <v>36599</v>
      </c>
      <c r="O421" s="97" t="s">
        <v>1514</v>
      </c>
      <c r="P421" s="98" t="s">
        <v>2081</v>
      </c>
      <c r="Q421" s="99">
        <v>1138700</v>
      </c>
      <c r="R421" s="99">
        <f t="shared" si="26"/>
        <v>1799332</v>
      </c>
      <c r="S421" s="99">
        <v>216600</v>
      </c>
      <c r="T421" s="99">
        <v>1582732</v>
      </c>
      <c r="V421" s="97" t="s">
        <v>1537</v>
      </c>
      <c r="W421" s="98" t="s">
        <v>2089</v>
      </c>
      <c r="X421" s="99">
        <v>2553658</v>
      </c>
      <c r="Y421" s="46">
        <f t="shared" si="27"/>
        <v>3048863</v>
      </c>
      <c r="Z421" s="99">
        <v>34932</v>
      </c>
      <c r="AA421" s="99">
        <v>3013931</v>
      </c>
    </row>
    <row r="422" spans="1:27" ht="15">
      <c r="A422" s="97" t="s">
        <v>1609</v>
      </c>
      <c r="B422" s="98" t="s">
        <v>2302</v>
      </c>
      <c r="C422" s="99">
        <v>644914</v>
      </c>
      <c r="D422" s="99">
        <f t="shared" si="24"/>
        <v>160097</v>
      </c>
      <c r="E422" s="78"/>
      <c r="F422" s="99">
        <v>160097</v>
      </c>
      <c r="H422" s="97" t="s">
        <v>15</v>
      </c>
      <c r="I422" s="98" t="s">
        <v>2136</v>
      </c>
      <c r="J422" s="78"/>
      <c r="K422" s="46">
        <f t="shared" si="25"/>
        <v>371952</v>
      </c>
      <c r="L422" s="78"/>
      <c r="M422" s="99">
        <v>371952</v>
      </c>
      <c r="O422" s="97" t="s">
        <v>1517</v>
      </c>
      <c r="P422" s="98" t="s">
        <v>2082</v>
      </c>
      <c r="Q422" s="99">
        <v>11965335</v>
      </c>
      <c r="R422" s="99">
        <f t="shared" si="26"/>
        <v>16553252</v>
      </c>
      <c r="S422" s="99">
        <v>1627786</v>
      </c>
      <c r="T422" s="99">
        <v>14925466</v>
      </c>
      <c r="V422" s="97" t="s">
        <v>1540</v>
      </c>
      <c r="W422" s="98" t="s">
        <v>2090</v>
      </c>
      <c r="X422" s="78"/>
      <c r="Y422" s="46">
        <f t="shared" si="27"/>
        <v>247170</v>
      </c>
      <c r="Z422" s="99">
        <v>4693</v>
      </c>
      <c r="AA422" s="99">
        <v>242477</v>
      </c>
    </row>
    <row r="423" spans="1:27" ht="15">
      <c r="A423" s="97" t="s">
        <v>1612</v>
      </c>
      <c r="B423" s="98" t="s">
        <v>2289</v>
      </c>
      <c r="C423" s="78"/>
      <c r="D423" s="99">
        <f t="shared" si="24"/>
        <v>1397979</v>
      </c>
      <c r="E423" s="99">
        <v>119600</v>
      </c>
      <c r="F423" s="99">
        <v>1278379</v>
      </c>
      <c r="H423" s="97" t="s">
        <v>18</v>
      </c>
      <c r="I423" s="98" t="s">
        <v>2137</v>
      </c>
      <c r="J423" s="78"/>
      <c r="K423" s="46">
        <f t="shared" si="25"/>
        <v>118000</v>
      </c>
      <c r="L423" s="78"/>
      <c r="M423" s="99">
        <v>118000</v>
      </c>
      <c r="O423" s="97" t="s">
        <v>1520</v>
      </c>
      <c r="P423" s="98" t="s">
        <v>2083</v>
      </c>
      <c r="Q423" s="99">
        <v>18494120</v>
      </c>
      <c r="R423" s="99">
        <f t="shared" si="26"/>
        <v>17897244</v>
      </c>
      <c r="S423" s="99">
        <v>3408596</v>
      </c>
      <c r="T423" s="99">
        <v>14488648</v>
      </c>
      <c r="V423" s="97" t="s">
        <v>1543</v>
      </c>
      <c r="W423" s="98" t="s">
        <v>2091</v>
      </c>
      <c r="X423" s="99">
        <v>13254527</v>
      </c>
      <c r="Y423" s="46">
        <f t="shared" si="27"/>
        <v>19486312</v>
      </c>
      <c r="Z423" s="99">
        <v>8073017</v>
      </c>
      <c r="AA423" s="99">
        <v>11413295</v>
      </c>
    </row>
    <row r="424" spans="1:27" ht="15">
      <c r="A424" s="97" t="s">
        <v>1615</v>
      </c>
      <c r="B424" s="98" t="s">
        <v>2107</v>
      </c>
      <c r="C424" s="99">
        <v>281100</v>
      </c>
      <c r="D424" s="99">
        <f t="shared" si="24"/>
        <v>663872</v>
      </c>
      <c r="E424" s="99">
        <v>298500</v>
      </c>
      <c r="F424" s="99">
        <v>365372</v>
      </c>
      <c r="H424" s="97" t="s">
        <v>24</v>
      </c>
      <c r="I424" s="98" t="s">
        <v>2138</v>
      </c>
      <c r="J424" s="78"/>
      <c r="K424" s="46">
        <f t="shared" si="25"/>
        <v>477508</v>
      </c>
      <c r="L424" s="78"/>
      <c r="M424" s="99">
        <v>477508</v>
      </c>
      <c r="O424" s="97" t="s">
        <v>1523</v>
      </c>
      <c r="P424" s="98" t="s">
        <v>2084</v>
      </c>
      <c r="Q424" s="99">
        <v>53049511</v>
      </c>
      <c r="R424" s="99">
        <f t="shared" si="26"/>
        <v>29101374</v>
      </c>
      <c r="S424" s="99">
        <v>4462792</v>
      </c>
      <c r="T424" s="99">
        <v>24638582</v>
      </c>
      <c r="V424" s="97" t="s">
        <v>1546</v>
      </c>
      <c r="W424" s="98" t="s">
        <v>2092</v>
      </c>
      <c r="X424" s="99">
        <v>35000</v>
      </c>
      <c r="Y424" s="46">
        <f t="shared" si="27"/>
        <v>756276</v>
      </c>
      <c r="Z424" s="99">
        <v>382250</v>
      </c>
      <c r="AA424" s="99">
        <v>374026</v>
      </c>
    </row>
    <row r="425" spans="1:27" ht="15">
      <c r="A425" s="97" t="s">
        <v>1618</v>
      </c>
      <c r="B425" s="98" t="s">
        <v>2108</v>
      </c>
      <c r="C425" s="78"/>
      <c r="D425" s="99">
        <f t="shared" si="24"/>
        <v>377169</v>
      </c>
      <c r="E425" s="99">
        <v>228800</v>
      </c>
      <c r="F425" s="99">
        <v>148369</v>
      </c>
      <c r="H425" s="97" t="s">
        <v>27</v>
      </c>
      <c r="I425" s="98" t="s">
        <v>2215</v>
      </c>
      <c r="J425" s="78"/>
      <c r="K425" s="46">
        <f t="shared" si="25"/>
        <v>112850</v>
      </c>
      <c r="L425" s="78"/>
      <c r="M425" s="99">
        <v>112850</v>
      </c>
      <c r="O425" s="97" t="s">
        <v>1525</v>
      </c>
      <c r="P425" s="98" t="s">
        <v>2085</v>
      </c>
      <c r="Q425" s="99">
        <v>1135600</v>
      </c>
      <c r="R425" s="99">
        <f t="shared" si="26"/>
        <v>627996</v>
      </c>
      <c r="S425" s="99">
        <v>182750</v>
      </c>
      <c r="T425" s="99">
        <v>445246</v>
      </c>
      <c r="V425" s="97" t="s">
        <v>1549</v>
      </c>
      <c r="W425" s="98" t="s">
        <v>2093</v>
      </c>
      <c r="X425" s="99">
        <v>2041270</v>
      </c>
      <c r="Y425" s="46">
        <f t="shared" si="27"/>
        <v>37201576</v>
      </c>
      <c r="Z425" s="99">
        <v>36050</v>
      </c>
      <c r="AA425" s="99">
        <v>37165526</v>
      </c>
    </row>
    <row r="426" spans="1:27" ht="15">
      <c r="A426" s="97" t="s">
        <v>1621</v>
      </c>
      <c r="B426" s="98" t="s">
        <v>2109</v>
      </c>
      <c r="C426" s="99">
        <v>2055900</v>
      </c>
      <c r="D426" s="99">
        <f t="shared" si="24"/>
        <v>2277741</v>
      </c>
      <c r="E426" s="99">
        <v>787682</v>
      </c>
      <c r="F426" s="99">
        <v>1490059</v>
      </c>
      <c r="H426" s="97" t="s">
        <v>32</v>
      </c>
      <c r="I426" s="98" t="s">
        <v>2140</v>
      </c>
      <c r="J426" s="78"/>
      <c r="K426" s="46">
        <f t="shared" si="25"/>
        <v>608180</v>
      </c>
      <c r="L426" s="78"/>
      <c r="M426" s="99">
        <v>608180</v>
      </c>
      <c r="O426" s="97" t="s">
        <v>1528</v>
      </c>
      <c r="P426" s="98" t="s">
        <v>2086</v>
      </c>
      <c r="Q426" s="99">
        <v>5095476</v>
      </c>
      <c r="R426" s="99">
        <f t="shared" si="26"/>
        <v>1172144</v>
      </c>
      <c r="S426" s="99">
        <v>299849</v>
      </c>
      <c r="T426" s="99">
        <v>872295</v>
      </c>
      <c r="V426" s="97" t="s">
        <v>1552</v>
      </c>
      <c r="W426" s="98" t="s">
        <v>2094</v>
      </c>
      <c r="X426" s="99">
        <v>4675000</v>
      </c>
      <c r="Y426" s="46">
        <f t="shared" si="27"/>
        <v>194000</v>
      </c>
      <c r="Z426" s="99">
        <v>166300</v>
      </c>
      <c r="AA426" s="99">
        <v>27700</v>
      </c>
    </row>
    <row r="427" spans="1:27" ht="15">
      <c r="A427" s="97" t="s">
        <v>1624</v>
      </c>
      <c r="B427" s="98" t="s">
        <v>2238</v>
      </c>
      <c r="C427" s="99">
        <v>47701</v>
      </c>
      <c r="D427" s="99">
        <f t="shared" si="24"/>
        <v>1311427</v>
      </c>
      <c r="E427" s="78"/>
      <c r="F427" s="99">
        <v>1311427</v>
      </c>
      <c r="H427" s="97" t="s">
        <v>35</v>
      </c>
      <c r="I427" s="98" t="s">
        <v>2141</v>
      </c>
      <c r="J427" s="78"/>
      <c r="K427" s="46">
        <f t="shared" si="25"/>
        <v>19000</v>
      </c>
      <c r="L427" s="99">
        <v>19000</v>
      </c>
      <c r="M427" s="78"/>
      <c r="O427" s="97" t="s">
        <v>1531</v>
      </c>
      <c r="P427" s="98" t="s">
        <v>2087</v>
      </c>
      <c r="Q427" s="99">
        <v>158000</v>
      </c>
      <c r="R427" s="99">
        <f t="shared" si="26"/>
        <v>768494</v>
      </c>
      <c r="S427" s="99">
        <v>339200</v>
      </c>
      <c r="T427" s="99">
        <v>429294</v>
      </c>
      <c r="V427" s="97" t="s">
        <v>1555</v>
      </c>
      <c r="W427" s="98" t="s">
        <v>2301</v>
      </c>
      <c r="X427" s="99">
        <v>140274</v>
      </c>
      <c r="Y427" s="46">
        <f t="shared" si="27"/>
        <v>1681269</v>
      </c>
      <c r="Z427" s="99">
        <v>13939</v>
      </c>
      <c r="AA427" s="99">
        <v>1667330</v>
      </c>
    </row>
    <row r="428" spans="1:27" ht="15">
      <c r="A428" s="97" t="s">
        <v>1627</v>
      </c>
      <c r="B428" s="98" t="s">
        <v>2110</v>
      </c>
      <c r="C428" s="78"/>
      <c r="D428" s="99">
        <f t="shared" si="24"/>
        <v>159745</v>
      </c>
      <c r="E428" s="99">
        <v>73700</v>
      </c>
      <c r="F428" s="99">
        <v>86045</v>
      </c>
      <c r="H428" s="97" t="s">
        <v>38</v>
      </c>
      <c r="I428" s="98" t="s">
        <v>2142</v>
      </c>
      <c r="J428" s="78"/>
      <c r="K428" s="46">
        <f t="shared" si="25"/>
        <v>272729</v>
      </c>
      <c r="L428" s="78"/>
      <c r="M428" s="99">
        <v>272729</v>
      </c>
      <c r="O428" s="97" t="s">
        <v>1534</v>
      </c>
      <c r="P428" s="98" t="s">
        <v>2088</v>
      </c>
      <c r="Q428" s="99">
        <v>6675700</v>
      </c>
      <c r="R428" s="99">
        <f t="shared" si="26"/>
        <v>11847797</v>
      </c>
      <c r="S428" s="99">
        <v>1209975</v>
      </c>
      <c r="T428" s="99">
        <v>10637822</v>
      </c>
      <c r="V428" s="97" t="s">
        <v>1558</v>
      </c>
      <c r="W428" s="98" t="s">
        <v>2095</v>
      </c>
      <c r="X428" s="99">
        <v>447515</v>
      </c>
      <c r="Y428" s="46">
        <f t="shared" si="27"/>
        <v>337612</v>
      </c>
      <c r="Z428" s="78"/>
      <c r="AA428" s="99">
        <v>337612</v>
      </c>
    </row>
    <row r="429" spans="1:27" ht="15">
      <c r="A429" s="97" t="s">
        <v>1633</v>
      </c>
      <c r="B429" s="98" t="s">
        <v>2111</v>
      </c>
      <c r="C429" s="78"/>
      <c r="D429" s="99">
        <f t="shared" si="24"/>
        <v>351836</v>
      </c>
      <c r="E429" s="99">
        <v>101600</v>
      </c>
      <c r="F429" s="99">
        <v>250236</v>
      </c>
      <c r="H429" s="97" t="s">
        <v>43</v>
      </c>
      <c r="I429" s="98" t="s">
        <v>2144</v>
      </c>
      <c r="J429" s="78"/>
      <c r="K429" s="46">
        <f t="shared" si="25"/>
        <v>262102</v>
      </c>
      <c r="L429" s="78"/>
      <c r="M429" s="99">
        <v>262102</v>
      </c>
      <c r="O429" s="97" t="s">
        <v>1537</v>
      </c>
      <c r="P429" s="98" t="s">
        <v>2089</v>
      </c>
      <c r="Q429" s="99">
        <v>13700491</v>
      </c>
      <c r="R429" s="99">
        <f t="shared" si="26"/>
        <v>8411418</v>
      </c>
      <c r="S429" s="99">
        <v>1164175</v>
      </c>
      <c r="T429" s="99">
        <v>7247243</v>
      </c>
      <c r="V429" s="97" t="s">
        <v>1561</v>
      </c>
      <c r="W429" s="98" t="s">
        <v>2030</v>
      </c>
      <c r="X429" s="99">
        <v>185651</v>
      </c>
      <c r="Y429" s="46">
        <f t="shared" si="27"/>
        <v>222658</v>
      </c>
      <c r="Z429" s="78"/>
      <c r="AA429" s="99">
        <v>222658</v>
      </c>
    </row>
    <row r="430" spans="1:27" ht="15">
      <c r="A430" s="97" t="s">
        <v>1636</v>
      </c>
      <c r="B430" s="98" t="s">
        <v>2112</v>
      </c>
      <c r="C430" s="78"/>
      <c r="D430" s="99">
        <f t="shared" si="24"/>
        <v>109404</v>
      </c>
      <c r="E430" s="99">
        <v>16060</v>
      </c>
      <c r="F430" s="99">
        <v>93344</v>
      </c>
      <c r="H430" s="97" t="s">
        <v>46</v>
      </c>
      <c r="I430" s="98" t="s">
        <v>2145</v>
      </c>
      <c r="J430" s="99">
        <v>7158100</v>
      </c>
      <c r="K430" s="46">
        <f t="shared" si="25"/>
        <v>230050</v>
      </c>
      <c r="L430" s="78"/>
      <c r="M430" s="99">
        <v>230050</v>
      </c>
      <c r="O430" s="97" t="s">
        <v>1540</v>
      </c>
      <c r="P430" s="98" t="s">
        <v>2090</v>
      </c>
      <c r="Q430" s="78"/>
      <c r="R430" s="99">
        <f t="shared" si="26"/>
        <v>257296</v>
      </c>
      <c r="S430" s="78"/>
      <c r="T430" s="99">
        <v>257296</v>
      </c>
      <c r="V430" s="97" t="s">
        <v>1563</v>
      </c>
      <c r="W430" s="98" t="s">
        <v>2096</v>
      </c>
      <c r="X430" s="99">
        <v>16300</v>
      </c>
      <c r="Y430" s="46">
        <f t="shared" si="27"/>
        <v>425</v>
      </c>
      <c r="Z430" s="78"/>
      <c r="AA430" s="99">
        <v>425</v>
      </c>
    </row>
    <row r="431" spans="1:27" ht="15">
      <c r="A431" s="97" t="s">
        <v>1639</v>
      </c>
      <c r="B431" s="98" t="s">
        <v>2113</v>
      </c>
      <c r="C431" s="78"/>
      <c r="D431" s="99">
        <f t="shared" si="24"/>
        <v>137204</v>
      </c>
      <c r="E431" s="99">
        <v>29850</v>
      </c>
      <c r="F431" s="99">
        <v>107354</v>
      </c>
      <c r="H431" s="97" t="s">
        <v>53</v>
      </c>
      <c r="I431" s="98" t="s">
        <v>2146</v>
      </c>
      <c r="J431" s="99">
        <v>1000</v>
      </c>
      <c r="K431" s="46">
        <f t="shared" si="25"/>
        <v>117948</v>
      </c>
      <c r="L431" s="99">
        <v>3900</v>
      </c>
      <c r="M431" s="99">
        <v>114048</v>
      </c>
      <c r="O431" s="97" t="s">
        <v>1543</v>
      </c>
      <c r="P431" s="98" t="s">
        <v>2091</v>
      </c>
      <c r="Q431" s="99">
        <v>64529273</v>
      </c>
      <c r="R431" s="99">
        <f t="shared" si="26"/>
        <v>16215526</v>
      </c>
      <c r="S431" s="99">
        <v>6482461</v>
      </c>
      <c r="T431" s="99">
        <v>9733065</v>
      </c>
      <c r="V431" s="97" t="s">
        <v>1569</v>
      </c>
      <c r="W431" s="98" t="s">
        <v>2097</v>
      </c>
      <c r="X431" s="99">
        <v>1010662</v>
      </c>
      <c r="Y431" s="46">
        <f t="shared" si="27"/>
        <v>463455</v>
      </c>
      <c r="Z431" s="99">
        <v>35000</v>
      </c>
      <c r="AA431" s="99">
        <v>428455</v>
      </c>
    </row>
    <row r="432" spans="1:27" ht="15">
      <c r="A432" s="97" t="s">
        <v>1642</v>
      </c>
      <c r="B432" s="98" t="s">
        <v>2114</v>
      </c>
      <c r="C432" s="78"/>
      <c r="D432" s="99">
        <f t="shared" si="24"/>
        <v>1368446</v>
      </c>
      <c r="E432" s="99">
        <v>121950</v>
      </c>
      <c r="F432" s="99">
        <v>1246496</v>
      </c>
      <c r="H432" s="97" t="s">
        <v>59</v>
      </c>
      <c r="I432" s="98" t="s">
        <v>2147</v>
      </c>
      <c r="J432" s="78"/>
      <c r="K432" s="46">
        <f t="shared" si="25"/>
        <v>22177</v>
      </c>
      <c r="L432" s="78"/>
      <c r="M432" s="99">
        <v>22177</v>
      </c>
      <c r="O432" s="97" t="s">
        <v>1546</v>
      </c>
      <c r="P432" s="98" t="s">
        <v>2092</v>
      </c>
      <c r="Q432" s="99">
        <v>9384356</v>
      </c>
      <c r="R432" s="99">
        <f t="shared" si="26"/>
        <v>1921138</v>
      </c>
      <c r="S432" s="99">
        <v>813955</v>
      </c>
      <c r="T432" s="99">
        <v>1107183</v>
      </c>
      <c r="V432" s="97" t="s">
        <v>1572</v>
      </c>
      <c r="W432" s="98" t="s">
        <v>2098</v>
      </c>
      <c r="X432" s="99">
        <v>895221</v>
      </c>
      <c r="Y432" s="46">
        <f t="shared" si="27"/>
        <v>2803293</v>
      </c>
      <c r="Z432" s="99">
        <v>44600</v>
      </c>
      <c r="AA432" s="99">
        <v>2758693</v>
      </c>
    </row>
    <row r="433" spans="1:27" ht="15">
      <c r="A433" s="97" t="s">
        <v>1645</v>
      </c>
      <c r="B433" s="98" t="s">
        <v>2115</v>
      </c>
      <c r="C433" s="99">
        <v>273500</v>
      </c>
      <c r="D433" s="99">
        <f t="shared" si="24"/>
        <v>596815</v>
      </c>
      <c r="E433" s="99">
        <v>132824</v>
      </c>
      <c r="F433" s="99">
        <v>463991</v>
      </c>
      <c r="H433" s="97" t="s">
        <v>62</v>
      </c>
      <c r="I433" s="98" t="s">
        <v>2148</v>
      </c>
      <c r="J433" s="99">
        <v>50900</v>
      </c>
      <c r="K433" s="46">
        <f t="shared" si="25"/>
        <v>31969</v>
      </c>
      <c r="L433" s="99">
        <v>3800</v>
      </c>
      <c r="M433" s="99">
        <v>28169</v>
      </c>
      <c r="O433" s="97" t="s">
        <v>1549</v>
      </c>
      <c r="P433" s="98" t="s">
        <v>2093</v>
      </c>
      <c r="Q433" s="99">
        <v>4779684</v>
      </c>
      <c r="R433" s="99">
        <f t="shared" si="26"/>
        <v>7077551</v>
      </c>
      <c r="S433" s="99">
        <v>685070</v>
      </c>
      <c r="T433" s="99">
        <v>6392481</v>
      </c>
      <c r="V433" s="97" t="s">
        <v>1575</v>
      </c>
      <c r="W433" s="98" t="s">
        <v>1120</v>
      </c>
      <c r="X433" s="78"/>
      <c r="Y433" s="46">
        <f t="shared" si="27"/>
        <v>772652</v>
      </c>
      <c r="Z433" s="99">
        <v>61000</v>
      </c>
      <c r="AA433" s="99">
        <v>711652</v>
      </c>
    </row>
    <row r="434" spans="1:27" ht="15">
      <c r="A434" s="97" t="s">
        <v>1651</v>
      </c>
      <c r="B434" s="98" t="s">
        <v>2116</v>
      </c>
      <c r="C434" s="99">
        <v>137000</v>
      </c>
      <c r="D434" s="99">
        <f t="shared" si="24"/>
        <v>67600</v>
      </c>
      <c r="E434" s="99">
        <v>30600</v>
      </c>
      <c r="F434" s="99">
        <v>37000</v>
      </c>
      <c r="H434" s="97" t="s">
        <v>65</v>
      </c>
      <c r="I434" s="98" t="s">
        <v>2149</v>
      </c>
      <c r="J434" s="99">
        <v>5000</v>
      </c>
      <c r="K434" s="46">
        <f t="shared" si="25"/>
        <v>1376660</v>
      </c>
      <c r="L434" s="99">
        <v>1179000</v>
      </c>
      <c r="M434" s="99">
        <v>197660</v>
      </c>
      <c r="O434" s="97" t="s">
        <v>1552</v>
      </c>
      <c r="P434" s="98" t="s">
        <v>2094</v>
      </c>
      <c r="Q434" s="99">
        <v>40303728</v>
      </c>
      <c r="R434" s="99">
        <f t="shared" si="26"/>
        <v>11558790</v>
      </c>
      <c r="S434" s="99">
        <v>2320099</v>
      </c>
      <c r="T434" s="99">
        <v>9238691</v>
      </c>
      <c r="V434" s="97" t="s">
        <v>1578</v>
      </c>
      <c r="W434" s="98" t="s">
        <v>2293</v>
      </c>
      <c r="X434" s="99">
        <v>30000</v>
      </c>
      <c r="Y434" s="46">
        <f t="shared" si="27"/>
        <v>760065</v>
      </c>
      <c r="Z434" s="78"/>
      <c r="AA434" s="99">
        <v>760065</v>
      </c>
    </row>
    <row r="435" spans="1:27" ht="15">
      <c r="A435" s="97" t="s">
        <v>1654</v>
      </c>
      <c r="B435" s="98" t="s">
        <v>2117</v>
      </c>
      <c r="C435" s="78"/>
      <c r="D435" s="99">
        <f t="shared" si="24"/>
        <v>150</v>
      </c>
      <c r="E435" s="78"/>
      <c r="F435" s="99">
        <v>150</v>
      </c>
      <c r="H435" s="97" t="s">
        <v>68</v>
      </c>
      <c r="I435" s="98" t="s">
        <v>2150</v>
      </c>
      <c r="J435" s="99">
        <v>4000</v>
      </c>
      <c r="K435" s="46">
        <f t="shared" si="25"/>
        <v>41016</v>
      </c>
      <c r="L435" s="99">
        <v>3500</v>
      </c>
      <c r="M435" s="99">
        <v>37516</v>
      </c>
      <c r="O435" s="97" t="s">
        <v>1555</v>
      </c>
      <c r="P435" s="98" t="s">
        <v>2301</v>
      </c>
      <c r="Q435" s="99">
        <v>7033170</v>
      </c>
      <c r="R435" s="99">
        <f t="shared" si="26"/>
        <v>11796942</v>
      </c>
      <c r="S435" s="99">
        <v>371076</v>
      </c>
      <c r="T435" s="99">
        <v>11425866</v>
      </c>
      <c r="V435" s="97" t="s">
        <v>1581</v>
      </c>
      <c r="W435" s="98" t="s">
        <v>2099</v>
      </c>
      <c r="X435" s="99">
        <v>20900</v>
      </c>
      <c r="Y435" s="46">
        <f t="shared" si="27"/>
        <v>226151</v>
      </c>
      <c r="Z435" s="99">
        <v>116500</v>
      </c>
      <c r="AA435" s="99">
        <v>109651</v>
      </c>
    </row>
    <row r="436" spans="1:27" ht="15">
      <c r="A436" s="97" t="s">
        <v>1657</v>
      </c>
      <c r="B436" s="98" t="s">
        <v>2118</v>
      </c>
      <c r="C436" s="78"/>
      <c r="D436" s="99">
        <f t="shared" si="24"/>
        <v>29000</v>
      </c>
      <c r="E436" s="78"/>
      <c r="F436" s="99">
        <v>29000</v>
      </c>
      <c r="H436" s="97" t="s">
        <v>71</v>
      </c>
      <c r="I436" s="98" t="s">
        <v>2151</v>
      </c>
      <c r="J436" s="99">
        <v>540400</v>
      </c>
      <c r="K436" s="46">
        <f t="shared" si="25"/>
        <v>460316</v>
      </c>
      <c r="L436" s="78"/>
      <c r="M436" s="99">
        <v>460316</v>
      </c>
      <c r="O436" s="97" t="s">
        <v>1558</v>
      </c>
      <c r="P436" s="98" t="s">
        <v>2095</v>
      </c>
      <c r="Q436" s="99">
        <v>22215167</v>
      </c>
      <c r="R436" s="99">
        <f t="shared" si="26"/>
        <v>1346214</v>
      </c>
      <c r="S436" s="99">
        <v>9500</v>
      </c>
      <c r="T436" s="99">
        <v>1336714</v>
      </c>
      <c r="V436" s="97" t="s">
        <v>1584</v>
      </c>
      <c r="W436" s="98" t="s">
        <v>2100</v>
      </c>
      <c r="X436" s="99">
        <v>3715500</v>
      </c>
      <c r="Y436" s="46">
        <f t="shared" si="27"/>
        <v>269005</v>
      </c>
      <c r="Z436" s="78"/>
      <c r="AA436" s="99">
        <v>269005</v>
      </c>
    </row>
    <row r="437" spans="1:27" ht="15">
      <c r="A437" s="97" t="s">
        <v>1660</v>
      </c>
      <c r="B437" s="98" t="s">
        <v>2119</v>
      </c>
      <c r="C437" s="78"/>
      <c r="D437" s="99">
        <f t="shared" si="24"/>
        <v>31020</v>
      </c>
      <c r="E437" s="78"/>
      <c r="F437" s="99">
        <v>31020</v>
      </c>
      <c r="H437" s="97" t="s">
        <v>80</v>
      </c>
      <c r="I437" s="98" t="s">
        <v>2154</v>
      </c>
      <c r="J437" s="99">
        <v>2439</v>
      </c>
      <c r="K437" s="46">
        <f t="shared" si="25"/>
        <v>110303</v>
      </c>
      <c r="L437" s="78"/>
      <c r="M437" s="99">
        <v>110303</v>
      </c>
      <c r="O437" s="97" t="s">
        <v>1561</v>
      </c>
      <c r="P437" s="98" t="s">
        <v>2030</v>
      </c>
      <c r="Q437" s="99">
        <v>1668424</v>
      </c>
      <c r="R437" s="99">
        <f t="shared" si="26"/>
        <v>1825856</v>
      </c>
      <c r="S437" s="99">
        <v>235320</v>
      </c>
      <c r="T437" s="99">
        <v>1590536</v>
      </c>
      <c r="V437" s="97" t="s">
        <v>1587</v>
      </c>
      <c r="W437" s="98" t="s">
        <v>2101</v>
      </c>
      <c r="X437" s="78"/>
      <c r="Y437" s="46">
        <f t="shared" si="27"/>
        <v>15388</v>
      </c>
      <c r="Z437" s="99">
        <v>6165</v>
      </c>
      <c r="AA437" s="99">
        <v>9223</v>
      </c>
    </row>
    <row r="438" spans="1:27" ht="15">
      <c r="A438" s="97" t="s">
        <v>1663</v>
      </c>
      <c r="B438" s="98" t="s">
        <v>2120</v>
      </c>
      <c r="C438" s="78"/>
      <c r="D438" s="99">
        <f t="shared" si="24"/>
        <v>23346</v>
      </c>
      <c r="E438" s="99">
        <v>500</v>
      </c>
      <c r="F438" s="99">
        <v>22846</v>
      </c>
      <c r="H438" s="97" t="s">
        <v>83</v>
      </c>
      <c r="I438" s="98" t="s">
        <v>2155</v>
      </c>
      <c r="J438" s="99">
        <v>18000</v>
      </c>
      <c r="K438" s="46">
        <f t="shared" si="25"/>
        <v>54300</v>
      </c>
      <c r="L438" s="78"/>
      <c r="M438" s="99">
        <v>54300</v>
      </c>
      <c r="O438" s="97" t="s">
        <v>1563</v>
      </c>
      <c r="P438" s="98" t="s">
        <v>2096</v>
      </c>
      <c r="Q438" s="99">
        <v>910000</v>
      </c>
      <c r="R438" s="99">
        <f t="shared" si="26"/>
        <v>885503</v>
      </c>
      <c r="S438" s="99">
        <v>421500</v>
      </c>
      <c r="T438" s="99">
        <v>464003</v>
      </c>
      <c r="V438" s="97" t="s">
        <v>1590</v>
      </c>
      <c r="W438" s="98" t="s">
        <v>2102</v>
      </c>
      <c r="X438" s="99">
        <v>2055413</v>
      </c>
      <c r="Y438" s="46">
        <f t="shared" si="27"/>
        <v>12335609</v>
      </c>
      <c r="Z438" s="78"/>
      <c r="AA438" s="99">
        <v>12335609</v>
      </c>
    </row>
    <row r="439" spans="1:27" ht="15">
      <c r="A439" s="97" t="s">
        <v>1666</v>
      </c>
      <c r="B439" s="98" t="s">
        <v>2121</v>
      </c>
      <c r="C439" s="78"/>
      <c r="D439" s="99">
        <f t="shared" si="24"/>
        <v>7375</v>
      </c>
      <c r="E439" s="78"/>
      <c r="F439" s="99">
        <v>7375</v>
      </c>
      <c r="H439" s="97" t="s">
        <v>86</v>
      </c>
      <c r="I439" s="98" t="s">
        <v>2156</v>
      </c>
      <c r="J439" s="78"/>
      <c r="K439" s="46">
        <f t="shared" si="25"/>
        <v>1200</v>
      </c>
      <c r="L439" s="78"/>
      <c r="M439" s="99">
        <v>1200</v>
      </c>
      <c r="O439" s="97" t="s">
        <v>1566</v>
      </c>
      <c r="P439" s="98" t="s">
        <v>2331</v>
      </c>
      <c r="Q439" s="99">
        <v>302000</v>
      </c>
      <c r="R439" s="99">
        <f t="shared" si="26"/>
        <v>370415</v>
      </c>
      <c r="S439" s="99">
        <v>35000</v>
      </c>
      <c r="T439" s="99">
        <v>335415</v>
      </c>
      <c r="V439" s="97" t="s">
        <v>1593</v>
      </c>
      <c r="W439" s="98" t="s">
        <v>2103</v>
      </c>
      <c r="X439" s="99">
        <v>46550</v>
      </c>
      <c r="Y439" s="46">
        <f t="shared" si="27"/>
        <v>512650</v>
      </c>
      <c r="Z439" s="99">
        <v>410200</v>
      </c>
      <c r="AA439" s="99">
        <v>102450</v>
      </c>
    </row>
    <row r="440" spans="1:27" ht="15">
      <c r="A440" s="97" t="s">
        <v>1669</v>
      </c>
      <c r="B440" s="98" t="s">
        <v>2122</v>
      </c>
      <c r="C440" s="78"/>
      <c r="D440" s="99">
        <f t="shared" si="24"/>
        <v>66831</v>
      </c>
      <c r="E440" s="99">
        <v>9000</v>
      </c>
      <c r="F440" s="99">
        <v>57831</v>
      </c>
      <c r="H440" s="97" t="s">
        <v>89</v>
      </c>
      <c r="I440" s="98" t="s">
        <v>2325</v>
      </c>
      <c r="J440" s="78"/>
      <c r="K440" s="46">
        <f t="shared" si="25"/>
        <v>1100</v>
      </c>
      <c r="L440" s="78"/>
      <c r="M440" s="99">
        <v>1100</v>
      </c>
      <c r="O440" s="97" t="s">
        <v>1569</v>
      </c>
      <c r="P440" s="98" t="s">
        <v>2097</v>
      </c>
      <c r="Q440" s="99">
        <v>404067</v>
      </c>
      <c r="R440" s="99">
        <f t="shared" si="26"/>
        <v>1485944</v>
      </c>
      <c r="S440" s="99">
        <v>292600</v>
      </c>
      <c r="T440" s="99">
        <v>1193344</v>
      </c>
      <c r="V440" s="97" t="s">
        <v>1596</v>
      </c>
      <c r="W440" s="98" t="s">
        <v>2200</v>
      </c>
      <c r="X440" s="78"/>
      <c r="Y440" s="46">
        <f t="shared" si="27"/>
        <v>38775</v>
      </c>
      <c r="Z440" s="78"/>
      <c r="AA440" s="99">
        <v>38775</v>
      </c>
    </row>
    <row r="441" spans="1:27" ht="15">
      <c r="A441" s="97" t="s">
        <v>1672</v>
      </c>
      <c r="B441" s="98" t="s">
        <v>2123</v>
      </c>
      <c r="C441" s="78"/>
      <c r="D441" s="99">
        <f t="shared" si="24"/>
        <v>264975</v>
      </c>
      <c r="E441" s="78"/>
      <c r="F441" s="99">
        <v>264975</v>
      </c>
      <c r="H441" s="97" t="s">
        <v>92</v>
      </c>
      <c r="I441" s="98" t="s">
        <v>2157</v>
      </c>
      <c r="J441" s="99">
        <v>23000</v>
      </c>
      <c r="K441" s="46">
        <f t="shared" si="25"/>
        <v>2714450</v>
      </c>
      <c r="L441" s="99">
        <v>2570000</v>
      </c>
      <c r="M441" s="99">
        <v>144450</v>
      </c>
      <c r="O441" s="97" t="s">
        <v>1572</v>
      </c>
      <c r="P441" s="98" t="s">
        <v>2098</v>
      </c>
      <c r="Q441" s="99">
        <v>3382247</v>
      </c>
      <c r="R441" s="99">
        <f t="shared" si="26"/>
        <v>5945292</v>
      </c>
      <c r="S441" s="99">
        <v>1807968</v>
      </c>
      <c r="T441" s="99">
        <v>4137324</v>
      </c>
      <c r="V441" s="97" t="s">
        <v>1599</v>
      </c>
      <c r="W441" s="98" t="s">
        <v>2104</v>
      </c>
      <c r="X441" s="99">
        <v>3853054</v>
      </c>
      <c r="Y441" s="46">
        <f t="shared" si="27"/>
        <v>2382290</v>
      </c>
      <c r="Z441" s="99">
        <v>18950</v>
      </c>
      <c r="AA441" s="99">
        <v>2363340</v>
      </c>
    </row>
    <row r="442" spans="1:27" ht="15">
      <c r="A442" s="97" t="s">
        <v>1675</v>
      </c>
      <c r="B442" s="98" t="s">
        <v>2124</v>
      </c>
      <c r="C442" s="99">
        <v>331740</v>
      </c>
      <c r="D442" s="99">
        <f t="shared" si="24"/>
        <v>328130</v>
      </c>
      <c r="E442" s="78"/>
      <c r="F442" s="99">
        <v>328130</v>
      </c>
      <c r="H442" s="97" t="s">
        <v>95</v>
      </c>
      <c r="I442" s="98" t="s">
        <v>2158</v>
      </c>
      <c r="J442" s="78"/>
      <c r="K442" s="46">
        <f t="shared" si="25"/>
        <v>29700</v>
      </c>
      <c r="L442" s="78"/>
      <c r="M442" s="99">
        <v>29700</v>
      </c>
      <c r="O442" s="97" t="s">
        <v>1575</v>
      </c>
      <c r="P442" s="98" t="s">
        <v>1120</v>
      </c>
      <c r="Q442" s="99">
        <v>232226</v>
      </c>
      <c r="R442" s="99">
        <f t="shared" si="26"/>
        <v>2992366</v>
      </c>
      <c r="S442" s="99">
        <v>72850</v>
      </c>
      <c r="T442" s="99">
        <v>2919516</v>
      </c>
      <c r="V442" s="97" t="s">
        <v>1603</v>
      </c>
      <c r="W442" s="98" t="s">
        <v>2105</v>
      </c>
      <c r="X442" s="99">
        <v>13800</v>
      </c>
      <c r="Y442" s="46">
        <f t="shared" si="27"/>
        <v>404032</v>
      </c>
      <c r="Z442" s="78"/>
      <c r="AA442" s="99">
        <v>404032</v>
      </c>
    </row>
    <row r="443" spans="1:27" ht="15">
      <c r="A443" s="97" t="s">
        <v>1678</v>
      </c>
      <c r="B443" s="98" t="s">
        <v>2125</v>
      </c>
      <c r="C443" s="99">
        <v>245100</v>
      </c>
      <c r="D443" s="99">
        <f t="shared" si="24"/>
        <v>1400</v>
      </c>
      <c r="E443" s="78"/>
      <c r="F443" s="99">
        <v>1400</v>
      </c>
      <c r="H443" s="97" t="s">
        <v>98</v>
      </c>
      <c r="I443" s="98" t="s">
        <v>2159</v>
      </c>
      <c r="J443" s="99">
        <v>36000</v>
      </c>
      <c r="K443" s="46">
        <f t="shared" si="25"/>
        <v>500</v>
      </c>
      <c r="L443" s="78"/>
      <c r="M443" s="99">
        <v>500</v>
      </c>
      <c r="O443" s="97" t="s">
        <v>1578</v>
      </c>
      <c r="P443" s="98" t="s">
        <v>2293</v>
      </c>
      <c r="Q443" s="99">
        <v>389600</v>
      </c>
      <c r="R443" s="99">
        <f t="shared" si="26"/>
        <v>1660631</v>
      </c>
      <c r="S443" s="99">
        <v>50000</v>
      </c>
      <c r="T443" s="99">
        <v>1610631</v>
      </c>
      <c r="V443" s="97" t="s">
        <v>1606</v>
      </c>
      <c r="W443" s="98" t="s">
        <v>2106</v>
      </c>
      <c r="X443" s="99">
        <v>15592895</v>
      </c>
      <c r="Y443" s="46">
        <f t="shared" si="27"/>
        <v>28593715</v>
      </c>
      <c r="Z443" s="99">
        <v>2567700</v>
      </c>
      <c r="AA443" s="99">
        <v>26026015</v>
      </c>
    </row>
    <row r="444" spans="1:27" ht="15">
      <c r="A444" s="97" t="s">
        <v>1681</v>
      </c>
      <c r="B444" s="98" t="s">
        <v>2126</v>
      </c>
      <c r="C444" s="78"/>
      <c r="D444" s="99">
        <f t="shared" si="24"/>
        <v>83869</v>
      </c>
      <c r="E444" s="78"/>
      <c r="F444" s="99">
        <v>83869</v>
      </c>
      <c r="H444" s="97" t="s">
        <v>101</v>
      </c>
      <c r="I444" s="98" t="s">
        <v>2239</v>
      </c>
      <c r="J444" s="99">
        <v>768000</v>
      </c>
      <c r="K444" s="46">
        <f t="shared" si="25"/>
        <v>2794113</v>
      </c>
      <c r="L444" s="78"/>
      <c r="M444" s="99">
        <v>2794113</v>
      </c>
      <c r="O444" s="97" t="s">
        <v>1581</v>
      </c>
      <c r="P444" s="98" t="s">
        <v>2099</v>
      </c>
      <c r="Q444" s="99">
        <v>2094565</v>
      </c>
      <c r="R444" s="99">
        <f t="shared" si="26"/>
        <v>1593993</v>
      </c>
      <c r="S444" s="99">
        <v>552852</v>
      </c>
      <c r="T444" s="99">
        <v>1041141</v>
      </c>
      <c r="V444" s="97" t="s">
        <v>1609</v>
      </c>
      <c r="W444" s="98" t="s">
        <v>2302</v>
      </c>
      <c r="X444" s="78"/>
      <c r="Y444" s="46">
        <f t="shared" si="27"/>
        <v>10775</v>
      </c>
      <c r="Z444" s="78"/>
      <c r="AA444" s="99">
        <v>10775</v>
      </c>
    </row>
    <row r="445" spans="1:27" ht="15">
      <c r="A445" s="97" t="s">
        <v>1689</v>
      </c>
      <c r="B445" s="98" t="s">
        <v>2127</v>
      </c>
      <c r="C445" s="78"/>
      <c r="D445" s="99">
        <f t="shared" si="24"/>
        <v>168790</v>
      </c>
      <c r="E445" s="78"/>
      <c r="F445" s="99">
        <v>168790</v>
      </c>
      <c r="H445" s="97" t="s">
        <v>104</v>
      </c>
      <c r="I445" s="98" t="s">
        <v>2160</v>
      </c>
      <c r="J445" s="78"/>
      <c r="K445" s="46">
        <f t="shared" si="25"/>
        <v>2500</v>
      </c>
      <c r="L445" s="78"/>
      <c r="M445" s="99">
        <v>2500</v>
      </c>
      <c r="O445" s="97" t="s">
        <v>1584</v>
      </c>
      <c r="P445" s="98" t="s">
        <v>2100</v>
      </c>
      <c r="Q445" s="99">
        <v>8782070</v>
      </c>
      <c r="R445" s="99">
        <f t="shared" si="26"/>
        <v>1967630</v>
      </c>
      <c r="S445" s="99">
        <v>1362666</v>
      </c>
      <c r="T445" s="99">
        <v>604964</v>
      </c>
      <c r="V445" s="97" t="s">
        <v>1612</v>
      </c>
      <c r="W445" s="98" t="s">
        <v>2289</v>
      </c>
      <c r="X445" s="99">
        <v>60000</v>
      </c>
      <c r="Y445" s="46">
        <f t="shared" si="27"/>
        <v>359175</v>
      </c>
      <c r="Z445" s="78"/>
      <c r="AA445" s="99">
        <v>359175</v>
      </c>
    </row>
    <row r="446" spans="1:27" ht="15">
      <c r="A446" s="97" t="s">
        <v>1692</v>
      </c>
      <c r="B446" s="98" t="s">
        <v>2128</v>
      </c>
      <c r="C446" s="78"/>
      <c r="D446" s="99">
        <f t="shared" si="24"/>
        <v>76732</v>
      </c>
      <c r="E446" s="78"/>
      <c r="F446" s="99">
        <v>76732</v>
      </c>
      <c r="H446" s="97" t="s">
        <v>107</v>
      </c>
      <c r="I446" s="98" t="s">
        <v>2161</v>
      </c>
      <c r="J446" s="78"/>
      <c r="K446" s="46">
        <f t="shared" si="25"/>
        <v>12385</v>
      </c>
      <c r="L446" s="78"/>
      <c r="M446" s="99">
        <v>12385</v>
      </c>
      <c r="O446" s="97" t="s">
        <v>1587</v>
      </c>
      <c r="P446" s="98" t="s">
        <v>2101</v>
      </c>
      <c r="Q446" s="78"/>
      <c r="R446" s="99">
        <f t="shared" si="26"/>
        <v>398544</v>
      </c>
      <c r="S446" s="99">
        <v>925</v>
      </c>
      <c r="T446" s="99">
        <v>397619</v>
      </c>
      <c r="V446" s="97" t="s">
        <v>1615</v>
      </c>
      <c r="W446" s="98" t="s">
        <v>2107</v>
      </c>
      <c r="X446" s="99">
        <v>4097101</v>
      </c>
      <c r="Y446" s="46">
        <f t="shared" si="27"/>
        <v>5741068</v>
      </c>
      <c r="Z446" s="99">
        <v>195000</v>
      </c>
      <c r="AA446" s="99">
        <v>5546068</v>
      </c>
    </row>
    <row r="447" spans="1:27" ht="15">
      <c r="A447" s="97" t="s">
        <v>1695</v>
      </c>
      <c r="B447" s="98" t="s">
        <v>2201</v>
      </c>
      <c r="C447" s="99">
        <v>36934</v>
      </c>
      <c r="D447" s="99">
        <f t="shared" si="24"/>
        <v>19750</v>
      </c>
      <c r="E447" s="99">
        <v>3250</v>
      </c>
      <c r="F447" s="99">
        <v>16500</v>
      </c>
      <c r="H447" s="97" t="s">
        <v>110</v>
      </c>
      <c r="I447" s="98" t="s">
        <v>2162</v>
      </c>
      <c r="J447" s="78"/>
      <c r="K447" s="46">
        <f t="shared" si="25"/>
        <v>19850</v>
      </c>
      <c r="L447" s="78"/>
      <c r="M447" s="99">
        <v>19850</v>
      </c>
      <c r="O447" s="97" t="s">
        <v>1590</v>
      </c>
      <c r="P447" s="98" t="s">
        <v>2102</v>
      </c>
      <c r="Q447" s="99">
        <v>18113275</v>
      </c>
      <c r="R447" s="99">
        <f t="shared" si="26"/>
        <v>8860621</v>
      </c>
      <c r="S447" s="99">
        <v>1868085</v>
      </c>
      <c r="T447" s="99">
        <v>6992536</v>
      </c>
      <c r="V447" s="97" t="s">
        <v>1618</v>
      </c>
      <c r="W447" s="98" t="s">
        <v>2108</v>
      </c>
      <c r="X447" s="78"/>
      <c r="Y447" s="46">
        <f t="shared" si="27"/>
        <v>326084</v>
      </c>
      <c r="Z447" s="99">
        <v>175000</v>
      </c>
      <c r="AA447" s="99">
        <v>151084</v>
      </c>
    </row>
    <row r="448" spans="1:27" ht="15">
      <c r="A448" s="97" t="s">
        <v>1698</v>
      </c>
      <c r="B448" s="98" t="s">
        <v>2129</v>
      </c>
      <c r="C448" s="78"/>
      <c r="D448" s="99">
        <f t="shared" si="24"/>
        <v>136192</v>
      </c>
      <c r="E448" s="78"/>
      <c r="F448" s="99">
        <v>136192</v>
      </c>
      <c r="H448" s="97" t="s">
        <v>113</v>
      </c>
      <c r="I448" s="98" t="s">
        <v>2163</v>
      </c>
      <c r="J448" s="78"/>
      <c r="K448" s="46">
        <f t="shared" si="25"/>
        <v>124854</v>
      </c>
      <c r="L448" s="78"/>
      <c r="M448" s="99">
        <v>124854</v>
      </c>
      <c r="O448" s="97" t="s">
        <v>1593</v>
      </c>
      <c r="P448" s="98" t="s">
        <v>2103</v>
      </c>
      <c r="Q448" s="99">
        <v>3328958</v>
      </c>
      <c r="R448" s="99">
        <f t="shared" si="26"/>
        <v>2612643</v>
      </c>
      <c r="S448" s="99">
        <v>1459700</v>
      </c>
      <c r="T448" s="99">
        <v>1152943</v>
      </c>
      <c r="V448" s="97" t="s">
        <v>1621</v>
      </c>
      <c r="W448" s="98" t="s">
        <v>2109</v>
      </c>
      <c r="X448" s="99">
        <v>4678190</v>
      </c>
      <c r="Y448" s="46">
        <f t="shared" si="27"/>
        <v>7258778</v>
      </c>
      <c r="Z448" s="99">
        <v>1626000</v>
      </c>
      <c r="AA448" s="99">
        <v>5632778</v>
      </c>
    </row>
    <row r="449" spans="1:27" ht="15">
      <c r="A449" s="97" t="s">
        <v>1702</v>
      </c>
      <c r="B449" s="98" t="s">
        <v>2130</v>
      </c>
      <c r="C449" s="99">
        <v>160000</v>
      </c>
      <c r="D449" s="99">
        <f t="shared" si="24"/>
        <v>680237</v>
      </c>
      <c r="E449" s="99">
        <v>182801</v>
      </c>
      <c r="F449" s="99">
        <v>497436</v>
      </c>
      <c r="H449" s="97" t="s">
        <v>127</v>
      </c>
      <c r="I449" s="98" t="s">
        <v>2164</v>
      </c>
      <c r="J449" s="99">
        <v>45800</v>
      </c>
      <c r="K449" s="46">
        <f t="shared" si="25"/>
        <v>96243</v>
      </c>
      <c r="L449" s="78"/>
      <c r="M449" s="99">
        <v>96243</v>
      </c>
      <c r="O449" s="97" t="s">
        <v>1596</v>
      </c>
      <c r="P449" s="98" t="s">
        <v>2200</v>
      </c>
      <c r="Q449" s="99">
        <v>2781670</v>
      </c>
      <c r="R449" s="99">
        <f t="shared" si="26"/>
        <v>1812819</v>
      </c>
      <c r="S449" s="99">
        <v>678130</v>
      </c>
      <c r="T449" s="99">
        <v>1134689</v>
      </c>
      <c r="V449" s="97" t="s">
        <v>1624</v>
      </c>
      <c r="W449" s="98" t="s">
        <v>2238</v>
      </c>
      <c r="X449" s="99">
        <v>5884501</v>
      </c>
      <c r="Y449" s="46">
        <f t="shared" si="27"/>
        <v>21807263</v>
      </c>
      <c r="Z449" s="99">
        <v>2529043</v>
      </c>
      <c r="AA449" s="99">
        <v>19278220</v>
      </c>
    </row>
    <row r="450" spans="1:27" ht="15">
      <c r="A450" s="97" t="s">
        <v>1705</v>
      </c>
      <c r="B450" s="98" t="s">
        <v>2131</v>
      </c>
      <c r="C450" s="78"/>
      <c r="D450" s="99">
        <f t="shared" si="24"/>
        <v>1450642</v>
      </c>
      <c r="E450" s="99">
        <v>125600</v>
      </c>
      <c r="F450" s="99">
        <v>1325042</v>
      </c>
      <c r="H450" s="97" t="s">
        <v>129</v>
      </c>
      <c r="I450" s="98" t="s">
        <v>2165</v>
      </c>
      <c r="J450" s="78"/>
      <c r="K450" s="46">
        <f t="shared" si="25"/>
        <v>11831700</v>
      </c>
      <c r="L450" s="99">
        <v>9775000</v>
      </c>
      <c r="M450" s="99">
        <v>2056700</v>
      </c>
      <c r="O450" s="97" t="s">
        <v>1599</v>
      </c>
      <c r="P450" s="98" t="s">
        <v>2104</v>
      </c>
      <c r="Q450" s="99">
        <v>25297113</v>
      </c>
      <c r="R450" s="99">
        <f t="shared" si="26"/>
        <v>5333235</v>
      </c>
      <c r="S450" s="99">
        <v>276595</v>
      </c>
      <c r="T450" s="99">
        <v>5056640</v>
      </c>
      <c r="V450" s="97" t="s">
        <v>1627</v>
      </c>
      <c r="W450" s="98" t="s">
        <v>2110</v>
      </c>
      <c r="X450" s="99">
        <v>1150000</v>
      </c>
      <c r="Y450" s="46">
        <f t="shared" si="27"/>
        <v>1387331</v>
      </c>
      <c r="Z450" s="78"/>
      <c r="AA450" s="99">
        <v>1387331</v>
      </c>
    </row>
    <row r="451" spans="1:27" ht="15">
      <c r="A451" s="97" t="s">
        <v>1708</v>
      </c>
      <c r="B451" s="98" t="s">
        <v>2132</v>
      </c>
      <c r="C451" s="78"/>
      <c r="D451" s="99">
        <f t="shared" si="24"/>
        <v>344746</v>
      </c>
      <c r="E451" s="78"/>
      <c r="F451" s="99">
        <v>344746</v>
      </c>
      <c r="H451" s="97" t="s">
        <v>133</v>
      </c>
      <c r="I451" s="98" t="s">
        <v>2166</v>
      </c>
      <c r="J451" s="78"/>
      <c r="K451" s="46">
        <f t="shared" si="25"/>
        <v>138195</v>
      </c>
      <c r="L451" s="78"/>
      <c r="M451" s="99">
        <v>138195</v>
      </c>
      <c r="O451" s="97" t="s">
        <v>1603</v>
      </c>
      <c r="P451" s="98" t="s">
        <v>2105</v>
      </c>
      <c r="Q451" s="99">
        <v>279600</v>
      </c>
      <c r="R451" s="99">
        <f t="shared" si="26"/>
        <v>1800424</v>
      </c>
      <c r="S451" s="99">
        <v>460900</v>
      </c>
      <c r="T451" s="99">
        <v>1339524</v>
      </c>
      <c r="V451" s="97" t="s">
        <v>1633</v>
      </c>
      <c r="W451" s="98" t="s">
        <v>2111</v>
      </c>
      <c r="X451" s="99">
        <v>19100</v>
      </c>
      <c r="Y451" s="46">
        <f t="shared" si="27"/>
        <v>1119365</v>
      </c>
      <c r="Z451" s="99">
        <v>26500</v>
      </c>
      <c r="AA451" s="99">
        <v>1092865</v>
      </c>
    </row>
    <row r="452" spans="1:27" ht="15">
      <c r="A452" s="97" t="s">
        <v>1711</v>
      </c>
      <c r="B452" s="98" t="s">
        <v>2324</v>
      </c>
      <c r="C452" s="78"/>
      <c r="D452" s="99">
        <f t="shared" si="24"/>
        <v>188338</v>
      </c>
      <c r="E452" s="78"/>
      <c r="F452" s="99">
        <v>188338</v>
      </c>
      <c r="H452" s="97" t="s">
        <v>136</v>
      </c>
      <c r="I452" s="98" t="s">
        <v>2167</v>
      </c>
      <c r="J452" s="78"/>
      <c r="K452" s="46">
        <f t="shared" si="25"/>
        <v>238313</v>
      </c>
      <c r="L452" s="78"/>
      <c r="M452" s="99">
        <v>238313</v>
      </c>
      <c r="O452" s="97" t="s">
        <v>1606</v>
      </c>
      <c r="P452" s="98" t="s">
        <v>2106</v>
      </c>
      <c r="Q452" s="99">
        <v>828850</v>
      </c>
      <c r="R452" s="99">
        <f t="shared" si="26"/>
        <v>21302168</v>
      </c>
      <c r="S452" s="99">
        <v>5477260</v>
      </c>
      <c r="T452" s="99">
        <v>15824908</v>
      </c>
      <c r="V452" s="97" t="s">
        <v>1636</v>
      </c>
      <c r="W452" s="98" t="s">
        <v>2112</v>
      </c>
      <c r="X452" s="99">
        <v>71756051</v>
      </c>
      <c r="Y452" s="46">
        <f t="shared" si="27"/>
        <v>15062708</v>
      </c>
      <c r="Z452" s="99">
        <v>9145000</v>
      </c>
      <c r="AA452" s="99">
        <v>5917708</v>
      </c>
    </row>
    <row r="453" spans="1:27" ht="15">
      <c r="A453" s="97" t="s">
        <v>1714</v>
      </c>
      <c r="B453" s="98" t="s">
        <v>2133</v>
      </c>
      <c r="C453" s="99">
        <v>400000</v>
      </c>
      <c r="D453" s="99">
        <f t="shared" si="24"/>
        <v>719353</v>
      </c>
      <c r="E453" s="99">
        <v>263300</v>
      </c>
      <c r="F453" s="99">
        <v>456053</v>
      </c>
      <c r="H453" s="97" t="s">
        <v>139</v>
      </c>
      <c r="I453" s="98" t="s">
        <v>2327</v>
      </c>
      <c r="J453" s="99">
        <v>195174</v>
      </c>
      <c r="K453" s="46">
        <f t="shared" si="25"/>
        <v>3158015</v>
      </c>
      <c r="L453" s="78"/>
      <c r="M453" s="99">
        <v>3158015</v>
      </c>
      <c r="O453" s="97" t="s">
        <v>1609</v>
      </c>
      <c r="P453" s="98" t="s">
        <v>2302</v>
      </c>
      <c r="Q453" s="99">
        <v>857764</v>
      </c>
      <c r="R453" s="99">
        <f t="shared" si="26"/>
        <v>805347</v>
      </c>
      <c r="S453" s="78"/>
      <c r="T453" s="99">
        <v>805347</v>
      </c>
      <c r="V453" s="97" t="s">
        <v>1639</v>
      </c>
      <c r="W453" s="98" t="s">
        <v>2113</v>
      </c>
      <c r="X453" s="78"/>
      <c r="Y453" s="46">
        <f t="shared" si="27"/>
        <v>1995769</v>
      </c>
      <c r="Z453" s="78"/>
      <c r="AA453" s="99">
        <v>1995769</v>
      </c>
    </row>
    <row r="454" spans="1:27" ht="15">
      <c r="A454" s="97" t="s">
        <v>1717</v>
      </c>
      <c r="B454" s="98" t="s">
        <v>2134</v>
      </c>
      <c r="C454" s="99">
        <v>719001</v>
      </c>
      <c r="D454" s="99">
        <f t="shared" si="24"/>
        <v>2372703</v>
      </c>
      <c r="E454" s="99">
        <v>799850</v>
      </c>
      <c r="F454" s="99">
        <v>1572853</v>
      </c>
      <c r="H454" s="97" t="s">
        <v>142</v>
      </c>
      <c r="I454" s="98" t="s">
        <v>2168</v>
      </c>
      <c r="J454" s="78"/>
      <c r="K454" s="46">
        <f t="shared" si="25"/>
        <v>29812</v>
      </c>
      <c r="L454" s="78"/>
      <c r="M454" s="99">
        <v>29812</v>
      </c>
      <c r="O454" s="97" t="s">
        <v>1612</v>
      </c>
      <c r="P454" s="98" t="s">
        <v>2289</v>
      </c>
      <c r="Q454" s="78"/>
      <c r="R454" s="99">
        <f t="shared" si="26"/>
        <v>8391499</v>
      </c>
      <c r="S454" s="99">
        <v>718060</v>
      </c>
      <c r="T454" s="99">
        <v>7673439</v>
      </c>
      <c r="V454" s="97" t="s">
        <v>1642</v>
      </c>
      <c r="W454" s="98" t="s">
        <v>2114</v>
      </c>
      <c r="X454" s="99">
        <v>15108970</v>
      </c>
      <c r="Y454" s="46">
        <f t="shared" si="27"/>
        <v>25857033</v>
      </c>
      <c r="Z454" s="99">
        <v>456001</v>
      </c>
      <c r="AA454" s="99">
        <v>25401032</v>
      </c>
    </row>
    <row r="455" spans="1:27" ht="15">
      <c r="A455" s="97" t="s">
        <v>1720</v>
      </c>
      <c r="B455" s="98" t="s">
        <v>2292</v>
      </c>
      <c r="C455" s="78"/>
      <c r="D455" s="99">
        <f aca="true" t="shared" si="28" ref="D455:D518">E455+F455</f>
        <v>34395</v>
      </c>
      <c r="E455" s="78"/>
      <c r="F455" s="99">
        <v>34395</v>
      </c>
      <c r="H455" s="97" t="s">
        <v>145</v>
      </c>
      <c r="I455" s="98" t="s">
        <v>2169</v>
      </c>
      <c r="J455" s="78"/>
      <c r="K455" s="46">
        <f aca="true" t="shared" si="29" ref="K455:K487">L455+M455</f>
        <v>4601</v>
      </c>
      <c r="L455" s="78"/>
      <c r="M455" s="99">
        <v>4601</v>
      </c>
      <c r="O455" s="97" t="s">
        <v>1615</v>
      </c>
      <c r="P455" s="98" t="s">
        <v>2107</v>
      </c>
      <c r="Q455" s="99">
        <v>7730150</v>
      </c>
      <c r="R455" s="99">
        <f aca="true" t="shared" si="30" ref="R455:R518">S455+T455</f>
        <v>2790930</v>
      </c>
      <c r="S455" s="99">
        <v>332100</v>
      </c>
      <c r="T455" s="99">
        <v>2458830</v>
      </c>
      <c r="V455" s="97" t="s">
        <v>1645</v>
      </c>
      <c r="W455" s="98" t="s">
        <v>2115</v>
      </c>
      <c r="X455" s="99">
        <v>435698</v>
      </c>
      <c r="Y455" s="46">
        <f aca="true" t="shared" si="31" ref="Y455:Y518">Z455+AA455</f>
        <v>4985722</v>
      </c>
      <c r="Z455" s="99">
        <v>360420</v>
      </c>
      <c r="AA455" s="99">
        <v>4625302</v>
      </c>
    </row>
    <row r="456" spans="1:27" ht="15">
      <c r="A456" s="97" t="s">
        <v>1723</v>
      </c>
      <c r="B456" s="98" t="s">
        <v>1919</v>
      </c>
      <c r="C456" s="99">
        <v>66000</v>
      </c>
      <c r="D456" s="99">
        <f t="shared" si="28"/>
        <v>1293920</v>
      </c>
      <c r="E456" s="78"/>
      <c r="F456" s="99">
        <v>1293920</v>
      </c>
      <c r="H456" s="97" t="s">
        <v>151</v>
      </c>
      <c r="I456" s="98" t="s">
        <v>2170</v>
      </c>
      <c r="J456" s="78"/>
      <c r="K456" s="46">
        <f t="shared" si="29"/>
        <v>478445</v>
      </c>
      <c r="L456" s="78"/>
      <c r="M456" s="99">
        <v>478445</v>
      </c>
      <c r="O456" s="97" t="s">
        <v>1618</v>
      </c>
      <c r="P456" s="98" t="s">
        <v>2108</v>
      </c>
      <c r="Q456" s="99">
        <v>1623600</v>
      </c>
      <c r="R456" s="99">
        <f t="shared" si="30"/>
        <v>3146129</v>
      </c>
      <c r="S456" s="99">
        <v>1455150</v>
      </c>
      <c r="T456" s="99">
        <v>1690979</v>
      </c>
      <c r="V456" s="97" t="s">
        <v>1648</v>
      </c>
      <c r="W456" s="98" t="s">
        <v>2339</v>
      </c>
      <c r="X456" s="78"/>
      <c r="Y456" s="46">
        <f t="shared" si="31"/>
        <v>2189446</v>
      </c>
      <c r="Z456" s="78"/>
      <c r="AA456" s="99">
        <v>2189446</v>
      </c>
    </row>
    <row r="457" spans="1:27" ht="15">
      <c r="A457" s="97" t="s">
        <v>1725</v>
      </c>
      <c r="B457" s="98" t="s">
        <v>2135</v>
      </c>
      <c r="C457" s="78"/>
      <c r="D457" s="99">
        <f t="shared" si="28"/>
        <v>305596</v>
      </c>
      <c r="E457" s="99">
        <v>108000</v>
      </c>
      <c r="F457" s="99">
        <v>197596</v>
      </c>
      <c r="H457" s="97" t="s">
        <v>154</v>
      </c>
      <c r="I457" s="98" t="s">
        <v>2171</v>
      </c>
      <c r="J457" s="99">
        <v>17050000</v>
      </c>
      <c r="K457" s="46">
        <f t="shared" si="29"/>
        <v>1406322</v>
      </c>
      <c r="L457" s="78"/>
      <c r="M457" s="99">
        <v>1406322</v>
      </c>
      <c r="O457" s="97" t="s">
        <v>1621</v>
      </c>
      <c r="P457" s="98" t="s">
        <v>2109</v>
      </c>
      <c r="Q457" s="99">
        <v>4431990</v>
      </c>
      <c r="R457" s="99">
        <f t="shared" si="30"/>
        <v>17322172</v>
      </c>
      <c r="S457" s="99">
        <v>5096306</v>
      </c>
      <c r="T457" s="99">
        <v>12225866</v>
      </c>
      <c r="V457" s="97" t="s">
        <v>1651</v>
      </c>
      <c r="W457" s="98" t="s">
        <v>2116</v>
      </c>
      <c r="X457" s="99">
        <v>278224</v>
      </c>
      <c r="Y457" s="46">
        <f t="shared" si="31"/>
        <v>436153</v>
      </c>
      <c r="Z457" s="99">
        <v>12000</v>
      </c>
      <c r="AA457" s="99">
        <v>424153</v>
      </c>
    </row>
    <row r="458" spans="1:27" ht="15">
      <c r="A458" s="97" t="s">
        <v>15</v>
      </c>
      <c r="B458" s="98" t="s">
        <v>2136</v>
      </c>
      <c r="C458" s="99">
        <v>757410</v>
      </c>
      <c r="D458" s="99">
        <f t="shared" si="28"/>
        <v>1708565</v>
      </c>
      <c r="E458" s="78"/>
      <c r="F458" s="99">
        <v>1708565</v>
      </c>
      <c r="H458" s="97" t="s">
        <v>157</v>
      </c>
      <c r="I458" s="98" t="s">
        <v>2172</v>
      </c>
      <c r="J458" s="78"/>
      <c r="K458" s="46">
        <f t="shared" si="29"/>
        <v>1500225</v>
      </c>
      <c r="L458" s="78"/>
      <c r="M458" s="99">
        <v>1500225</v>
      </c>
      <c r="O458" s="97" t="s">
        <v>1624</v>
      </c>
      <c r="P458" s="98" t="s">
        <v>2238</v>
      </c>
      <c r="Q458" s="99">
        <v>3991308</v>
      </c>
      <c r="R458" s="99">
        <f t="shared" si="30"/>
        <v>12335817</v>
      </c>
      <c r="S458" s="99">
        <v>865203</v>
      </c>
      <c r="T458" s="99">
        <v>11470614</v>
      </c>
      <c r="V458" s="97" t="s">
        <v>1654</v>
      </c>
      <c r="W458" s="98" t="s">
        <v>2117</v>
      </c>
      <c r="X458" s="99">
        <v>59200</v>
      </c>
      <c r="Y458" s="46">
        <f t="shared" si="31"/>
        <v>395252</v>
      </c>
      <c r="Z458" s="78"/>
      <c r="AA458" s="99">
        <v>395252</v>
      </c>
    </row>
    <row r="459" spans="1:27" ht="15">
      <c r="A459" s="97" t="s">
        <v>18</v>
      </c>
      <c r="B459" s="98" t="s">
        <v>2137</v>
      </c>
      <c r="C459" s="78"/>
      <c r="D459" s="99">
        <f t="shared" si="28"/>
        <v>138937</v>
      </c>
      <c r="E459" s="78"/>
      <c r="F459" s="99">
        <v>138937</v>
      </c>
      <c r="H459" s="97" t="s">
        <v>160</v>
      </c>
      <c r="I459" s="98" t="s">
        <v>2173</v>
      </c>
      <c r="J459" s="78"/>
      <c r="K459" s="46">
        <f t="shared" si="29"/>
        <v>170757</v>
      </c>
      <c r="L459" s="78"/>
      <c r="M459" s="99">
        <v>170757</v>
      </c>
      <c r="O459" s="97" t="s">
        <v>1627</v>
      </c>
      <c r="P459" s="98" t="s">
        <v>2110</v>
      </c>
      <c r="Q459" s="78"/>
      <c r="R459" s="99">
        <f t="shared" si="30"/>
        <v>2755108</v>
      </c>
      <c r="S459" s="99">
        <v>580001</v>
      </c>
      <c r="T459" s="99">
        <v>2175107</v>
      </c>
      <c r="V459" s="97" t="s">
        <v>1657</v>
      </c>
      <c r="W459" s="98" t="s">
        <v>2118</v>
      </c>
      <c r="X459" s="99">
        <v>28321</v>
      </c>
      <c r="Y459" s="46">
        <f t="shared" si="31"/>
        <v>268415</v>
      </c>
      <c r="Z459" s="78"/>
      <c r="AA459" s="99">
        <v>268415</v>
      </c>
    </row>
    <row r="460" spans="1:27" ht="15">
      <c r="A460" s="97" t="s">
        <v>21</v>
      </c>
      <c r="B460" s="98" t="s">
        <v>2241</v>
      </c>
      <c r="C460" s="78"/>
      <c r="D460" s="99">
        <f t="shared" si="28"/>
        <v>17400</v>
      </c>
      <c r="E460" s="78"/>
      <c r="F460" s="99">
        <v>17400</v>
      </c>
      <c r="H460" s="97" t="s">
        <v>163</v>
      </c>
      <c r="I460" s="98" t="s">
        <v>2174</v>
      </c>
      <c r="J460" s="78"/>
      <c r="K460" s="46">
        <f t="shared" si="29"/>
        <v>758995</v>
      </c>
      <c r="L460" s="78"/>
      <c r="M460" s="99">
        <v>758995</v>
      </c>
      <c r="O460" s="97" t="s">
        <v>1630</v>
      </c>
      <c r="P460" s="98" t="s">
        <v>2323</v>
      </c>
      <c r="Q460" s="78"/>
      <c r="R460" s="99">
        <f t="shared" si="30"/>
        <v>329851</v>
      </c>
      <c r="S460" s="78"/>
      <c r="T460" s="99">
        <v>329851</v>
      </c>
      <c r="V460" s="97" t="s">
        <v>1660</v>
      </c>
      <c r="W460" s="98" t="s">
        <v>2119</v>
      </c>
      <c r="X460" s="99">
        <v>246743</v>
      </c>
      <c r="Y460" s="46">
        <f t="shared" si="31"/>
        <v>450500</v>
      </c>
      <c r="Z460" s="78"/>
      <c r="AA460" s="99">
        <v>450500</v>
      </c>
    </row>
    <row r="461" spans="1:27" ht="15">
      <c r="A461" s="97" t="s">
        <v>24</v>
      </c>
      <c r="B461" s="98" t="s">
        <v>2138</v>
      </c>
      <c r="C461" s="78"/>
      <c r="D461" s="99">
        <f t="shared" si="28"/>
        <v>924465</v>
      </c>
      <c r="E461" s="99">
        <v>86000</v>
      </c>
      <c r="F461" s="99">
        <v>838465</v>
      </c>
      <c r="H461" s="97" t="s">
        <v>166</v>
      </c>
      <c r="I461" s="98" t="s">
        <v>2175</v>
      </c>
      <c r="J461" s="78"/>
      <c r="K461" s="46">
        <f t="shared" si="29"/>
        <v>7500</v>
      </c>
      <c r="L461" s="78"/>
      <c r="M461" s="99">
        <v>7500</v>
      </c>
      <c r="O461" s="97" t="s">
        <v>1633</v>
      </c>
      <c r="P461" s="98" t="s">
        <v>2111</v>
      </c>
      <c r="Q461" s="99">
        <v>296750</v>
      </c>
      <c r="R461" s="99">
        <f t="shared" si="30"/>
        <v>3799646</v>
      </c>
      <c r="S461" s="99">
        <v>978275</v>
      </c>
      <c r="T461" s="99">
        <v>2821371</v>
      </c>
      <c r="V461" s="97" t="s">
        <v>1663</v>
      </c>
      <c r="W461" s="98" t="s">
        <v>2120</v>
      </c>
      <c r="X461" s="99">
        <v>1060555</v>
      </c>
      <c r="Y461" s="46">
        <f t="shared" si="31"/>
        <v>324126</v>
      </c>
      <c r="Z461" s="99">
        <v>8000</v>
      </c>
      <c r="AA461" s="99">
        <v>316126</v>
      </c>
    </row>
    <row r="462" spans="1:27" ht="15">
      <c r="A462" s="97" t="s">
        <v>27</v>
      </c>
      <c r="B462" s="98" t="s">
        <v>2215</v>
      </c>
      <c r="C462" s="99">
        <v>23550</v>
      </c>
      <c r="D462" s="99">
        <f t="shared" si="28"/>
        <v>333560</v>
      </c>
      <c r="E462" s="78"/>
      <c r="F462" s="99">
        <v>333560</v>
      </c>
      <c r="H462" s="97" t="s">
        <v>172</v>
      </c>
      <c r="I462" s="98" t="s">
        <v>2177</v>
      </c>
      <c r="J462" s="78"/>
      <c r="K462" s="46">
        <f t="shared" si="29"/>
        <v>90376</v>
      </c>
      <c r="L462" s="78"/>
      <c r="M462" s="99">
        <v>90376</v>
      </c>
      <c r="O462" s="97" t="s">
        <v>1636</v>
      </c>
      <c r="P462" s="98" t="s">
        <v>2112</v>
      </c>
      <c r="Q462" s="99">
        <v>642860</v>
      </c>
      <c r="R462" s="99">
        <f t="shared" si="30"/>
        <v>2502284</v>
      </c>
      <c r="S462" s="99">
        <v>552210</v>
      </c>
      <c r="T462" s="99">
        <v>1950074</v>
      </c>
      <c r="V462" s="97" t="s">
        <v>1666</v>
      </c>
      <c r="W462" s="98" t="s">
        <v>2121</v>
      </c>
      <c r="X462" s="99">
        <v>92103</v>
      </c>
      <c r="Y462" s="46">
        <f t="shared" si="31"/>
        <v>1273590</v>
      </c>
      <c r="Z462" s="78"/>
      <c r="AA462" s="99">
        <v>1273590</v>
      </c>
    </row>
    <row r="463" spans="1:27" ht="15">
      <c r="A463" s="97" t="s">
        <v>30</v>
      </c>
      <c r="B463" s="98" t="s">
        <v>2139</v>
      </c>
      <c r="C463" s="78"/>
      <c r="D463" s="99">
        <f t="shared" si="28"/>
        <v>2000</v>
      </c>
      <c r="E463" s="78"/>
      <c r="F463" s="99">
        <v>2000</v>
      </c>
      <c r="H463" s="97" t="s">
        <v>175</v>
      </c>
      <c r="I463" s="98" t="s">
        <v>2178</v>
      </c>
      <c r="J463" s="78"/>
      <c r="K463" s="46">
        <f t="shared" si="29"/>
        <v>532725</v>
      </c>
      <c r="L463" s="99">
        <v>10500</v>
      </c>
      <c r="M463" s="99">
        <v>522225</v>
      </c>
      <c r="O463" s="97" t="s">
        <v>1639</v>
      </c>
      <c r="P463" s="98" t="s">
        <v>2113</v>
      </c>
      <c r="Q463" s="99">
        <v>0</v>
      </c>
      <c r="R463" s="99">
        <f t="shared" si="30"/>
        <v>1822050</v>
      </c>
      <c r="S463" s="99">
        <v>424300</v>
      </c>
      <c r="T463" s="99">
        <v>1397750</v>
      </c>
      <c r="V463" s="97" t="s">
        <v>1669</v>
      </c>
      <c r="W463" s="98" t="s">
        <v>2122</v>
      </c>
      <c r="X463" s="99">
        <v>202300</v>
      </c>
      <c r="Y463" s="46">
        <f t="shared" si="31"/>
        <v>139851</v>
      </c>
      <c r="Z463" s="78"/>
      <c r="AA463" s="99">
        <v>139851</v>
      </c>
    </row>
    <row r="464" spans="1:27" ht="15">
      <c r="A464" s="97" t="s">
        <v>32</v>
      </c>
      <c r="B464" s="98" t="s">
        <v>2140</v>
      </c>
      <c r="C464" s="78"/>
      <c r="D464" s="99">
        <f t="shared" si="28"/>
        <v>326075</v>
      </c>
      <c r="E464" s="78"/>
      <c r="F464" s="99">
        <v>326075</v>
      </c>
      <c r="H464" s="97" t="s">
        <v>178</v>
      </c>
      <c r="I464" s="98" t="s">
        <v>1845</v>
      </c>
      <c r="J464" s="99">
        <v>346000</v>
      </c>
      <c r="K464" s="46">
        <f t="shared" si="29"/>
        <v>221022</v>
      </c>
      <c r="L464" s="78"/>
      <c r="M464" s="99">
        <v>221022</v>
      </c>
      <c r="O464" s="97" t="s">
        <v>1642</v>
      </c>
      <c r="P464" s="98" t="s">
        <v>2114</v>
      </c>
      <c r="Q464" s="99">
        <v>3819915</v>
      </c>
      <c r="R464" s="99">
        <f t="shared" si="30"/>
        <v>18631014</v>
      </c>
      <c r="S464" s="99">
        <v>7347008</v>
      </c>
      <c r="T464" s="99">
        <v>11284006</v>
      </c>
      <c r="V464" s="97" t="s">
        <v>1672</v>
      </c>
      <c r="W464" s="98" t="s">
        <v>2123</v>
      </c>
      <c r="X464" s="99">
        <v>101433</v>
      </c>
      <c r="Y464" s="46">
        <f t="shared" si="31"/>
        <v>2123157</v>
      </c>
      <c r="Z464" s="99">
        <v>28300</v>
      </c>
      <c r="AA464" s="99">
        <v>2094857</v>
      </c>
    </row>
    <row r="465" spans="1:27" ht="15">
      <c r="A465" s="97" t="s">
        <v>35</v>
      </c>
      <c r="B465" s="98" t="s">
        <v>2141</v>
      </c>
      <c r="C465" s="78"/>
      <c r="D465" s="99">
        <f t="shared" si="28"/>
        <v>58393</v>
      </c>
      <c r="E465" s="99">
        <v>33200</v>
      </c>
      <c r="F465" s="99">
        <v>25193</v>
      </c>
      <c r="H465" s="97" t="s">
        <v>180</v>
      </c>
      <c r="I465" s="98" t="s">
        <v>2179</v>
      </c>
      <c r="J465" s="78"/>
      <c r="K465" s="46">
        <f t="shared" si="29"/>
        <v>3001093</v>
      </c>
      <c r="L465" s="78"/>
      <c r="M465" s="99">
        <v>3001093</v>
      </c>
      <c r="O465" s="97" t="s">
        <v>1645</v>
      </c>
      <c r="P465" s="98" t="s">
        <v>2115</v>
      </c>
      <c r="Q465" s="99">
        <v>1895095</v>
      </c>
      <c r="R465" s="99">
        <f t="shared" si="30"/>
        <v>8431584</v>
      </c>
      <c r="S465" s="99">
        <v>2196909</v>
      </c>
      <c r="T465" s="99">
        <v>6234675</v>
      </c>
      <c r="V465" s="97" t="s">
        <v>1675</v>
      </c>
      <c r="W465" s="98" t="s">
        <v>2124</v>
      </c>
      <c r="X465" s="99">
        <v>103700</v>
      </c>
      <c r="Y465" s="46">
        <f t="shared" si="31"/>
        <v>659167</v>
      </c>
      <c r="Z465" s="99">
        <v>40000</v>
      </c>
      <c r="AA465" s="99">
        <v>619167</v>
      </c>
    </row>
    <row r="466" spans="1:27" ht="15">
      <c r="A466" s="97" t="s">
        <v>38</v>
      </c>
      <c r="B466" s="98" t="s">
        <v>2142</v>
      </c>
      <c r="C466" s="99">
        <v>742400</v>
      </c>
      <c r="D466" s="99">
        <f t="shared" si="28"/>
        <v>217290</v>
      </c>
      <c r="E466" s="78"/>
      <c r="F466" s="99">
        <v>217290</v>
      </c>
      <c r="H466" s="97" t="s">
        <v>183</v>
      </c>
      <c r="I466" s="98" t="s">
        <v>1968</v>
      </c>
      <c r="J466" s="99">
        <v>15000</v>
      </c>
      <c r="K466" s="46">
        <f t="shared" si="29"/>
        <v>2011803</v>
      </c>
      <c r="L466" s="99">
        <v>1386000</v>
      </c>
      <c r="M466" s="99">
        <v>625803</v>
      </c>
      <c r="O466" s="97" t="s">
        <v>1648</v>
      </c>
      <c r="P466" s="98" t="s">
        <v>2339</v>
      </c>
      <c r="Q466" s="99">
        <v>0</v>
      </c>
      <c r="R466" s="99">
        <f t="shared" si="30"/>
        <v>901248</v>
      </c>
      <c r="S466" s="99">
        <v>152300</v>
      </c>
      <c r="T466" s="99">
        <v>748948</v>
      </c>
      <c r="V466" s="97" t="s">
        <v>1678</v>
      </c>
      <c r="W466" s="98" t="s">
        <v>2125</v>
      </c>
      <c r="X466" s="99">
        <v>304275</v>
      </c>
      <c r="Y466" s="46">
        <f t="shared" si="31"/>
        <v>2779790</v>
      </c>
      <c r="Z466" s="78"/>
      <c r="AA466" s="99">
        <v>2779790</v>
      </c>
    </row>
    <row r="467" spans="1:27" ht="15">
      <c r="A467" s="97" t="s">
        <v>43</v>
      </c>
      <c r="B467" s="98" t="s">
        <v>2144</v>
      </c>
      <c r="C467" s="99">
        <v>37363</v>
      </c>
      <c r="D467" s="99">
        <f t="shared" si="28"/>
        <v>825677</v>
      </c>
      <c r="E467" s="99">
        <v>55800</v>
      </c>
      <c r="F467" s="99">
        <v>769877</v>
      </c>
      <c r="H467" s="97" t="s">
        <v>185</v>
      </c>
      <c r="I467" s="98" t="s">
        <v>2180</v>
      </c>
      <c r="J467" s="78"/>
      <c r="K467" s="46">
        <f t="shared" si="29"/>
        <v>677829</v>
      </c>
      <c r="L467" s="78"/>
      <c r="M467" s="99">
        <v>677829</v>
      </c>
      <c r="O467" s="97" t="s">
        <v>1651</v>
      </c>
      <c r="P467" s="98" t="s">
        <v>2116</v>
      </c>
      <c r="Q467" s="99">
        <v>1918777</v>
      </c>
      <c r="R467" s="99">
        <f t="shared" si="30"/>
        <v>639690</v>
      </c>
      <c r="S467" s="99">
        <v>162576</v>
      </c>
      <c r="T467" s="99">
        <v>477114</v>
      </c>
      <c r="V467" s="97" t="s">
        <v>1681</v>
      </c>
      <c r="W467" s="98" t="s">
        <v>2126</v>
      </c>
      <c r="X467" s="99">
        <v>99819</v>
      </c>
      <c r="Y467" s="46">
        <f t="shared" si="31"/>
        <v>77593</v>
      </c>
      <c r="Z467" s="99">
        <v>3000</v>
      </c>
      <c r="AA467" s="99">
        <v>74593</v>
      </c>
    </row>
    <row r="468" spans="1:27" ht="15">
      <c r="A468" s="97" t="s">
        <v>46</v>
      </c>
      <c r="B468" s="98" t="s">
        <v>2145</v>
      </c>
      <c r="C468" s="78"/>
      <c r="D468" s="99">
        <f t="shared" si="28"/>
        <v>283972</v>
      </c>
      <c r="E468" s="99">
        <v>169600</v>
      </c>
      <c r="F468" s="99">
        <v>114372</v>
      </c>
      <c r="H468" s="97" t="s">
        <v>191</v>
      </c>
      <c r="I468" s="98" t="s">
        <v>2181</v>
      </c>
      <c r="J468" s="78"/>
      <c r="K468" s="46">
        <f t="shared" si="29"/>
        <v>46500</v>
      </c>
      <c r="L468" s="78"/>
      <c r="M468" s="99">
        <v>46500</v>
      </c>
      <c r="O468" s="97" t="s">
        <v>1654</v>
      </c>
      <c r="P468" s="98" t="s">
        <v>2117</v>
      </c>
      <c r="Q468" s="78"/>
      <c r="R468" s="99">
        <f t="shared" si="30"/>
        <v>29250</v>
      </c>
      <c r="S468" s="78"/>
      <c r="T468" s="99">
        <v>29250</v>
      </c>
      <c r="V468" s="97" t="s">
        <v>1689</v>
      </c>
      <c r="W468" s="98" t="s">
        <v>2127</v>
      </c>
      <c r="X468" s="99">
        <v>8200</v>
      </c>
      <c r="Y468" s="46">
        <f t="shared" si="31"/>
        <v>112796</v>
      </c>
      <c r="Z468" s="78"/>
      <c r="AA468" s="99">
        <v>112796</v>
      </c>
    </row>
    <row r="469" spans="1:27" ht="15">
      <c r="A469" s="97" t="s">
        <v>53</v>
      </c>
      <c r="B469" s="98" t="s">
        <v>2146</v>
      </c>
      <c r="C469" s="99">
        <v>597200</v>
      </c>
      <c r="D469" s="99">
        <f t="shared" si="28"/>
        <v>455303</v>
      </c>
      <c r="E469" s="99">
        <v>380900</v>
      </c>
      <c r="F469" s="99">
        <v>74403</v>
      </c>
      <c r="H469" s="97" t="s">
        <v>192</v>
      </c>
      <c r="I469" s="98" t="s">
        <v>2333</v>
      </c>
      <c r="J469" s="78"/>
      <c r="K469" s="46">
        <f t="shared" si="29"/>
        <v>17800</v>
      </c>
      <c r="L469" s="78"/>
      <c r="M469" s="99">
        <v>17800</v>
      </c>
      <c r="O469" s="97" t="s">
        <v>1657</v>
      </c>
      <c r="P469" s="98" t="s">
        <v>2118</v>
      </c>
      <c r="Q469" s="99">
        <v>414300</v>
      </c>
      <c r="R469" s="99">
        <f t="shared" si="30"/>
        <v>288017</v>
      </c>
      <c r="S469" s="99">
        <v>118000</v>
      </c>
      <c r="T469" s="99">
        <v>170017</v>
      </c>
      <c r="V469" s="97" t="s">
        <v>1692</v>
      </c>
      <c r="W469" s="98" t="s">
        <v>2128</v>
      </c>
      <c r="X469" s="99">
        <v>215022</v>
      </c>
      <c r="Y469" s="46">
        <f t="shared" si="31"/>
        <v>2567172</v>
      </c>
      <c r="Z469" s="99">
        <v>21000</v>
      </c>
      <c r="AA469" s="99">
        <v>2546172</v>
      </c>
    </row>
    <row r="470" spans="1:27" ht="15">
      <c r="A470" s="97" t="s">
        <v>59</v>
      </c>
      <c r="B470" s="98" t="s">
        <v>2147</v>
      </c>
      <c r="C470" s="78"/>
      <c r="D470" s="99">
        <f t="shared" si="28"/>
        <v>289329</v>
      </c>
      <c r="E470" s="78"/>
      <c r="F470" s="99">
        <v>289329</v>
      </c>
      <c r="H470" s="97" t="s">
        <v>194</v>
      </c>
      <c r="I470" s="98" t="s">
        <v>2182</v>
      </c>
      <c r="J470" s="78"/>
      <c r="K470" s="46">
        <f t="shared" si="29"/>
        <v>1088250</v>
      </c>
      <c r="L470" s="99">
        <v>985000</v>
      </c>
      <c r="M470" s="99">
        <v>103250</v>
      </c>
      <c r="O470" s="97" t="s">
        <v>1660</v>
      </c>
      <c r="P470" s="98" t="s">
        <v>2119</v>
      </c>
      <c r="Q470" s="99">
        <v>397000</v>
      </c>
      <c r="R470" s="99">
        <f t="shared" si="30"/>
        <v>438769</v>
      </c>
      <c r="S470" s="99">
        <v>159380</v>
      </c>
      <c r="T470" s="99">
        <v>279389</v>
      </c>
      <c r="V470" s="97" t="s">
        <v>1695</v>
      </c>
      <c r="W470" s="98" t="s">
        <v>2201</v>
      </c>
      <c r="X470" s="99">
        <v>292695</v>
      </c>
      <c r="Y470" s="46">
        <f t="shared" si="31"/>
        <v>1277552</v>
      </c>
      <c r="Z470" s="78"/>
      <c r="AA470" s="99">
        <v>1277552</v>
      </c>
    </row>
    <row r="471" spans="1:27" ht="15">
      <c r="A471" s="97" t="s">
        <v>62</v>
      </c>
      <c r="B471" s="98" t="s">
        <v>2148</v>
      </c>
      <c r="C471" s="99">
        <v>513500</v>
      </c>
      <c r="D471" s="99">
        <f t="shared" si="28"/>
        <v>62237</v>
      </c>
      <c r="E471" s="99">
        <v>25400</v>
      </c>
      <c r="F471" s="99">
        <v>36837</v>
      </c>
      <c r="H471" s="97" t="s">
        <v>198</v>
      </c>
      <c r="I471" s="98" t="s">
        <v>1919</v>
      </c>
      <c r="J471" s="78"/>
      <c r="K471" s="46">
        <f t="shared" si="29"/>
        <v>65372</v>
      </c>
      <c r="L471" s="78"/>
      <c r="M471" s="99">
        <v>65372</v>
      </c>
      <c r="O471" s="97" t="s">
        <v>1663</v>
      </c>
      <c r="P471" s="98" t="s">
        <v>2120</v>
      </c>
      <c r="Q471" s="99">
        <v>135085</v>
      </c>
      <c r="R471" s="99">
        <f t="shared" si="30"/>
        <v>356522</v>
      </c>
      <c r="S471" s="99">
        <v>500</v>
      </c>
      <c r="T471" s="99">
        <v>356022</v>
      </c>
      <c r="V471" s="97" t="s">
        <v>1698</v>
      </c>
      <c r="W471" s="98" t="s">
        <v>2129</v>
      </c>
      <c r="X471" s="78"/>
      <c r="Y471" s="46">
        <f t="shared" si="31"/>
        <v>2737193</v>
      </c>
      <c r="Z471" s="78"/>
      <c r="AA471" s="99">
        <v>2737193</v>
      </c>
    </row>
    <row r="472" spans="1:27" ht="15">
      <c r="A472" s="97" t="s">
        <v>65</v>
      </c>
      <c r="B472" s="98" t="s">
        <v>2149</v>
      </c>
      <c r="C472" s="78"/>
      <c r="D472" s="99">
        <f t="shared" si="28"/>
        <v>71393</v>
      </c>
      <c r="E472" s="78"/>
      <c r="F472" s="99">
        <v>71393</v>
      </c>
      <c r="H472" s="97" t="s">
        <v>201</v>
      </c>
      <c r="I472" s="98" t="s">
        <v>2183</v>
      </c>
      <c r="J472" s="78"/>
      <c r="K472" s="46">
        <f t="shared" si="29"/>
        <v>27427</v>
      </c>
      <c r="L472" s="78"/>
      <c r="M472" s="99">
        <v>27427</v>
      </c>
      <c r="O472" s="97" t="s">
        <v>1666</v>
      </c>
      <c r="P472" s="98" t="s">
        <v>2121</v>
      </c>
      <c r="Q472" s="99">
        <v>310500</v>
      </c>
      <c r="R472" s="99">
        <f t="shared" si="30"/>
        <v>2887586</v>
      </c>
      <c r="S472" s="99">
        <v>13000</v>
      </c>
      <c r="T472" s="99">
        <v>2874586</v>
      </c>
      <c r="V472" s="97" t="s">
        <v>1702</v>
      </c>
      <c r="W472" s="98" t="s">
        <v>2130</v>
      </c>
      <c r="X472" s="99">
        <v>579800</v>
      </c>
      <c r="Y472" s="46">
        <f t="shared" si="31"/>
        <v>5155894</v>
      </c>
      <c r="Z472" s="78"/>
      <c r="AA472" s="99">
        <v>5155894</v>
      </c>
    </row>
    <row r="473" spans="1:27" ht="15">
      <c r="A473" s="97" t="s">
        <v>68</v>
      </c>
      <c r="B473" s="98" t="s">
        <v>2150</v>
      </c>
      <c r="C473" s="78"/>
      <c r="D473" s="99">
        <f t="shared" si="28"/>
        <v>95279</v>
      </c>
      <c r="E473" s="78"/>
      <c r="F473" s="99">
        <v>95279</v>
      </c>
      <c r="H473" s="97" t="s">
        <v>204</v>
      </c>
      <c r="I473" s="98" t="s">
        <v>1893</v>
      </c>
      <c r="J473" s="99">
        <v>10000</v>
      </c>
      <c r="K473" s="46">
        <f t="shared" si="29"/>
        <v>278824</v>
      </c>
      <c r="L473" s="78"/>
      <c r="M473" s="99">
        <v>278824</v>
      </c>
      <c r="O473" s="97" t="s">
        <v>1669</v>
      </c>
      <c r="P473" s="98" t="s">
        <v>2122</v>
      </c>
      <c r="Q473" s="78"/>
      <c r="R473" s="99">
        <f t="shared" si="30"/>
        <v>1034013</v>
      </c>
      <c r="S473" s="99">
        <v>62600</v>
      </c>
      <c r="T473" s="99">
        <v>971413</v>
      </c>
      <c r="V473" s="97" t="s">
        <v>1705</v>
      </c>
      <c r="W473" s="98" t="s">
        <v>2131</v>
      </c>
      <c r="X473" s="99">
        <v>423700</v>
      </c>
      <c r="Y473" s="46">
        <f t="shared" si="31"/>
        <v>18517252</v>
      </c>
      <c r="Z473" s="99">
        <v>7524000</v>
      </c>
      <c r="AA473" s="99">
        <v>10993252</v>
      </c>
    </row>
    <row r="474" spans="1:27" ht="15">
      <c r="A474" s="97" t="s">
        <v>71</v>
      </c>
      <c r="B474" s="98" t="s">
        <v>2151</v>
      </c>
      <c r="C474" s="78"/>
      <c r="D474" s="99">
        <f t="shared" si="28"/>
        <v>49370</v>
      </c>
      <c r="E474" s="78"/>
      <c r="F474" s="99">
        <v>49370</v>
      </c>
      <c r="H474" s="97" t="s">
        <v>207</v>
      </c>
      <c r="I474" s="98" t="s">
        <v>2184</v>
      </c>
      <c r="J474" s="78"/>
      <c r="K474" s="46">
        <f t="shared" si="29"/>
        <v>207157</v>
      </c>
      <c r="L474" s="99">
        <v>2500</v>
      </c>
      <c r="M474" s="99">
        <v>204657</v>
      </c>
      <c r="O474" s="97" t="s">
        <v>1672</v>
      </c>
      <c r="P474" s="98" t="s">
        <v>2123</v>
      </c>
      <c r="Q474" s="99">
        <v>187650</v>
      </c>
      <c r="R474" s="99">
        <f t="shared" si="30"/>
        <v>3511224</v>
      </c>
      <c r="S474" s="99">
        <v>76050</v>
      </c>
      <c r="T474" s="99">
        <v>3435174</v>
      </c>
      <c r="V474" s="97" t="s">
        <v>1708</v>
      </c>
      <c r="W474" s="98" t="s">
        <v>2132</v>
      </c>
      <c r="X474" s="99">
        <v>755460</v>
      </c>
      <c r="Y474" s="46">
        <f t="shared" si="31"/>
        <v>3469164</v>
      </c>
      <c r="Z474" s="78"/>
      <c r="AA474" s="99">
        <v>3469164</v>
      </c>
    </row>
    <row r="475" spans="1:27" ht="15">
      <c r="A475" s="97" t="s">
        <v>74</v>
      </c>
      <c r="B475" s="98" t="s">
        <v>2152</v>
      </c>
      <c r="C475" s="99">
        <v>18500</v>
      </c>
      <c r="D475" s="99">
        <f t="shared" si="28"/>
        <v>68841</v>
      </c>
      <c r="E475" s="78"/>
      <c r="F475" s="99">
        <v>68841</v>
      </c>
      <c r="H475" s="97" t="s">
        <v>209</v>
      </c>
      <c r="I475" s="98" t="s">
        <v>2185</v>
      </c>
      <c r="J475" s="78"/>
      <c r="K475" s="46">
        <f t="shared" si="29"/>
        <v>7000</v>
      </c>
      <c r="L475" s="99">
        <v>7000</v>
      </c>
      <c r="M475" s="78"/>
      <c r="O475" s="97" t="s">
        <v>1675</v>
      </c>
      <c r="P475" s="98" t="s">
        <v>2124</v>
      </c>
      <c r="Q475" s="99">
        <v>596190</v>
      </c>
      <c r="R475" s="99">
        <f t="shared" si="30"/>
        <v>1143969</v>
      </c>
      <c r="S475" s="99">
        <v>25500</v>
      </c>
      <c r="T475" s="99">
        <v>1118469</v>
      </c>
      <c r="V475" s="97" t="s">
        <v>1711</v>
      </c>
      <c r="W475" s="98" t="s">
        <v>2324</v>
      </c>
      <c r="X475" s="78"/>
      <c r="Y475" s="46">
        <f t="shared" si="31"/>
        <v>84954</v>
      </c>
      <c r="Z475" s="78"/>
      <c r="AA475" s="99">
        <v>84954</v>
      </c>
    </row>
    <row r="476" spans="1:27" ht="15">
      <c r="A476" s="97" t="s">
        <v>77</v>
      </c>
      <c r="B476" s="98" t="s">
        <v>2153</v>
      </c>
      <c r="C476" s="78"/>
      <c r="D476" s="99">
        <f t="shared" si="28"/>
        <v>134474</v>
      </c>
      <c r="E476" s="78"/>
      <c r="F476" s="99">
        <v>134474</v>
      </c>
      <c r="H476" s="97" t="s">
        <v>212</v>
      </c>
      <c r="I476" s="98" t="s">
        <v>2186</v>
      </c>
      <c r="J476" s="78"/>
      <c r="K476" s="46">
        <f t="shared" si="29"/>
        <v>20295</v>
      </c>
      <c r="L476" s="78"/>
      <c r="M476" s="99">
        <v>20295</v>
      </c>
      <c r="O476" s="97" t="s">
        <v>1678</v>
      </c>
      <c r="P476" s="98" t="s">
        <v>2125</v>
      </c>
      <c r="Q476" s="99">
        <v>749210</v>
      </c>
      <c r="R476" s="99">
        <f t="shared" si="30"/>
        <v>419150</v>
      </c>
      <c r="S476" s="99">
        <v>155750</v>
      </c>
      <c r="T476" s="99">
        <v>263400</v>
      </c>
      <c r="V476" s="97" t="s">
        <v>1714</v>
      </c>
      <c r="W476" s="98" t="s">
        <v>2133</v>
      </c>
      <c r="X476" s="99">
        <v>4588086</v>
      </c>
      <c r="Y476" s="46">
        <f t="shared" si="31"/>
        <v>21921655</v>
      </c>
      <c r="Z476" s="99">
        <v>2522830</v>
      </c>
      <c r="AA476" s="99">
        <v>19398825</v>
      </c>
    </row>
    <row r="477" spans="1:27" ht="15">
      <c r="A477" s="97" t="s">
        <v>80</v>
      </c>
      <c r="B477" s="98" t="s">
        <v>2154</v>
      </c>
      <c r="C477" s="78"/>
      <c r="D477" s="99">
        <f t="shared" si="28"/>
        <v>65543</v>
      </c>
      <c r="E477" s="78"/>
      <c r="F477" s="99">
        <v>65543</v>
      </c>
      <c r="H477" s="97" t="s">
        <v>214</v>
      </c>
      <c r="I477" s="98" t="s">
        <v>2187</v>
      </c>
      <c r="J477" s="99">
        <v>14500</v>
      </c>
      <c r="K477" s="46">
        <f t="shared" si="29"/>
        <v>2816</v>
      </c>
      <c r="L477" s="99">
        <v>50</v>
      </c>
      <c r="M477" s="99">
        <v>2766</v>
      </c>
      <c r="O477" s="97" t="s">
        <v>1681</v>
      </c>
      <c r="P477" s="98" t="s">
        <v>2126</v>
      </c>
      <c r="Q477" s="99">
        <v>597220</v>
      </c>
      <c r="R477" s="99">
        <f t="shared" si="30"/>
        <v>418620</v>
      </c>
      <c r="S477" s="78"/>
      <c r="T477" s="99">
        <v>418620</v>
      </c>
      <c r="V477" s="97" t="s">
        <v>1717</v>
      </c>
      <c r="W477" s="98" t="s">
        <v>2134</v>
      </c>
      <c r="X477" s="99">
        <v>44051365</v>
      </c>
      <c r="Y477" s="46">
        <f t="shared" si="31"/>
        <v>31213103</v>
      </c>
      <c r="Z477" s="99">
        <v>266501</v>
      </c>
      <c r="AA477" s="99">
        <v>30946602</v>
      </c>
    </row>
    <row r="478" spans="1:27" ht="15">
      <c r="A478" s="97" t="s">
        <v>83</v>
      </c>
      <c r="B478" s="98" t="s">
        <v>2155</v>
      </c>
      <c r="C478" s="99">
        <v>7500</v>
      </c>
      <c r="D478" s="99">
        <f t="shared" si="28"/>
        <v>1107506</v>
      </c>
      <c r="E478" s="99">
        <v>808125</v>
      </c>
      <c r="F478" s="99">
        <v>299381</v>
      </c>
      <c r="H478" s="97" t="s">
        <v>217</v>
      </c>
      <c r="I478" s="98" t="s">
        <v>2188</v>
      </c>
      <c r="J478" s="78"/>
      <c r="K478" s="46">
        <f t="shared" si="29"/>
        <v>12600</v>
      </c>
      <c r="L478" s="78"/>
      <c r="M478" s="99">
        <v>12600</v>
      </c>
      <c r="O478" s="97" t="s">
        <v>1689</v>
      </c>
      <c r="P478" s="98" t="s">
        <v>2127</v>
      </c>
      <c r="Q478" s="78"/>
      <c r="R478" s="99">
        <f t="shared" si="30"/>
        <v>556033</v>
      </c>
      <c r="S478" s="78"/>
      <c r="T478" s="99">
        <v>556033</v>
      </c>
      <c r="V478" s="97" t="s">
        <v>1720</v>
      </c>
      <c r="W478" s="98" t="s">
        <v>2292</v>
      </c>
      <c r="X478" s="78"/>
      <c r="Y478" s="46">
        <f t="shared" si="31"/>
        <v>254150</v>
      </c>
      <c r="Z478" s="78"/>
      <c r="AA478" s="99">
        <v>254150</v>
      </c>
    </row>
    <row r="479" spans="1:27" ht="15">
      <c r="A479" s="97" t="s">
        <v>86</v>
      </c>
      <c r="B479" s="98" t="s">
        <v>2156</v>
      </c>
      <c r="C479" s="99">
        <v>0</v>
      </c>
      <c r="D479" s="99">
        <f t="shared" si="28"/>
        <v>53456</v>
      </c>
      <c r="E479" s="99">
        <v>21210</v>
      </c>
      <c r="F479" s="99">
        <v>32246</v>
      </c>
      <c r="H479" s="97" t="s">
        <v>220</v>
      </c>
      <c r="I479" s="98" t="s">
        <v>2189</v>
      </c>
      <c r="J479" s="99">
        <v>22600</v>
      </c>
      <c r="K479" s="46">
        <f t="shared" si="29"/>
        <v>29000</v>
      </c>
      <c r="L479" s="78"/>
      <c r="M479" s="99">
        <v>29000</v>
      </c>
      <c r="O479" s="97" t="s">
        <v>1692</v>
      </c>
      <c r="P479" s="98" t="s">
        <v>2128</v>
      </c>
      <c r="Q479" s="99">
        <v>3363977</v>
      </c>
      <c r="R479" s="99">
        <f t="shared" si="30"/>
        <v>2396496</v>
      </c>
      <c r="S479" s="99">
        <v>140520</v>
      </c>
      <c r="T479" s="99">
        <v>2255976</v>
      </c>
      <c r="V479" s="97" t="s">
        <v>1723</v>
      </c>
      <c r="W479" s="98" t="s">
        <v>1919</v>
      </c>
      <c r="X479" s="99">
        <v>21015268</v>
      </c>
      <c r="Y479" s="46">
        <f t="shared" si="31"/>
        <v>49287139</v>
      </c>
      <c r="Z479" s="99">
        <v>9114503</v>
      </c>
      <c r="AA479" s="99">
        <v>40172636</v>
      </c>
    </row>
    <row r="480" spans="1:27" ht="15">
      <c r="A480" s="97" t="s">
        <v>89</v>
      </c>
      <c r="B480" s="98" t="s">
        <v>2325</v>
      </c>
      <c r="C480" s="78"/>
      <c r="D480" s="99">
        <f t="shared" si="28"/>
        <v>65496</v>
      </c>
      <c r="E480" s="78"/>
      <c r="F480" s="99">
        <v>65496</v>
      </c>
      <c r="H480" s="97" t="s">
        <v>223</v>
      </c>
      <c r="I480" s="98" t="s">
        <v>2190</v>
      </c>
      <c r="J480" s="78"/>
      <c r="K480" s="46">
        <f t="shared" si="29"/>
        <v>4779</v>
      </c>
      <c r="L480" s="78"/>
      <c r="M480" s="99">
        <v>4779</v>
      </c>
      <c r="O480" s="97" t="s">
        <v>1695</v>
      </c>
      <c r="P480" s="98" t="s">
        <v>2201</v>
      </c>
      <c r="Q480" s="99">
        <v>1502770</v>
      </c>
      <c r="R480" s="99">
        <f t="shared" si="30"/>
        <v>583165</v>
      </c>
      <c r="S480" s="99">
        <v>434279</v>
      </c>
      <c r="T480" s="99">
        <v>148886</v>
      </c>
      <c r="V480" s="97" t="s">
        <v>1725</v>
      </c>
      <c r="W480" s="98" t="s">
        <v>2135</v>
      </c>
      <c r="X480" s="99">
        <v>1118000</v>
      </c>
      <c r="Y480" s="46">
        <f t="shared" si="31"/>
        <v>747653</v>
      </c>
      <c r="Z480" s="78"/>
      <c r="AA480" s="99">
        <v>747653</v>
      </c>
    </row>
    <row r="481" spans="1:27" ht="15">
      <c r="A481" s="97" t="s">
        <v>92</v>
      </c>
      <c r="B481" s="98" t="s">
        <v>2157</v>
      </c>
      <c r="C481" s="78"/>
      <c r="D481" s="99">
        <f t="shared" si="28"/>
        <v>115556</v>
      </c>
      <c r="E481" s="78"/>
      <c r="F481" s="99">
        <v>115556</v>
      </c>
      <c r="H481" s="97" t="s">
        <v>229</v>
      </c>
      <c r="I481" s="98" t="s">
        <v>1831</v>
      </c>
      <c r="J481" s="78"/>
      <c r="K481" s="46">
        <f t="shared" si="29"/>
        <v>308524</v>
      </c>
      <c r="L481" s="99">
        <v>277524</v>
      </c>
      <c r="M481" s="99">
        <v>31000</v>
      </c>
      <c r="O481" s="97" t="s">
        <v>1698</v>
      </c>
      <c r="P481" s="98" t="s">
        <v>2129</v>
      </c>
      <c r="Q481" s="99">
        <v>70000</v>
      </c>
      <c r="R481" s="99">
        <f t="shared" si="30"/>
        <v>734578</v>
      </c>
      <c r="S481" s="99">
        <v>110500</v>
      </c>
      <c r="T481" s="99">
        <v>624078</v>
      </c>
      <c r="V481" s="97" t="s">
        <v>15</v>
      </c>
      <c r="W481" s="98" t="s">
        <v>2136</v>
      </c>
      <c r="X481" s="99">
        <v>520767</v>
      </c>
      <c r="Y481" s="46">
        <f t="shared" si="31"/>
        <v>3570725</v>
      </c>
      <c r="Z481" s="78"/>
      <c r="AA481" s="99">
        <v>3570725</v>
      </c>
    </row>
    <row r="482" spans="1:27" ht="15">
      <c r="A482" s="97" t="s">
        <v>95</v>
      </c>
      <c r="B482" s="98" t="s">
        <v>2158</v>
      </c>
      <c r="C482" s="78"/>
      <c r="D482" s="99">
        <f t="shared" si="28"/>
        <v>96437</v>
      </c>
      <c r="E482" s="78"/>
      <c r="F482" s="99">
        <v>96437</v>
      </c>
      <c r="H482" s="97" t="s">
        <v>232</v>
      </c>
      <c r="I482" s="98" t="s">
        <v>2192</v>
      </c>
      <c r="J482" s="78"/>
      <c r="K482" s="46">
        <f t="shared" si="29"/>
        <v>25389</v>
      </c>
      <c r="L482" s="78"/>
      <c r="M482" s="99">
        <v>25389</v>
      </c>
      <c r="O482" s="97" t="s">
        <v>1702</v>
      </c>
      <c r="P482" s="98" t="s">
        <v>2130</v>
      </c>
      <c r="Q482" s="99">
        <v>478830</v>
      </c>
      <c r="R482" s="99">
        <f t="shared" si="30"/>
        <v>3384728</v>
      </c>
      <c r="S482" s="99">
        <v>187001</v>
      </c>
      <c r="T482" s="99">
        <v>3197727</v>
      </c>
      <c r="V482" s="97" t="s">
        <v>18</v>
      </c>
      <c r="W482" s="98" t="s">
        <v>2137</v>
      </c>
      <c r="X482" s="78"/>
      <c r="Y482" s="46">
        <f t="shared" si="31"/>
        <v>417536</v>
      </c>
      <c r="Z482" s="78"/>
      <c r="AA482" s="99">
        <v>417536</v>
      </c>
    </row>
    <row r="483" spans="1:27" ht="15">
      <c r="A483" s="97" t="s">
        <v>98</v>
      </c>
      <c r="B483" s="98" t="s">
        <v>2159</v>
      </c>
      <c r="C483" s="99">
        <v>273300</v>
      </c>
      <c r="D483" s="99">
        <f t="shared" si="28"/>
        <v>254506</v>
      </c>
      <c r="E483" s="99">
        <v>167050</v>
      </c>
      <c r="F483" s="99">
        <v>87456</v>
      </c>
      <c r="H483" s="97" t="s">
        <v>235</v>
      </c>
      <c r="I483" s="98" t="s">
        <v>2193</v>
      </c>
      <c r="J483" s="78"/>
      <c r="K483" s="46">
        <f t="shared" si="29"/>
        <v>18750</v>
      </c>
      <c r="L483" s="99">
        <v>5000</v>
      </c>
      <c r="M483" s="99">
        <v>13750</v>
      </c>
      <c r="O483" s="97" t="s">
        <v>1705</v>
      </c>
      <c r="P483" s="98" t="s">
        <v>2131</v>
      </c>
      <c r="Q483" s="99">
        <v>5677600</v>
      </c>
      <c r="R483" s="99">
        <f t="shared" si="30"/>
        <v>15319198</v>
      </c>
      <c r="S483" s="99">
        <v>4705595</v>
      </c>
      <c r="T483" s="99">
        <v>10613603</v>
      </c>
      <c r="V483" s="97" t="s">
        <v>21</v>
      </c>
      <c r="W483" s="98" t="s">
        <v>2241</v>
      </c>
      <c r="X483" s="78"/>
      <c r="Y483" s="46">
        <f t="shared" si="31"/>
        <v>32675</v>
      </c>
      <c r="Z483" s="78"/>
      <c r="AA483" s="99">
        <v>32675</v>
      </c>
    </row>
    <row r="484" spans="1:27" ht="15">
      <c r="A484" s="97" t="s">
        <v>101</v>
      </c>
      <c r="B484" s="98" t="s">
        <v>2239</v>
      </c>
      <c r="C484" s="78"/>
      <c r="D484" s="99">
        <f t="shared" si="28"/>
        <v>1025721</v>
      </c>
      <c r="E484" s="99">
        <v>111000</v>
      </c>
      <c r="F484" s="99">
        <v>914721</v>
      </c>
      <c r="H484" s="97" t="s">
        <v>238</v>
      </c>
      <c r="I484" s="98" t="s">
        <v>2194</v>
      </c>
      <c r="J484" s="78"/>
      <c r="K484" s="46">
        <f t="shared" si="29"/>
        <v>31460</v>
      </c>
      <c r="L484" s="99">
        <v>1450</v>
      </c>
      <c r="M484" s="99">
        <v>30010</v>
      </c>
      <c r="O484" s="97" t="s">
        <v>1708</v>
      </c>
      <c r="P484" s="98" t="s">
        <v>2132</v>
      </c>
      <c r="Q484" s="99">
        <v>1991200</v>
      </c>
      <c r="R484" s="99">
        <f t="shared" si="30"/>
        <v>7020341</v>
      </c>
      <c r="S484" s="99">
        <v>1831655</v>
      </c>
      <c r="T484" s="99">
        <v>5188686</v>
      </c>
      <c r="V484" s="97" t="s">
        <v>24</v>
      </c>
      <c r="W484" s="98" t="s">
        <v>2138</v>
      </c>
      <c r="X484" s="99">
        <v>436801</v>
      </c>
      <c r="Y484" s="46">
        <f t="shared" si="31"/>
        <v>2420636</v>
      </c>
      <c r="Z484" s="99">
        <v>802</v>
      </c>
      <c r="AA484" s="99">
        <v>2419834</v>
      </c>
    </row>
    <row r="485" spans="1:27" ht="15">
      <c r="A485" s="97" t="s">
        <v>104</v>
      </c>
      <c r="B485" s="98" t="s">
        <v>2160</v>
      </c>
      <c r="C485" s="78"/>
      <c r="D485" s="99">
        <f t="shared" si="28"/>
        <v>52715</v>
      </c>
      <c r="E485" s="78"/>
      <c r="F485" s="99">
        <v>52715</v>
      </c>
      <c r="H485" s="97" t="s">
        <v>240</v>
      </c>
      <c r="I485" s="98" t="s">
        <v>2195</v>
      </c>
      <c r="J485" s="99">
        <v>5600</v>
      </c>
      <c r="K485" s="46">
        <f t="shared" si="29"/>
        <v>64091</v>
      </c>
      <c r="L485" s="78"/>
      <c r="M485" s="99">
        <v>64091</v>
      </c>
      <c r="O485" s="97" t="s">
        <v>1711</v>
      </c>
      <c r="P485" s="98" t="s">
        <v>2324</v>
      </c>
      <c r="Q485" s="99">
        <v>14686700</v>
      </c>
      <c r="R485" s="99">
        <f t="shared" si="30"/>
        <v>1863154</v>
      </c>
      <c r="S485" s="99">
        <v>48900</v>
      </c>
      <c r="T485" s="99">
        <v>1814254</v>
      </c>
      <c r="V485" s="97" t="s">
        <v>27</v>
      </c>
      <c r="W485" s="98" t="s">
        <v>2215</v>
      </c>
      <c r="X485" s="99">
        <v>71741</v>
      </c>
      <c r="Y485" s="46">
        <f t="shared" si="31"/>
        <v>717335</v>
      </c>
      <c r="Z485" s="99">
        <v>16400</v>
      </c>
      <c r="AA485" s="99">
        <v>700935</v>
      </c>
    </row>
    <row r="486" spans="1:27" ht="15">
      <c r="A486" s="97" t="s">
        <v>107</v>
      </c>
      <c r="B486" s="98" t="s">
        <v>2161</v>
      </c>
      <c r="C486" s="78"/>
      <c r="D486" s="99">
        <f t="shared" si="28"/>
        <v>221130</v>
      </c>
      <c r="E486" s="99">
        <v>78901</v>
      </c>
      <c r="F486" s="99">
        <v>142229</v>
      </c>
      <c r="H486" s="97" t="s">
        <v>243</v>
      </c>
      <c r="I486" s="98" t="s">
        <v>1813</v>
      </c>
      <c r="J486" s="99">
        <v>600</v>
      </c>
      <c r="K486" s="46">
        <f t="shared" si="29"/>
        <v>65135</v>
      </c>
      <c r="L486" s="78"/>
      <c r="M486" s="99">
        <v>65135</v>
      </c>
      <c r="O486" s="97" t="s">
        <v>1714</v>
      </c>
      <c r="P486" s="98" t="s">
        <v>2133</v>
      </c>
      <c r="Q486" s="99">
        <v>9056001</v>
      </c>
      <c r="R486" s="99">
        <f t="shared" si="30"/>
        <v>5133546</v>
      </c>
      <c r="S486" s="99">
        <v>911685</v>
      </c>
      <c r="T486" s="99">
        <v>4221861</v>
      </c>
      <c r="V486" s="97" t="s">
        <v>30</v>
      </c>
      <c r="W486" s="98" t="s">
        <v>2139</v>
      </c>
      <c r="X486" s="78"/>
      <c r="Y486" s="46">
        <f t="shared" si="31"/>
        <v>122902</v>
      </c>
      <c r="Z486" s="78"/>
      <c r="AA486" s="99">
        <v>122902</v>
      </c>
    </row>
    <row r="487" spans="1:27" ht="15">
      <c r="A487" s="97" t="s">
        <v>110</v>
      </c>
      <c r="B487" s="98" t="s">
        <v>2162</v>
      </c>
      <c r="C487" s="78"/>
      <c r="D487" s="99">
        <f t="shared" si="28"/>
        <v>4200</v>
      </c>
      <c r="E487" s="78"/>
      <c r="F487" s="99">
        <v>4200</v>
      </c>
      <c r="H487" s="97" t="s">
        <v>246</v>
      </c>
      <c r="I487" s="98" t="s">
        <v>2202</v>
      </c>
      <c r="J487" s="99">
        <v>1000</v>
      </c>
      <c r="K487" s="46">
        <f t="shared" si="29"/>
        <v>6500</v>
      </c>
      <c r="L487" s="78"/>
      <c r="M487" s="99">
        <v>6500</v>
      </c>
      <c r="O487" s="97" t="s">
        <v>1717</v>
      </c>
      <c r="P487" s="98" t="s">
        <v>2134</v>
      </c>
      <c r="Q487" s="99">
        <v>9691056</v>
      </c>
      <c r="R487" s="99">
        <f t="shared" si="30"/>
        <v>14219903</v>
      </c>
      <c r="S487" s="99">
        <v>3144209</v>
      </c>
      <c r="T487" s="99">
        <v>11075694</v>
      </c>
      <c r="V487" s="97" t="s">
        <v>32</v>
      </c>
      <c r="W487" s="98" t="s">
        <v>2140</v>
      </c>
      <c r="X487" s="99">
        <v>4556725</v>
      </c>
      <c r="Y487" s="46">
        <f t="shared" si="31"/>
        <v>17780685</v>
      </c>
      <c r="Z487" s="78"/>
      <c r="AA487" s="99">
        <v>17780685</v>
      </c>
    </row>
    <row r="488" spans="1:27" ht="15">
      <c r="A488" s="97" t="s">
        <v>113</v>
      </c>
      <c r="B488" s="98" t="s">
        <v>2163</v>
      </c>
      <c r="C488" s="78"/>
      <c r="D488" s="99">
        <f t="shared" si="28"/>
        <v>1030019</v>
      </c>
      <c r="E488" s="99">
        <v>312769</v>
      </c>
      <c r="F488" s="99">
        <v>717250</v>
      </c>
      <c r="O488" s="97" t="s">
        <v>1720</v>
      </c>
      <c r="P488" s="98" t="s">
        <v>2292</v>
      </c>
      <c r="Q488" s="78"/>
      <c r="R488" s="99">
        <f t="shared" si="30"/>
        <v>665326</v>
      </c>
      <c r="S488" s="78"/>
      <c r="T488" s="99">
        <v>665326</v>
      </c>
      <c r="V488" s="97" t="s">
        <v>35</v>
      </c>
      <c r="W488" s="98" t="s">
        <v>2141</v>
      </c>
      <c r="X488" s="78"/>
      <c r="Y488" s="46">
        <f t="shared" si="31"/>
        <v>163888</v>
      </c>
      <c r="Z488" s="99">
        <v>19000</v>
      </c>
      <c r="AA488" s="99">
        <v>144888</v>
      </c>
    </row>
    <row r="489" spans="1:27" ht="15">
      <c r="A489" s="97" t="s">
        <v>127</v>
      </c>
      <c r="B489" s="98" t="s">
        <v>2164</v>
      </c>
      <c r="C489" s="99">
        <v>2001</v>
      </c>
      <c r="D489" s="99">
        <f t="shared" si="28"/>
        <v>186744</v>
      </c>
      <c r="E489" s="99">
        <v>40576</v>
      </c>
      <c r="F489" s="99">
        <v>146168</v>
      </c>
      <c r="O489" s="97" t="s">
        <v>1723</v>
      </c>
      <c r="P489" s="98" t="s">
        <v>1919</v>
      </c>
      <c r="Q489" s="99">
        <v>14635777</v>
      </c>
      <c r="R489" s="99">
        <f t="shared" si="30"/>
        <v>16777010</v>
      </c>
      <c r="S489" s="99">
        <v>531841</v>
      </c>
      <c r="T489" s="99">
        <v>16245169</v>
      </c>
      <c r="V489" s="97" t="s">
        <v>38</v>
      </c>
      <c r="W489" s="98" t="s">
        <v>2142</v>
      </c>
      <c r="X489" s="99">
        <v>43650</v>
      </c>
      <c r="Y489" s="46">
        <f t="shared" si="31"/>
        <v>13076607</v>
      </c>
      <c r="Z489" s="99">
        <v>146500</v>
      </c>
      <c r="AA489" s="99">
        <v>12930107</v>
      </c>
    </row>
    <row r="490" spans="1:27" ht="15">
      <c r="A490" s="97" t="s">
        <v>129</v>
      </c>
      <c r="B490" s="98" t="s">
        <v>2165</v>
      </c>
      <c r="C490" s="78"/>
      <c r="D490" s="99">
        <f t="shared" si="28"/>
        <v>1873335</v>
      </c>
      <c r="E490" s="99">
        <v>1398086</v>
      </c>
      <c r="F490" s="99">
        <v>475249</v>
      </c>
      <c r="O490" s="97" t="s">
        <v>1725</v>
      </c>
      <c r="P490" s="98" t="s">
        <v>2135</v>
      </c>
      <c r="Q490" s="99">
        <v>250000</v>
      </c>
      <c r="R490" s="99">
        <f t="shared" si="30"/>
        <v>2744222</v>
      </c>
      <c r="S490" s="99">
        <v>457150</v>
      </c>
      <c r="T490" s="99">
        <v>2287072</v>
      </c>
      <c r="V490" s="97" t="s">
        <v>41</v>
      </c>
      <c r="W490" s="98" t="s">
        <v>2143</v>
      </c>
      <c r="X490" s="78"/>
      <c r="Y490" s="46">
        <f t="shared" si="31"/>
        <v>10390</v>
      </c>
      <c r="Z490" s="78"/>
      <c r="AA490" s="99">
        <v>10390</v>
      </c>
    </row>
    <row r="491" spans="1:27" ht="15">
      <c r="A491" s="97" t="s">
        <v>133</v>
      </c>
      <c r="B491" s="98" t="s">
        <v>2166</v>
      </c>
      <c r="C491" s="78"/>
      <c r="D491" s="99">
        <f t="shared" si="28"/>
        <v>805043</v>
      </c>
      <c r="E491" s="99">
        <v>490725</v>
      </c>
      <c r="F491" s="99">
        <v>314318</v>
      </c>
      <c r="O491" s="97" t="s">
        <v>15</v>
      </c>
      <c r="P491" s="98" t="s">
        <v>2136</v>
      </c>
      <c r="Q491" s="99">
        <v>7127151</v>
      </c>
      <c r="R491" s="99">
        <f t="shared" si="30"/>
        <v>14826861</v>
      </c>
      <c r="S491" s="99">
        <v>757838</v>
      </c>
      <c r="T491" s="99">
        <v>14069023</v>
      </c>
      <c r="V491" s="97" t="s">
        <v>43</v>
      </c>
      <c r="W491" s="98" t="s">
        <v>2144</v>
      </c>
      <c r="X491" s="99">
        <v>835902</v>
      </c>
      <c r="Y491" s="46">
        <f t="shared" si="31"/>
        <v>10785168</v>
      </c>
      <c r="Z491" s="78"/>
      <c r="AA491" s="99">
        <v>10785168</v>
      </c>
    </row>
    <row r="492" spans="1:27" ht="15">
      <c r="A492" s="97" t="s">
        <v>136</v>
      </c>
      <c r="B492" s="98" t="s">
        <v>2167</v>
      </c>
      <c r="C492" s="78"/>
      <c r="D492" s="99">
        <f t="shared" si="28"/>
        <v>1148817</v>
      </c>
      <c r="E492" s="99">
        <v>302100</v>
      </c>
      <c r="F492" s="99">
        <v>846717</v>
      </c>
      <c r="O492" s="97" t="s">
        <v>18</v>
      </c>
      <c r="P492" s="98" t="s">
        <v>2137</v>
      </c>
      <c r="Q492" s="78"/>
      <c r="R492" s="99">
        <f t="shared" si="30"/>
        <v>2658490</v>
      </c>
      <c r="S492" s="78"/>
      <c r="T492" s="99">
        <v>2658490</v>
      </c>
      <c r="V492" s="97" t="s">
        <v>46</v>
      </c>
      <c r="W492" s="98" t="s">
        <v>2145</v>
      </c>
      <c r="X492" s="99">
        <v>16939112</v>
      </c>
      <c r="Y492" s="46">
        <f t="shared" si="31"/>
        <v>4467053</v>
      </c>
      <c r="Z492" s="78"/>
      <c r="AA492" s="99">
        <v>4467053</v>
      </c>
    </row>
    <row r="493" spans="1:27" ht="15">
      <c r="A493" s="97" t="s">
        <v>139</v>
      </c>
      <c r="B493" s="98" t="s">
        <v>2327</v>
      </c>
      <c r="C493" s="99">
        <v>1251650</v>
      </c>
      <c r="D493" s="99">
        <f t="shared" si="28"/>
        <v>699187</v>
      </c>
      <c r="E493" s="99">
        <v>31000</v>
      </c>
      <c r="F493" s="99">
        <v>668187</v>
      </c>
      <c r="O493" s="97" t="s">
        <v>21</v>
      </c>
      <c r="P493" s="98" t="s">
        <v>2241</v>
      </c>
      <c r="Q493" s="78"/>
      <c r="R493" s="99">
        <f t="shared" si="30"/>
        <v>65436</v>
      </c>
      <c r="S493" s="99">
        <v>31000</v>
      </c>
      <c r="T493" s="99">
        <v>34436</v>
      </c>
      <c r="V493" s="97" t="s">
        <v>50</v>
      </c>
      <c r="W493" s="98" t="s">
        <v>2332</v>
      </c>
      <c r="X493" s="78"/>
      <c r="Y493" s="46">
        <f t="shared" si="31"/>
        <v>58869</v>
      </c>
      <c r="Z493" s="78"/>
      <c r="AA493" s="99">
        <v>58869</v>
      </c>
    </row>
    <row r="494" spans="1:27" ht="15">
      <c r="A494" s="97" t="s">
        <v>142</v>
      </c>
      <c r="B494" s="98" t="s">
        <v>2168</v>
      </c>
      <c r="C494" s="78"/>
      <c r="D494" s="99">
        <f t="shared" si="28"/>
        <v>491466</v>
      </c>
      <c r="E494" s="78"/>
      <c r="F494" s="99">
        <v>491466</v>
      </c>
      <c r="O494" s="97" t="s">
        <v>24</v>
      </c>
      <c r="P494" s="98" t="s">
        <v>2138</v>
      </c>
      <c r="Q494" s="99">
        <v>9283451</v>
      </c>
      <c r="R494" s="99">
        <f t="shared" si="30"/>
        <v>8158530</v>
      </c>
      <c r="S494" s="99">
        <v>463366</v>
      </c>
      <c r="T494" s="99">
        <v>7695164</v>
      </c>
      <c r="V494" s="97" t="s">
        <v>53</v>
      </c>
      <c r="W494" s="98" t="s">
        <v>2146</v>
      </c>
      <c r="X494" s="99">
        <v>19000</v>
      </c>
      <c r="Y494" s="46">
        <f t="shared" si="31"/>
        <v>1029543</v>
      </c>
      <c r="Z494" s="99">
        <v>85628</v>
      </c>
      <c r="AA494" s="99">
        <v>943915</v>
      </c>
    </row>
    <row r="495" spans="1:27" ht="15">
      <c r="A495" s="97" t="s">
        <v>145</v>
      </c>
      <c r="B495" s="98" t="s">
        <v>2169</v>
      </c>
      <c r="C495" s="78"/>
      <c r="D495" s="99">
        <f t="shared" si="28"/>
        <v>109875</v>
      </c>
      <c r="E495" s="99">
        <v>77000</v>
      </c>
      <c r="F495" s="99">
        <v>32875</v>
      </c>
      <c r="O495" s="97" t="s">
        <v>27</v>
      </c>
      <c r="P495" s="98" t="s">
        <v>2215</v>
      </c>
      <c r="Q495" s="99">
        <v>27850</v>
      </c>
      <c r="R495" s="99">
        <f t="shared" si="30"/>
        <v>1966461</v>
      </c>
      <c r="S495" s="99">
        <v>47640</v>
      </c>
      <c r="T495" s="99">
        <v>1918821</v>
      </c>
      <c r="V495" s="97" t="s">
        <v>56</v>
      </c>
      <c r="W495" s="98" t="s">
        <v>2341</v>
      </c>
      <c r="X495" s="78"/>
      <c r="Y495" s="46">
        <f t="shared" si="31"/>
        <v>138052</v>
      </c>
      <c r="Z495" s="99">
        <v>40000</v>
      </c>
      <c r="AA495" s="99">
        <v>98052</v>
      </c>
    </row>
    <row r="496" spans="1:27" ht="15">
      <c r="A496" s="97" t="s">
        <v>151</v>
      </c>
      <c r="B496" s="98" t="s">
        <v>2170</v>
      </c>
      <c r="C496" s="78"/>
      <c r="D496" s="99">
        <f t="shared" si="28"/>
        <v>512637</v>
      </c>
      <c r="E496" s="99">
        <v>145700</v>
      </c>
      <c r="F496" s="99">
        <v>366937</v>
      </c>
      <c r="O496" s="97" t="s">
        <v>30</v>
      </c>
      <c r="P496" s="98" t="s">
        <v>2139</v>
      </c>
      <c r="Q496" s="78"/>
      <c r="R496" s="99">
        <f t="shared" si="30"/>
        <v>662178</v>
      </c>
      <c r="S496" s="99">
        <v>91360</v>
      </c>
      <c r="T496" s="99">
        <v>570818</v>
      </c>
      <c r="V496" s="97" t="s">
        <v>59</v>
      </c>
      <c r="W496" s="98" t="s">
        <v>2147</v>
      </c>
      <c r="X496" s="99">
        <v>1950</v>
      </c>
      <c r="Y496" s="46">
        <f t="shared" si="31"/>
        <v>972894</v>
      </c>
      <c r="Z496" s="99">
        <v>87750</v>
      </c>
      <c r="AA496" s="99">
        <v>885144</v>
      </c>
    </row>
    <row r="497" spans="1:27" ht="15">
      <c r="A497" s="97" t="s">
        <v>154</v>
      </c>
      <c r="B497" s="98" t="s">
        <v>2171</v>
      </c>
      <c r="C497" s="78"/>
      <c r="D497" s="99">
        <f t="shared" si="28"/>
        <v>631463</v>
      </c>
      <c r="E497" s="99">
        <v>1000</v>
      </c>
      <c r="F497" s="99">
        <v>630463</v>
      </c>
      <c r="O497" s="97" t="s">
        <v>32</v>
      </c>
      <c r="P497" s="98" t="s">
        <v>2140</v>
      </c>
      <c r="Q497" s="78"/>
      <c r="R497" s="99">
        <f t="shared" si="30"/>
        <v>2805639</v>
      </c>
      <c r="S497" s="99">
        <v>69500</v>
      </c>
      <c r="T497" s="99">
        <v>2736139</v>
      </c>
      <c r="V497" s="97" t="s">
        <v>62</v>
      </c>
      <c r="W497" s="98" t="s">
        <v>2148</v>
      </c>
      <c r="X497" s="99">
        <v>3964681</v>
      </c>
      <c r="Y497" s="46">
        <f t="shared" si="31"/>
        <v>744892</v>
      </c>
      <c r="Z497" s="99">
        <v>267837</v>
      </c>
      <c r="AA497" s="99">
        <v>477055</v>
      </c>
    </row>
    <row r="498" spans="1:27" ht="15">
      <c r="A498" s="97" t="s">
        <v>157</v>
      </c>
      <c r="B498" s="98" t="s">
        <v>2172</v>
      </c>
      <c r="C498" s="78"/>
      <c r="D498" s="99">
        <f t="shared" si="28"/>
        <v>908685</v>
      </c>
      <c r="E498" s="99">
        <v>579550</v>
      </c>
      <c r="F498" s="99">
        <v>329135</v>
      </c>
      <c r="O498" s="97" t="s">
        <v>35</v>
      </c>
      <c r="P498" s="98" t="s">
        <v>2141</v>
      </c>
      <c r="Q498" s="78"/>
      <c r="R498" s="99">
        <f t="shared" si="30"/>
        <v>673035</v>
      </c>
      <c r="S498" s="99">
        <v>546600</v>
      </c>
      <c r="T498" s="99">
        <v>126435</v>
      </c>
      <c r="V498" s="97" t="s">
        <v>65</v>
      </c>
      <c r="W498" s="98" t="s">
        <v>2149</v>
      </c>
      <c r="X498" s="99">
        <v>9684</v>
      </c>
      <c r="Y498" s="46">
        <f t="shared" si="31"/>
        <v>1936792</v>
      </c>
      <c r="Z498" s="99">
        <v>1379000</v>
      </c>
      <c r="AA498" s="99">
        <v>557792</v>
      </c>
    </row>
    <row r="499" spans="1:27" ht="15">
      <c r="A499" s="97" t="s">
        <v>160</v>
      </c>
      <c r="B499" s="98" t="s">
        <v>2173</v>
      </c>
      <c r="C499" s="78"/>
      <c r="D499" s="99">
        <f t="shared" si="28"/>
        <v>660607</v>
      </c>
      <c r="E499" s="99">
        <v>308450</v>
      </c>
      <c r="F499" s="99">
        <v>352157</v>
      </c>
      <c r="O499" s="97" t="s">
        <v>38</v>
      </c>
      <c r="P499" s="98" t="s">
        <v>2142</v>
      </c>
      <c r="Q499" s="99">
        <v>1261400</v>
      </c>
      <c r="R499" s="99">
        <f t="shared" si="30"/>
        <v>2565163</v>
      </c>
      <c r="S499" s="99">
        <v>148300</v>
      </c>
      <c r="T499" s="99">
        <v>2416863</v>
      </c>
      <c r="V499" s="97" t="s">
        <v>68</v>
      </c>
      <c r="W499" s="98" t="s">
        <v>2150</v>
      </c>
      <c r="X499" s="99">
        <v>57270</v>
      </c>
      <c r="Y499" s="46">
        <f t="shared" si="31"/>
        <v>935012</v>
      </c>
      <c r="Z499" s="99">
        <v>44100</v>
      </c>
      <c r="AA499" s="99">
        <v>890912</v>
      </c>
    </row>
    <row r="500" spans="1:27" ht="15">
      <c r="A500" s="97" t="s">
        <v>163</v>
      </c>
      <c r="B500" s="98" t="s">
        <v>2174</v>
      </c>
      <c r="C500" s="78"/>
      <c r="D500" s="99">
        <f t="shared" si="28"/>
        <v>948191</v>
      </c>
      <c r="E500" s="78"/>
      <c r="F500" s="99">
        <v>948191</v>
      </c>
      <c r="O500" s="97" t="s">
        <v>41</v>
      </c>
      <c r="P500" s="98" t="s">
        <v>2143</v>
      </c>
      <c r="Q500" s="99">
        <v>700</v>
      </c>
      <c r="R500" s="99">
        <f t="shared" si="30"/>
        <v>420643</v>
      </c>
      <c r="S500" s="78"/>
      <c r="T500" s="99">
        <v>420643</v>
      </c>
      <c r="V500" s="97" t="s">
        <v>71</v>
      </c>
      <c r="W500" s="98" t="s">
        <v>2151</v>
      </c>
      <c r="X500" s="99">
        <v>1434560</v>
      </c>
      <c r="Y500" s="46">
        <f t="shared" si="31"/>
        <v>1341915</v>
      </c>
      <c r="Z500" s="78"/>
      <c r="AA500" s="99">
        <v>1341915</v>
      </c>
    </row>
    <row r="501" spans="1:27" ht="15">
      <c r="A501" s="97" t="s">
        <v>172</v>
      </c>
      <c r="B501" s="98" t="s">
        <v>2177</v>
      </c>
      <c r="C501" s="78"/>
      <c r="D501" s="99">
        <f t="shared" si="28"/>
        <v>99251</v>
      </c>
      <c r="E501" s="99">
        <v>3000</v>
      </c>
      <c r="F501" s="99">
        <v>96251</v>
      </c>
      <c r="O501" s="97" t="s">
        <v>43</v>
      </c>
      <c r="P501" s="98" t="s">
        <v>2144</v>
      </c>
      <c r="Q501" s="99">
        <v>5328933</v>
      </c>
      <c r="R501" s="99">
        <f t="shared" si="30"/>
        <v>10122007</v>
      </c>
      <c r="S501" s="99">
        <v>3154350</v>
      </c>
      <c r="T501" s="99">
        <v>6967657</v>
      </c>
      <c r="V501" s="97" t="s">
        <v>74</v>
      </c>
      <c r="W501" s="98" t="s">
        <v>2152</v>
      </c>
      <c r="X501" s="78"/>
      <c r="Y501" s="46">
        <f t="shared" si="31"/>
        <v>87426</v>
      </c>
      <c r="Z501" s="78"/>
      <c r="AA501" s="99">
        <v>87426</v>
      </c>
    </row>
    <row r="502" spans="1:27" ht="15">
      <c r="A502" s="97" t="s">
        <v>175</v>
      </c>
      <c r="B502" s="98" t="s">
        <v>2178</v>
      </c>
      <c r="C502" s="78"/>
      <c r="D502" s="99">
        <f t="shared" si="28"/>
        <v>1172676</v>
      </c>
      <c r="E502" s="99">
        <v>518400</v>
      </c>
      <c r="F502" s="99">
        <v>654276</v>
      </c>
      <c r="O502" s="97" t="s">
        <v>46</v>
      </c>
      <c r="P502" s="98" t="s">
        <v>2145</v>
      </c>
      <c r="Q502" s="99">
        <v>3400</v>
      </c>
      <c r="R502" s="99">
        <f t="shared" si="30"/>
        <v>2169231</v>
      </c>
      <c r="S502" s="99">
        <v>631510</v>
      </c>
      <c r="T502" s="99">
        <v>1537721</v>
      </c>
      <c r="V502" s="97" t="s">
        <v>77</v>
      </c>
      <c r="W502" s="98" t="s">
        <v>2153</v>
      </c>
      <c r="X502" s="99">
        <v>776199</v>
      </c>
      <c r="Y502" s="46">
        <f t="shared" si="31"/>
        <v>1176846</v>
      </c>
      <c r="Z502" s="99">
        <v>356800</v>
      </c>
      <c r="AA502" s="99">
        <v>820046</v>
      </c>
    </row>
    <row r="503" spans="1:27" ht="15">
      <c r="A503" s="97" t="s">
        <v>178</v>
      </c>
      <c r="B503" s="98" t="s">
        <v>1845</v>
      </c>
      <c r="C503" s="99">
        <v>842700</v>
      </c>
      <c r="D503" s="99">
        <f t="shared" si="28"/>
        <v>710432</v>
      </c>
      <c r="E503" s="99">
        <v>383000</v>
      </c>
      <c r="F503" s="99">
        <v>327432</v>
      </c>
      <c r="O503" s="97" t="s">
        <v>50</v>
      </c>
      <c r="P503" s="98" t="s">
        <v>2332</v>
      </c>
      <c r="Q503" s="78"/>
      <c r="R503" s="99">
        <f t="shared" si="30"/>
        <v>10850</v>
      </c>
      <c r="S503" s="78"/>
      <c r="T503" s="99">
        <v>10850</v>
      </c>
      <c r="V503" s="97" t="s">
        <v>80</v>
      </c>
      <c r="W503" s="98" t="s">
        <v>2154</v>
      </c>
      <c r="X503" s="99">
        <v>18018</v>
      </c>
      <c r="Y503" s="46">
        <f t="shared" si="31"/>
        <v>494235</v>
      </c>
      <c r="Z503" s="99">
        <v>28815</v>
      </c>
      <c r="AA503" s="99">
        <v>465420</v>
      </c>
    </row>
    <row r="504" spans="1:27" ht="15">
      <c r="A504" s="97" t="s">
        <v>180</v>
      </c>
      <c r="B504" s="98" t="s">
        <v>2179</v>
      </c>
      <c r="C504" s="99">
        <v>469300</v>
      </c>
      <c r="D504" s="99">
        <f t="shared" si="28"/>
        <v>2272255</v>
      </c>
      <c r="E504" s="99">
        <v>666900</v>
      </c>
      <c r="F504" s="99">
        <v>1605355</v>
      </c>
      <c r="O504" s="97" t="s">
        <v>53</v>
      </c>
      <c r="P504" s="98" t="s">
        <v>2146</v>
      </c>
      <c r="Q504" s="99">
        <v>597200</v>
      </c>
      <c r="R504" s="99">
        <f t="shared" si="30"/>
        <v>4008406</v>
      </c>
      <c r="S504" s="99">
        <v>2564604</v>
      </c>
      <c r="T504" s="99">
        <v>1443802</v>
      </c>
      <c r="V504" s="97" t="s">
        <v>83</v>
      </c>
      <c r="W504" s="98" t="s">
        <v>2155</v>
      </c>
      <c r="X504" s="99">
        <v>264250</v>
      </c>
      <c r="Y504" s="46">
        <f t="shared" si="31"/>
        <v>406869</v>
      </c>
      <c r="Z504" s="78"/>
      <c r="AA504" s="99">
        <v>406869</v>
      </c>
    </row>
    <row r="505" spans="1:27" ht="15">
      <c r="A505" s="97" t="s">
        <v>183</v>
      </c>
      <c r="B505" s="98" t="s">
        <v>1968</v>
      </c>
      <c r="C505" s="99">
        <v>542000</v>
      </c>
      <c r="D505" s="99">
        <f t="shared" si="28"/>
        <v>1150183</v>
      </c>
      <c r="E505" s="99">
        <v>240701</v>
      </c>
      <c r="F505" s="99">
        <v>909482</v>
      </c>
      <c r="O505" s="97" t="s">
        <v>56</v>
      </c>
      <c r="P505" s="98" t="s">
        <v>2341</v>
      </c>
      <c r="Q505" s="78"/>
      <c r="R505" s="99">
        <f t="shared" si="30"/>
        <v>97533</v>
      </c>
      <c r="S505" s="78"/>
      <c r="T505" s="99">
        <v>97533</v>
      </c>
      <c r="V505" s="97" t="s">
        <v>86</v>
      </c>
      <c r="W505" s="98" t="s">
        <v>2156</v>
      </c>
      <c r="X505" s="99">
        <v>269000</v>
      </c>
      <c r="Y505" s="46">
        <f t="shared" si="31"/>
        <v>621083</v>
      </c>
      <c r="Z505" s="99">
        <v>32575</v>
      </c>
      <c r="AA505" s="99">
        <v>588508</v>
      </c>
    </row>
    <row r="506" spans="1:27" ht="15">
      <c r="A506" s="97" t="s">
        <v>185</v>
      </c>
      <c r="B506" s="98" t="s">
        <v>2180</v>
      </c>
      <c r="C506" s="78"/>
      <c r="D506" s="99">
        <f t="shared" si="28"/>
        <v>1366308</v>
      </c>
      <c r="E506" s="99">
        <v>384995</v>
      </c>
      <c r="F506" s="99">
        <v>981313</v>
      </c>
      <c r="O506" s="97" t="s">
        <v>59</v>
      </c>
      <c r="P506" s="98" t="s">
        <v>2147</v>
      </c>
      <c r="Q506" s="99">
        <v>400</v>
      </c>
      <c r="R506" s="99">
        <f t="shared" si="30"/>
        <v>1981432</v>
      </c>
      <c r="S506" s="99">
        <v>94200</v>
      </c>
      <c r="T506" s="99">
        <v>1887232</v>
      </c>
      <c r="V506" s="97" t="s">
        <v>89</v>
      </c>
      <c r="W506" s="98" t="s">
        <v>2325</v>
      </c>
      <c r="X506" s="78"/>
      <c r="Y506" s="46">
        <f t="shared" si="31"/>
        <v>158405</v>
      </c>
      <c r="Z506" s="78"/>
      <c r="AA506" s="99">
        <v>158405</v>
      </c>
    </row>
    <row r="507" spans="1:27" ht="15">
      <c r="A507" s="97" t="s">
        <v>188</v>
      </c>
      <c r="B507" s="98" t="s">
        <v>2337</v>
      </c>
      <c r="C507" s="78"/>
      <c r="D507" s="99">
        <f t="shared" si="28"/>
        <v>2000</v>
      </c>
      <c r="E507" s="78"/>
      <c r="F507" s="99">
        <v>2000</v>
      </c>
      <c r="O507" s="97" t="s">
        <v>62</v>
      </c>
      <c r="P507" s="98" t="s">
        <v>2148</v>
      </c>
      <c r="Q507" s="99">
        <v>2196801</v>
      </c>
      <c r="R507" s="99">
        <f t="shared" si="30"/>
        <v>1617179</v>
      </c>
      <c r="S507" s="99">
        <v>646053</v>
      </c>
      <c r="T507" s="99">
        <v>971126</v>
      </c>
      <c r="V507" s="97" t="s">
        <v>92</v>
      </c>
      <c r="W507" s="98" t="s">
        <v>2157</v>
      </c>
      <c r="X507" s="99">
        <v>2951345</v>
      </c>
      <c r="Y507" s="46">
        <f t="shared" si="31"/>
        <v>7345328</v>
      </c>
      <c r="Z507" s="99">
        <v>2570000</v>
      </c>
      <c r="AA507" s="99">
        <v>4775328</v>
      </c>
    </row>
    <row r="508" spans="1:27" ht="15">
      <c r="A508" s="97" t="s">
        <v>191</v>
      </c>
      <c r="B508" s="98" t="s">
        <v>2181</v>
      </c>
      <c r="C508" s="99">
        <v>963332</v>
      </c>
      <c r="D508" s="99">
        <f t="shared" si="28"/>
        <v>43900</v>
      </c>
      <c r="E508" s="99">
        <v>3500</v>
      </c>
      <c r="F508" s="99">
        <v>40400</v>
      </c>
      <c r="O508" s="97" t="s">
        <v>65</v>
      </c>
      <c r="P508" s="98" t="s">
        <v>2149</v>
      </c>
      <c r="Q508" s="99">
        <v>84000</v>
      </c>
      <c r="R508" s="99">
        <f t="shared" si="30"/>
        <v>712609</v>
      </c>
      <c r="S508" s="78"/>
      <c r="T508" s="99">
        <v>712609</v>
      </c>
      <c r="V508" s="97" t="s">
        <v>95</v>
      </c>
      <c r="W508" s="98" t="s">
        <v>2158</v>
      </c>
      <c r="X508" s="99">
        <v>1200</v>
      </c>
      <c r="Y508" s="46">
        <f t="shared" si="31"/>
        <v>163731</v>
      </c>
      <c r="Z508" s="99">
        <v>25201</v>
      </c>
      <c r="AA508" s="99">
        <v>138530</v>
      </c>
    </row>
    <row r="509" spans="1:27" ht="15">
      <c r="A509" s="97" t="s">
        <v>192</v>
      </c>
      <c r="B509" s="98" t="s">
        <v>2333</v>
      </c>
      <c r="C509" s="78"/>
      <c r="D509" s="99">
        <f t="shared" si="28"/>
        <v>45001</v>
      </c>
      <c r="E509" s="78"/>
      <c r="F509" s="99">
        <v>45001</v>
      </c>
      <c r="O509" s="97" t="s">
        <v>68</v>
      </c>
      <c r="P509" s="98" t="s">
        <v>2150</v>
      </c>
      <c r="Q509" s="99">
        <v>56500</v>
      </c>
      <c r="R509" s="99">
        <f t="shared" si="30"/>
        <v>769328</v>
      </c>
      <c r="S509" s="99">
        <v>64150</v>
      </c>
      <c r="T509" s="99">
        <v>705178</v>
      </c>
      <c r="V509" s="97" t="s">
        <v>98</v>
      </c>
      <c r="W509" s="98" t="s">
        <v>2159</v>
      </c>
      <c r="X509" s="99">
        <v>202134</v>
      </c>
      <c r="Y509" s="46">
        <f t="shared" si="31"/>
        <v>69893</v>
      </c>
      <c r="Z509" s="99">
        <v>8023</v>
      </c>
      <c r="AA509" s="99">
        <v>61870</v>
      </c>
    </row>
    <row r="510" spans="1:27" ht="15">
      <c r="A510" s="97" t="s">
        <v>193</v>
      </c>
      <c r="B510" s="98" t="s">
        <v>2329</v>
      </c>
      <c r="C510" s="78"/>
      <c r="D510" s="99">
        <f t="shared" si="28"/>
        <v>109432</v>
      </c>
      <c r="E510" s="78"/>
      <c r="F510" s="99">
        <v>109432</v>
      </c>
      <c r="O510" s="97" t="s">
        <v>71</v>
      </c>
      <c r="P510" s="98" t="s">
        <v>2151</v>
      </c>
      <c r="Q510" s="99">
        <v>105450</v>
      </c>
      <c r="R510" s="99">
        <f t="shared" si="30"/>
        <v>957335</v>
      </c>
      <c r="S510" s="99">
        <v>170100</v>
      </c>
      <c r="T510" s="99">
        <v>787235</v>
      </c>
      <c r="V510" s="97" t="s">
        <v>101</v>
      </c>
      <c r="W510" s="98" t="s">
        <v>2239</v>
      </c>
      <c r="X510" s="99">
        <v>15656900</v>
      </c>
      <c r="Y510" s="46">
        <f t="shared" si="31"/>
        <v>13803950</v>
      </c>
      <c r="Z510" s="99">
        <v>825520</v>
      </c>
      <c r="AA510" s="99">
        <v>12978430</v>
      </c>
    </row>
    <row r="511" spans="1:27" ht="15">
      <c r="A511" s="97" t="s">
        <v>194</v>
      </c>
      <c r="B511" s="98" t="s">
        <v>2182</v>
      </c>
      <c r="C511" s="78"/>
      <c r="D511" s="99">
        <f t="shared" si="28"/>
        <v>100364</v>
      </c>
      <c r="E511" s="99">
        <v>27880</v>
      </c>
      <c r="F511" s="99">
        <v>72484</v>
      </c>
      <c r="O511" s="97" t="s">
        <v>74</v>
      </c>
      <c r="P511" s="98" t="s">
        <v>2152</v>
      </c>
      <c r="Q511" s="99">
        <v>1196514</v>
      </c>
      <c r="R511" s="99">
        <f t="shared" si="30"/>
        <v>391322</v>
      </c>
      <c r="S511" s="78"/>
      <c r="T511" s="99">
        <v>391322</v>
      </c>
      <c r="V511" s="97" t="s">
        <v>104</v>
      </c>
      <c r="W511" s="98" t="s">
        <v>2160</v>
      </c>
      <c r="X511" s="78"/>
      <c r="Y511" s="46">
        <f t="shared" si="31"/>
        <v>121860</v>
      </c>
      <c r="Z511" s="78"/>
      <c r="AA511" s="99">
        <v>121860</v>
      </c>
    </row>
    <row r="512" spans="1:27" ht="15">
      <c r="A512" s="97" t="s">
        <v>198</v>
      </c>
      <c r="B512" s="98" t="s">
        <v>1919</v>
      </c>
      <c r="C512" s="78"/>
      <c r="D512" s="99">
        <f t="shared" si="28"/>
        <v>33100</v>
      </c>
      <c r="E512" s="99">
        <v>33100</v>
      </c>
      <c r="F512" s="78"/>
      <c r="O512" s="97" t="s">
        <v>77</v>
      </c>
      <c r="P512" s="98" t="s">
        <v>2153</v>
      </c>
      <c r="Q512" s="99">
        <v>1389800</v>
      </c>
      <c r="R512" s="99">
        <f t="shared" si="30"/>
        <v>1258134</v>
      </c>
      <c r="S512" s="99">
        <v>202160</v>
      </c>
      <c r="T512" s="99">
        <v>1055974</v>
      </c>
      <c r="V512" s="97" t="s">
        <v>107</v>
      </c>
      <c r="W512" s="98" t="s">
        <v>2161</v>
      </c>
      <c r="X512" s="99">
        <v>386101</v>
      </c>
      <c r="Y512" s="46">
        <f t="shared" si="31"/>
        <v>930380</v>
      </c>
      <c r="Z512" s="99">
        <v>18150</v>
      </c>
      <c r="AA512" s="99">
        <v>912230</v>
      </c>
    </row>
    <row r="513" spans="1:27" ht="15">
      <c r="A513" s="97" t="s">
        <v>201</v>
      </c>
      <c r="B513" s="98" t="s">
        <v>2183</v>
      </c>
      <c r="C513" s="78"/>
      <c r="D513" s="99">
        <f t="shared" si="28"/>
        <v>300</v>
      </c>
      <c r="E513" s="78"/>
      <c r="F513" s="99">
        <v>300</v>
      </c>
      <c r="O513" s="97" t="s">
        <v>80</v>
      </c>
      <c r="P513" s="98" t="s">
        <v>2154</v>
      </c>
      <c r="Q513" s="99">
        <v>304808</v>
      </c>
      <c r="R513" s="99">
        <f t="shared" si="30"/>
        <v>3796594</v>
      </c>
      <c r="S513" s="99">
        <v>209900</v>
      </c>
      <c r="T513" s="99">
        <v>3586694</v>
      </c>
      <c r="V513" s="97" t="s">
        <v>110</v>
      </c>
      <c r="W513" s="98" t="s">
        <v>2162</v>
      </c>
      <c r="X513" s="78"/>
      <c r="Y513" s="46">
        <f t="shared" si="31"/>
        <v>498962</v>
      </c>
      <c r="Z513" s="78"/>
      <c r="AA513" s="99">
        <v>498962</v>
      </c>
    </row>
    <row r="514" spans="1:27" ht="15">
      <c r="A514" s="97" t="s">
        <v>204</v>
      </c>
      <c r="B514" s="98" t="s">
        <v>1893</v>
      </c>
      <c r="C514" s="78"/>
      <c r="D514" s="99">
        <f t="shared" si="28"/>
        <v>3100</v>
      </c>
      <c r="E514" s="78"/>
      <c r="F514" s="99">
        <v>3100</v>
      </c>
      <c r="O514" s="97" t="s">
        <v>83</v>
      </c>
      <c r="P514" s="98" t="s">
        <v>2155</v>
      </c>
      <c r="Q514" s="99">
        <v>1764620</v>
      </c>
      <c r="R514" s="99">
        <f t="shared" si="30"/>
        <v>6210218</v>
      </c>
      <c r="S514" s="99">
        <v>2055405</v>
      </c>
      <c r="T514" s="99">
        <v>4154813</v>
      </c>
      <c r="V514" s="97" t="s">
        <v>113</v>
      </c>
      <c r="W514" s="98" t="s">
        <v>2163</v>
      </c>
      <c r="X514" s="99">
        <v>2628175</v>
      </c>
      <c r="Y514" s="46">
        <f t="shared" si="31"/>
        <v>640420</v>
      </c>
      <c r="Z514" s="78"/>
      <c r="AA514" s="99">
        <v>640420</v>
      </c>
    </row>
    <row r="515" spans="1:27" ht="15">
      <c r="A515" s="97" t="s">
        <v>209</v>
      </c>
      <c r="B515" s="98" t="s">
        <v>2185</v>
      </c>
      <c r="C515" s="78"/>
      <c r="D515" s="99">
        <f t="shared" si="28"/>
        <v>9335</v>
      </c>
      <c r="E515" s="78"/>
      <c r="F515" s="99">
        <v>9335</v>
      </c>
      <c r="O515" s="97" t="s">
        <v>86</v>
      </c>
      <c r="P515" s="98" t="s">
        <v>2156</v>
      </c>
      <c r="Q515" s="99">
        <v>373250</v>
      </c>
      <c r="R515" s="99">
        <f t="shared" si="30"/>
        <v>782916</v>
      </c>
      <c r="S515" s="99">
        <v>455000</v>
      </c>
      <c r="T515" s="99">
        <v>327916</v>
      </c>
      <c r="V515" s="97" t="s">
        <v>124</v>
      </c>
      <c r="W515" s="98" t="s">
        <v>2326</v>
      </c>
      <c r="X515" s="78"/>
      <c r="Y515" s="46">
        <f t="shared" si="31"/>
        <v>1</v>
      </c>
      <c r="Z515" s="78"/>
      <c r="AA515" s="99">
        <v>1</v>
      </c>
    </row>
    <row r="516" spans="1:27" ht="15">
      <c r="A516" s="97" t="s">
        <v>212</v>
      </c>
      <c r="B516" s="98" t="s">
        <v>2186</v>
      </c>
      <c r="C516" s="78"/>
      <c r="D516" s="99">
        <f t="shared" si="28"/>
        <v>250</v>
      </c>
      <c r="E516" s="99">
        <v>250</v>
      </c>
      <c r="F516" s="78"/>
      <c r="O516" s="97" t="s">
        <v>89</v>
      </c>
      <c r="P516" s="98" t="s">
        <v>2325</v>
      </c>
      <c r="Q516" s="99">
        <v>192600</v>
      </c>
      <c r="R516" s="99">
        <f t="shared" si="30"/>
        <v>572809</v>
      </c>
      <c r="S516" s="78"/>
      <c r="T516" s="99">
        <v>572809</v>
      </c>
      <c r="V516" s="97" t="s">
        <v>127</v>
      </c>
      <c r="W516" s="98" t="s">
        <v>2164</v>
      </c>
      <c r="X516" s="99">
        <v>483178</v>
      </c>
      <c r="Y516" s="46">
        <f t="shared" si="31"/>
        <v>1241393</v>
      </c>
      <c r="Z516" s="99">
        <v>58962</v>
      </c>
      <c r="AA516" s="99">
        <v>1182431</v>
      </c>
    </row>
    <row r="517" spans="1:27" ht="15">
      <c r="A517" s="97" t="s">
        <v>214</v>
      </c>
      <c r="B517" s="98" t="s">
        <v>2187</v>
      </c>
      <c r="C517" s="78"/>
      <c r="D517" s="99">
        <f t="shared" si="28"/>
        <v>72728</v>
      </c>
      <c r="E517" s="78"/>
      <c r="F517" s="99">
        <v>72728</v>
      </c>
      <c r="O517" s="97" t="s">
        <v>92</v>
      </c>
      <c r="P517" s="98" t="s">
        <v>2157</v>
      </c>
      <c r="Q517" s="99">
        <v>1700444</v>
      </c>
      <c r="R517" s="99">
        <f t="shared" si="30"/>
        <v>1066334</v>
      </c>
      <c r="S517" s="78"/>
      <c r="T517" s="99">
        <v>1066334</v>
      </c>
      <c r="V517" s="97" t="s">
        <v>129</v>
      </c>
      <c r="W517" s="98" t="s">
        <v>2165</v>
      </c>
      <c r="X517" s="78"/>
      <c r="Y517" s="46">
        <f t="shared" si="31"/>
        <v>24469133</v>
      </c>
      <c r="Z517" s="99">
        <v>13057450</v>
      </c>
      <c r="AA517" s="99">
        <v>11411683</v>
      </c>
    </row>
    <row r="518" spans="1:27" ht="15">
      <c r="A518" s="97" t="s">
        <v>217</v>
      </c>
      <c r="B518" s="98" t="s">
        <v>2188</v>
      </c>
      <c r="C518" s="78"/>
      <c r="D518" s="99">
        <f t="shared" si="28"/>
        <v>60645</v>
      </c>
      <c r="E518" s="78"/>
      <c r="F518" s="99">
        <v>60645</v>
      </c>
      <c r="O518" s="97" t="s">
        <v>95</v>
      </c>
      <c r="P518" s="98" t="s">
        <v>2158</v>
      </c>
      <c r="Q518" s="78"/>
      <c r="R518" s="99">
        <f t="shared" si="30"/>
        <v>556717</v>
      </c>
      <c r="S518" s="99">
        <v>21450</v>
      </c>
      <c r="T518" s="99">
        <v>535267</v>
      </c>
      <c r="V518" s="97" t="s">
        <v>133</v>
      </c>
      <c r="W518" s="98" t="s">
        <v>2166</v>
      </c>
      <c r="X518" s="99">
        <v>30000</v>
      </c>
      <c r="Y518" s="46">
        <f t="shared" si="31"/>
        <v>30935658</v>
      </c>
      <c r="Z518" s="78"/>
      <c r="AA518" s="99">
        <v>30935658</v>
      </c>
    </row>
    <row r="519" spans="1:27" ht="15">
      <c r="A519" s="97" t="s">
        <v>220</v>
      </c>
      <c r="B519" s="98" t="s">
        <v>2189</v>
      </c>
      <c r="C519" s="78"/>
      <c r="D519" s="99">
        <f aca="true" t="shared" si="32" ref="D519:D527">E519+F519</f>
        <v>56700</v>
      </c>
      <c r="E519" s="78"/>
      <c r="F519" s="99">
        <v>56700</v>
      </c>
      <c r="O519" s="97" t="s">
        <v>98</v>
      </c>
      <c r="P519" s="98" t="s">
        <v>2159</v>
      </c>
      <c r="Q519" s="99">
        <v>298300</v>
      </c>
      <c r="R519" s="99">
        <f aca="true" t="shared" si="33" ref="R519:R570">S519+T519</f>
        <v>759200</v>
      </c>
      <c r="S519" s="99">
        <v>187800</v>
      </c>
      <c r="T519" s="99">
        <v>571400</v>
      </c>
      <c r="V519" s="97" t="s">
        <v>136</v>
      </c>
      <c r="W519" s="98" t="s">
        <v>2167</v>
      </c>
      <c r="X519" s="99">
        <v>28000</v>
      </c>
      <c r="Y519" s="46">
        <f aca="true" t="shared" si="34" ref="Y519:Y560">Z519+AA519</f>
        <v>4053390</v>
      </c>
      <c r="Z519" s="78"/>
      <c r="AA519" s="99">
        <v>4053390</v>
      </c>
    </row>
    <row r="520" spans="1:27" ht="15">
      <c r="A520" s="97" t="s">
        <v>223</v>
      </c>
      <c r="B520" s="98" t="s">
        <v>2190</v>
      </c>
      <c r="C520" s="78"/>
      <c r="D520" s="99">
        <f t="shared" si="32"/>
        <v>28981</v>
      </c>
      <c r="E520" s="78"/>
      <c r="F520" s="99">
        <v>28981</v>
      </c>
      <c r="O520" s="97" t="s">
        <v>101</v>
      </c>
      <c r="P520" s="98" t="s">
        <v>2239</v>
      </c>
      <c r="Q520" s="99">
        <v>2934707</v>
      </c>
      <c r="R520" s="99">
        <f t="shared" si="33"/>
        <v>8775686</v>
      </c>
      <c r="S520" s="99">
        <v>1120650</v>
      </c>
      <c r="T520" s="99">
        <v>7655036</v>
      </c>
      <c r="V520" s="97" t="s">
        <v>139</v>
      </c>
      <c r="W520" s="98" t="s">
        <v>2327</v>
      </c>
      <c r="X520" s="99">
        <v>1106075</v>
      </c>
      <c r="Y520" s="46">
        <f t="shared" si="34"/>
        <v>52930376</v>
      </c>
      <c r="Z520" s="78"/>
      <c r="AA520" s="99">
        <v>52930376</v>
      </c>
    </row>
    <row r="521" spans="1:27" ht="15">
      <c r="A521" s="97" t="s">
        <v>229</v>
      </c>
      <c r="B521" s="98" t="s">
        <v>1831</v>
      </c>
      <c r="C521" s="99">
        <v>113501</v>
      </c>
      <c r="D521" s="99">
        <f t="shared" si="32"/>
        <v>504742</v>
      </c>
      <c r="E521" s="99">
        <v>20000</v>
      </c>
      <c r="F521" s="99">
        <v>484742</v>
      </c>
      <c r="O521" s="97" t="s">
        <v>104</v>
      </c>
      <c r="P521" s="98" t="s">
        <v>2160</v>
      </c>
      <c r="Q521" s="78"/>
      <c r="R521" s="99">
        <f t="shared" si="33"/>
        <v>1033334</v>
      </c>
      <c r="S521" s="99">
        <v>58500</v>
      </c>
      <c r="T521" s="99">
        <v>974834</v>
      </c>
      <c r="V521" s="97" t="s">
        <v>142</v>
      </c>
      <c r="W521" s="98" t="s">
        <v>2168</v>
      </c>
      <c r="X521" s="99">
        <v>168000</v>
      </c>
      <c r="Y521" s="46">
        <f t="shared" si="34"/>
        <v>141972</v>
      </c>
      <c r="Z521" s="78"/>
      <c r="AA521" s="99">
        <v>141972</v>
      </c>
    </row>
    <row r="522" spans="1:27" ht="15">
      <c r="A522" s="97" t="s">
        <v>232</v>
      </c>
      <c r="B522" s="98" t="s">
        <v>2192</v>
      </c>
      <c r="C522" s="99">
        <v>250000</v>
      </c>
      <c r="D522" s="99">
        <f t="shared" si="32"/>
        <v>5200</v>
      </c>
      <c r="E522" s="78"/>
      <c r="F522" s="99">
        <v>5200</v>
      </c>
      <c r="O522" s="97" t="s">
        <v>107</v>
      </c>
      <c r="P522" s="98" t="s">
        <v>2161</v>
      </c>
      <c r="Q522" s="78"/>
      <c r="R522" s="99">
        <f t="shared" si="33"/>
        <v>1266939</v>
      </c>
      <c r="S522" s="99">
        <v>425813</v>
      </c>
      <c r="T522" s="99">
        <v>841126</v>
      </c>
      <c r="V522" s="97" t="s">
        <v>145</v>
      </c>
      <c r="W522" s="98" t="s">
        <v>2169</v>
      </c>
      <c r="X522" s="78"/>
      <c r="Y522" s="46">
        <f t="shared" si="34"/>
        <v>1034643</v>
      </c>
      <c r="Z522" s="78"/>
      <c r="AA522" s="99">
        <v>1034643</v>
      </c>
    </row>
    <row r="523" spans="1:27" ht="15">
      <c r="A523" s="97" t="s">
        <v>235</v>
      </c>
      <c r="B523" s="98" t="s">
        <v>2193</v>
      </c>
      <c r="C523" s="78"/>
      <c r="D523" s="99">
        <f t="shared" si="32"/>
        <v>257104</v>
      </c>
      <c r="E523" s="78"/>
      <c r="F523" s="99">
        <v>257104</v>
      </c>
      <c r="O523" s="97" t="s">
        <v>110</v>
      </c>
      <c r="P523" s="98" t="s">
        <v>2162</v>
      </c>
      <c r="Q523" s="78"/>
      <c r="R523" s="99">
        <f t="shared" si="33"/>
        <v>379446</v>
      </c>
      <c r="S523" s="99">
        <v>26800</v>
      </c>
      <c r="T523" s="99">
        <v>352646</v>
      </c>
      <c r="V523" s="97" t="s">
        <v>148</v>
      </c>
      <c r="W523" s="98" t="s">
        <v>2328</v>
      </c>
      <c r="X523" s="78"/>
      <c r="Y523" s="46">
        <f t="shared" si="34"/>
        <v>2440930</v>
      </c>
      <c r="Z523" s="78"/>
      <c r="AA523" s="99">
        <v>2440930</v>
      </c>
    </row>
    <row r="524" spans="1:27" ht="15">
      <c r="A524" s="97" t="s">
        <v>238</v>
      </c>
      <c r="B524" s="98" t="s">
        <v>2194</v>
      </c>
      <c r="C524" s="78"/>
      <c r="D524" s="99">
        <f t="shared" si="32"/>
        <v>2752</v>
      </c>
      <c r="E524" s="78"/>
      <c r="F524" s="99">
        <v>2752</v>
      </c>
      <c r="O524" s="97" t="s">
        <v>113</v>
      </c>
      <c r="P524" s="98" t="s">
        <v>2163</v>
      </c>
      <c r="Q524" s="99">
        <v>980689</v>
      </c>
      <c r="R524" s="99">
        <f t="shared" si="33"/>
        <v>6219200</v>
      </c>
      <c r="S524" s="99">
        <v>964398</v>
      </c>
      <c r="T524" s="99">
        <v>5254802</v>
      </c>
      <c r="V524" s="97" t="s">
        <v>151</v>
      </c>
      <c r="W524" s="98" t="s">
        <v>2170</v>
      </c>
      <c r="X524" s="99">
        <v>22000</v>
      </c>
      <c r="Y524" s="46">
        <f t="shared" si="34"/>
        <v>4311774</v>
      </c>
      <c r="Z524" s="78"/>
      <c r="AA524" s="99">
        <v>4311774</v>
      </c>
    </row>
    <row r="525" spans="1:27" ht="15">
      <c r="A525" s="97" t="s">
        <v>240</v>
      </c>
      <c r="B525" s="98" t="s">
        <v>2195</v>
      </c>
      <c r="C525" s="78"/>
      <c r="D525" s="99">
        <f t="shared" si="32"/>
        <v>30150</v>
      </c>
      <c r="E525" s="99">
        <v>11300</v>
      </c>
      <c r="F525" s="99">
        <v>18850</v>
      </c>
      <c r="O525" s="97" t="s">
        <v>124</v>
      </c>
      <c r="P525" s="98" t="s">
        <v>2326</v>
      </c>
      <c r="Q525" s="78"/>
      <c r="R525" s="99">
        <f t="shared" si="33"/>
        <v>7830</v>
      </c>
      <c r="S525" s="78"/>
      <c r="T525" s="99">
        <v>7830</v>
      </c>
      <c r="V525" s="97" t="s">
        <v>154</v>
      </c>
      <c r="W525" s="98" t="s">
        <v>2171</v>
      </c>
      <c r="X525" s="99">
        <v>23302214</v>
      </c>
      <c r="Y525" s="46">
        <f t="shared" si="34"/>
        <v>17251301</v>
      </c>
      <c r="Z525" s="99">
        <v>98003</v>
      </c>
      <c r="AA525" s="99">
        <v>17153298</v>
      </c>
    </row>
    <row r="526" spans="1:27" ht="15">
      <c r="A526" s="97" t="s">
        <v>243</v>
      </c>
      <c r="B526" s="98" t="s">
        <v>1813</v>
      </c>
      <c r="C526" s="99">
        <v>0</v>
      </c>
      <c r="D526" s="99">
        <f t="shared" si="32"/>
        <v>196384</v>
      </c>
      <c r="E526" s="99">
        <v>120000</v>
      </c>
      <c r="F526" s="99">
        <v>76384</v>
      </c>
      <c r="O526" s="97" t="s">
        <v>127</v>
      </c>
      <c r="P526" s="98" t="s">
        <v>2164</v>
      </c>
      <c r="Q526" s="99">
        <v>1614702</v>
      </c>
      <c r="R526" s="99">
        <f t="shared" si="33"/>
        <v>1921560</v>
      </c>
      <c r="S526" s="99">
        <v>303880</v>
      </c>
      <c r="T526" s="99">
        <v>1617680</v>
      </c>
      <c r="V526" s="97" t="s">
        <v>157</v>
      </c>
      <c r="W526" s="98" t="s">
        <v>2172</v>
      </c>
      <c r="X526" s="78"/>
      <c r="Y526" s="46">
        <f t="shared" si="34"/>
        <v>2840607</v>
      </c>
      <c r="Z526" s="78"/>
      <c r="AA526" s="99">
        <v>2840607</v>
      </c>
    </row>
    <row r="527" spans="1:27" ht="15">
      <c r="A527" s="97" t="s">
        <v>246</v>
      </c>
      <c r="B527" s="98" t="s">
        <v>2202</v>
      </c>
      <c r="C527" s="78"/>
      <c r="D527" s="99">
        <f t="shared" si="32"/>
        <v>24545</v>
      </c>
      <c r="E527" s="78"/>
      <c r="F527" s="99">
        <v>24545</v>
      </c>
      <c r="O527" s="97" t="s">
        <v>129</v>
      </c>
      <c r="P527" s="98" t="s">
        <v>2165</v>
      </c>
      <c r="Q527" s="99">
        <v>555503</v>
      </c>
      <c r="R527" s="99">
        <f t="shared" si="33"/>
        <v>8872317</v>
      </c>
      <c r="S527" s="99">
        <v>4785914</v>
      </c>
      <c r="T527" s="99">
        <v>4086403</v>
      </c>
      <c r="V527" s="97" t="s">
        <v>160</v>
      </c>
      <c r="W527" s="98" t="s">
        <v>2173</v>
      </c>
      <c r="X527" s="99">
        <v>21500</v>
      </c>
      <c r="Y527" s="46">
        <f t="shared" si="34"/>
        <v>4299288</v>
      </c>
      <c r="Z527" s="78"/>
      <c r="AA527" s="99">
        <v>4299288</v>
      </c>
    </row>
    <row r="528" spans="15:27" ht="15">
      <c r="O528" s="97" t="s">
        <v>133</v>
      </c>
      <c r="P528" s="98" t="s">
        <v>2166</v>
      </c>
      <c r="Q528" s="99">
        <v>831000</v>
      </c>
      <c r="R528" s="99">
        <f t="shared" si="33"/>
        <v>6038947</v>
      </c>
      <c r="S528" s="99">
        <v>3172205</v>
      </c>
      <c r="T528" s="99">
        <v>2866742</v>
      </c>
      <c r="V528" s="97" t="s">
        <v>163</v>
      </c>
      <c r="W528" s="98" t="s">
        <v>2174</v>
      </c>
      <c r="X528" s="99">
        <v>5681258</v>
      </c>
      <c r="Y528" s="46">
        <f t="shared" si="34"/>
        <v>1338190</v>
      </c>
      <c r="Z528" s="78"/>
      <c r="AA528" s="99">
        <v>1338190</v>
      </c>
    </row>
    <row r="529" spans="15:27" ht="15">
      <c r="O529" s="97" t="s">
        <v>136</v>
      </c>
      <c r="P529" s="98" t="s">
        <v>2167</v>
      </c>
      <c r="Q529" s="99">
        <v>11295051</v>
      </c>
      <c r="R529" s="99">
        <f t="shared" si="33"/>
        <v>15048913</v>
      </c>
      <c r="S529" s="99">
        <v>6117984</v>
      </c>
      <c r="T529" s="99">
        <v>8930929</v>
      </c>
      <c r="V529" s="97" t="s">
        <v>166</v>
      </c>
      <c r="W529" s="98" t="s">
        <v>2175</v>
      </c>
      <c r="X529" s="99">
        <v>1578738</v>
      </c>
      <c r="Y529" s="46">
        <f t="shared" si="34"/>
        <v>16436450</v>
      </c>
      <c r="Z529" s="99">
        <v>78100</v>
      </c>
      <c r="AA529" s="99">
        <v>16358350</v>
      </c>
    </row>
    <row r="530" spans="15:27" ht="15">
      <c r="O530" s="97" t="s">
        <v>139</v>
      </c>
      <c r="P530" s="98" t="s">
        <v>2327</v>
      </c>
      <c r="Q530" s="99">
        <v>19731494</v>
      </c>
      <c r="R530" s="99">
        <f t="shared" si="33"/>
        <v>8487123</v>
      </c>
      <c r="S530" s="99">
        <v>31000</v>
      </c>
      <c r="T530" s="99">
        <v>8456123</v>
      </c>
      <c r="V530" s="97" t="s">
        <v>169</v>
      </c>
      <c r="W530" s="98" t="s">
        <v>2176</v>
      </c>
      <c r="X530" s="78"/>
      <c r="Y530" s="46">
        <f t="shared" si="34"/>
        <v>1319354</v>
      </c>
      <c r="Z530" s="99">
        <v>389037</v>
      </c>
      <c r="AA530" s="99">
        <v>930317</v>
      </c>
    </row>
    <row r="531" spans="15:27" ht="15">
      <c r="O531" s="97" t="s">
        <v>142</v>
      </c>
      <c r="P531" s="98" t="s">
        <v>2168</v>
      </c>
      <c r="Q531" s="99">
        <v>2621808</v>
      </c>
      <c r="R531" s="99">
        <f t="shared" si="33"/>
        <v>4273496</v>
      </c>
      <c r="S531" s="99">
        <v>936661</v>
      </c>
      <c r="T531" s="99">
        <v>3336835</v>
      </c>
      <c r="V531" s="97" t="s">
        <v>172</v>
      </c>
      <c r="W531" s="98" t="s">
        <v>2177</v>
      </c>
      <c r="X531" s="78"/>
      <c r="Y531" s="46">
        <f t="shared" si="34"/>
        <v>1456567</v>
      </c>
      <c r="Z531" s="99">
        <v>85550</v>
      </c>
      <c r="AA531" s="99">
        <v>1371017</v>
      </c>
    </row>
    <row r="532" spans="15:27" ht="15">
      <c r="O532" s="97" t="s">
        <v>145</v>
      </c>
      <c r="P532" s="98" t="s">
        <v>2169</v>
      </c>
      <c r="Q532" s="99">
        <v>11200</v>
      </c>
      <c r="R532" s="99">
        <f t="shared" si="33"/>
        <v>1702608</v>
      </c>
      <c r="S532" s="99">
        <v>457600</v>
      </c>
      <c r="T532" s="99">
        <v>1245008</v>
      </c>
      <c r="V532" s="97" t="s">
        <v>175</v>
      </c>
      <c r="W532" s="98" t="s">
        <v>2178</v>
      </c>
      <c r="X532" s="99">
        <v>953617</v>
      </c>
      <c r="Y532" s="46">
        <f t="shared" si="34"/>
        <v>5121972</v>
      </c>
      <c r="Z532" s="99">
        <v>10500</v>
      </c>
      <c r="AA532" s="99">
        <v>5111472</v>
      </c>
    </row>
    <row r="533" spans="15:27" ht="15">
      <c r="O533" s="97" t="s">
        <v>148</v>
      </c>
      <c r="P533" s="98" t="s">
        <v>2328</v>
      </c>
      <c r="Q533" s="78"/>
      <c r="R533" s="99">
        <f t="shared" si="33"/>
        <v>2482556</v>
      </c>
      <c r="S533" s="99">
        <v>153200</v>
      </c>
      <c r="T533" s="99">
        <v>2329356</v>
      </c>
      <c r="V533" s="97" t="s">
        <v>178</v>
      </c>
      <c r="W533" s="98" t="s">
        <v>1845</v>
      </c>
      <c r="X533" s="99">
        <v>1250850</v>
      </c>
      <c r="Y533" s="46">
        <f t="shared" si="34"/>
        <v>2926807</v>
      </c>
      <c r="Z533" s="78"/>
      <c r="AA533" s="99">
        <v>2926807</v>
      </c>
    </row>
    <row r="534" spans="15:27" ht="15">
      <c r="O534" s="97" t="s">
        <v>151</v>
      </c>
      <c r="P534" s="98" t="s">
        <v>2170</v>
      </c>
      <c r="Q534" s="99">
        <v>1766800</v>
      </c>
      <c r="R534" s="99">
        <f t="shared" si="33"/>
        <v>2344568</v>
      </c>
      <c r="S534" s="99">
        <v>526300</v>
      </c>
      <c r="T534" s="99">
        <v>1818268</v>
      </c>
      <c r="V534" s="97" t="s">
        <v>180</v>
      </c>
      <c r="W534" s="98" t="s">
        <v>2179</v>
      </c>
      <c r="X534" s="99">
        <v>2843500</v>
      </c>
      <c r="Y534" s="46">
        <f t="shared" si="34"/>
        <v>55168908</v>
      </c>
      <c r="Z534" s="99">
        <v>25846400</v>
      </c>
      <c r="AA534" s="99">
        <v>29322508</v>
      </c>
    </row>
    <row r="535" spans="15:27" ht="15">
      <c r="O535" s="97" t="s">
        <v>154</v>
      </c>
      <c r="P535" s="98" t="s">
        <v>2171</v>
      </c>
      <c r="Q535" s="99">
        <v>19320300</v>
      </c>
      <c r="R535" s="99">
        <f t="shared" si="33"/>
        <v>5599251</v>
      </c>
      <c r="S535" s="99">
        <v>571350</v>
      </c>
      <c r="T535" s="99">
        <v>5027901</v>
      </c>
      <c r="V535" s="223" t="s">
        <v>183</v>
      </c>
      <c r="W535" s="98" t="s">
        <v>1968</v>
      </c>
      <c r="X535" s="99">
        <f>17450519+12938500</f>
        <v>30389019</v>
      </c>
      <c r="Y535" s="46">
        <f t="shared" si="34"/>
        <v>18772450</v>
      </c>
      <c r="Z535" s="99">
        <v>5370850</v>
      </c>
      <c r="AA535" s="99">
        <v>13401600</v>
      </c>
    </row>
    <row r="536" spans="15:27" ht="15">
      <c r="O536" s="97" t="s">
        <v>157</v>
      </c>
      <c r="P536" s="98" t="s">
        <v>2172</v>
      </c>
      <c r="Q536" s="99">
        <v>925000</v>
      </c>
      <c r="R536" s="99">
        <f t="shared" si="33"/>
        <v>5029645</v>
      </c>
      <c r="S536" s="99">
        <v>3050765</v>
      </c>
      <c r="T536" s="99">
        <v>1978880</v>
      </c>
      <c r="V536" s="97" t="s">
        <v>185</v>
      </c>
      <c r="W536" s="98" t="s">
        <v>2180</v>
      </c>
      <c r="X536" s="99">
        <v>1699476</v>
      </c>
      <c r="Y536" s="46">
        <f t="shared" si="34"/>
        <v>7696663</v>
      </c>
      <c r="Z536" s="99">
        <v>1762000</v>
      </c>
      <c r="AA536" s="99">
        <v>5934663</v>
      </c>
    </row>
    <row r="537" spans="15:27" ht="15">
      <c r="O537" s="97" t="s">
        <v>160</v>
      </c>
      <c r="P537" s="98" t="s">
        <v>2173</v>
      </c>
      <c r="Q537" s="99">
        <v>2236700</v>
      </c>
      <c r="R537" s="99">
        <f t="shared" si="33"/>
        <v>7710469</v>
      </c>
      <c r="S537" s="99">
        <v>3296480</v>
      </c>
      <c r="T537" s="99">
        <v>4413989</v>
      </c>
      <c r="V537" s="97" t="s">
        <v>188</v>
      </c>
      <c r="W537" s="98" t="s">
        <v>2337</v>
      </c>
      <c r="X537" s="78"/>
      <c r="Y537" s="46">
        <f t="shared" si="34"/>
        <v>10750</v>
      </c>
      <c r="Z537" s="78"/>
      <c r="AA537" s="99">
        <v>10750</v>
      </c>
    </row>
    <row r="538" spans="15:27" ht="15">
      <c r="O538" s="97" t="s">
        <v>163</v>
      </c>
      <c r="P538" s="98" t="s">
        <v>2174</v>
      </c>
      <c r="Q538" s="99">
        <v>8147952</v>
      </c>
      <c r="R538" s="99">
        <f t="shared" si="33"/>
        <v>14336842</v>
      </c>
      <c r="S538" s="99">
        <v>45700</v>
      </c>
      <c r="T538" s="99">
        <v>14291142</v>
      </c>
      <c r="V538" s="97" t="s">
        <v>191</v>
      </c>
      <c r="W538" s="98" t="s">
        <v>2181</v>
      </c>
      <c r="X538" s="99">
        <v>53000</v>
      </c>
      <c r="Y538" s="46">
        <f t="shared" si="34"/>
        <v>425774</v>
      </c>
      <c r="Z538" s="78"/>
      <c r="AA538" s="99">
        <v>425774</v>
      </c>
    </row>
    <row r="539" spans="15:27" ht="15">
      <c r="O539" s="97" t="s">
        <v>166</v>
      </c>
      <c r="P539" s="98" t="s">
        <v>2175</v>
      </c>
      <c r="Q539" s="99">
        <v>44449835</v>
      </c>
      <c r="R539" s="99">
        <f t="shared" si="33"/>
        <v>1600556</v>
      </c>
      <c r="S539" s="99">
        <v>741260</v>
      </c>
      <c r="T539" s="99">
        <v>859296</v>
      </c>
      <c r="V539" s="97" t="s">
        <v>192</v>
      </c>
      <c r="W539" s="98" t="s">
        <v>2333</v>
      </c>
      <c r="X539" s="99">
        <v>3441400</v>
      </c>
      <c r="Y539" s="46">
        <f t="shared" si="34"/>
        <v>949556</v>
      </c>
      <c r="Z539" s="99">
        <v>2800</v>
      </c>
      <c r="AA539" s="99">
        <v>946756</v>
      </c>
    </row>
    <row r="540" spans="15:27" ht="15">
      <c r="O540" s="97" t="s">
        <v>169</v>
      </c>
      <c r="P540" s="98" t="s">
        <v>2176</v>
      </c>
      <c r="Q540" s="99">
        <v>2603840</v>
      </c>
      <c r="R540" s="99">
        <f t="shared" si="33"/>
        <v>1998485</v>
      </c>
      <c r="S540" s="99">
        <v>163930</v>
      </c>
      <c r="T540" s="99">
        <v>1834555</v>
      </c>
      <c r="V540" s="97" t="s">
        <v>193</v>
      </c>
      <c r="W540" s="98" t="s">
        <v>2329</v>
      </c>
      <c r="X540" s="78"/>
      <c r="Y540" s="46">
        <f t="shared" si="34"/>
        <v>4758469</v>
      </c>
      <c r="Z540" s="78"/>
      <c r="AA540" s="99">
        <v>4758469</v>
      </c>
    </row>
    <row r="541" spans="15:27" ht="15">
      <c r="O541" s="97" t="s">
        <v>172</v>
      </c>
      <c r="P541" s="98" t="s">
        <v>2177</v>
      </c>
      <c r="Q541" s="99">
        <v>3303466</v>
      </c>
      <c r="R541" s="99">
        <f t="shared" si="33"/>
        <v>2832166</v>
      </c>
      <c r="S541" s="99">
        <v>265800</v>
      </c>
      <c r="T541" s="99">
        <v>2566366</v>
      </c>
      <c r="V541" s="97" t="s">
        <v>194</v>
      </c>
      <c r="W541" s="98" t="s">
        <v>2182</v>
      </c>
      <c r="X541" s="99">
        <v>591200</v>
      </c>
      <c r="Y541" s="46">
        <f t="shared" si="34"/>
        <v>6220707</v>
      </c>
      <c r="Z541" s="99">
        <v>5044879</v>
      </c>
      <c r="AA541" s="99">
        <v>1175828</v>
      </c>
    </row>
    <row r="542" spans="15:27" ht="15">
      <c r="O542" s="97" t="s">
        <v>175</v>
      </c>
      <c r="P542" s="98" t="s">
        <v>2178</v>
      </c>
      <c r="Q542" s="99">
        <v>2777600</v>
      </c>
      <c r="R542" s="99">
        <f t="shared" si="33"/>
        <v>14274131</v>
      </c>
      <c r="S542" s="99">
        <v>6537315</v>
      </c>
      <c r="T542" s="99">
        <v>7736816</v>
      </c>
      <c r="V542" s="97" t="s">
        <v>198</v>
      </c>
      <c r="W542" s="98" t="s">
        <v>1919</v>
      </c>
      <c r="X542" s="99">
        <v>12855</v>
      </c>
      <c r="Y542" s="46">
        <f t="shared" si="34"/>
        <v>2123922</v>
      </c>
      <c r="Z542" s="99">
        <v>75550</v>
      </c>
      <c r="AA542" s="99">
        <v>2048372</v>
      </c>
    </row>
    <row r="543" spans="15:27" ht="15">
      <c r="O543" s="97" t="s">
        <v>178</v>
      </c>
      <c r="P543" s="98" t="s">
        <v>1845</v>
      </c>
      <c r="Q543" s="99">
        <v>1083400</v>
      </c>
      <c r="R543" s="99">
        <f t="shared" si="33"/>
        <v>4780306</v>
      </c>
      <c r="S543" s="99">
        <v>1264222</v>
      </c>
      <c r="T543" s="99">
        <v>3516084</v>
      </c>
      <c r="V543" s="97" t="s">
        <v>201</v>
      </c>
      <c r="W543" s="98" t="s">
        <v>2183</v>
      </c>
      <c r="X543" s="99">
        <v>26364</v>
      </c>
      <c r="Y543" s="46">
        <f t="shared" si="34"/>
        <v>74947</v>
      </c>
      <c r="Z543" s="78"/>
      <c r="AA543" s="99">
        <v>74947</v>
      </c>
    </row>
    <row r="544" spans="15:27" ht="15">
      <c r="O544" s="97" t="s">
        <v>180</v>
      </c>
      <c r="P544" s="98" t="s">
        <v>2179</v>
      </c>
      <c r="Q544" s="99">
        <v>12573250</v>
      </c>
      <c r="R544" s="99">
        <f t="shared" si="33"/>
        <v>23637244</v>
      </c>
      <c r="S544" s="99">
        <v>7529726</v>
      </c>
      <c r="T544" s="99">
        <v>16107518</v>
      </c>
      <c r="V544" s="97" t="s">
        <v>204</v>
      </c>
      <c r="W544" s="98" t="s">
        <v>1893</v>
      </c>
      <c r="X544" s="99">
        <v>68930</v>
      </c>
      <c r="Y544" s="46">
        <f t="shared" si="34"/>
        <v>1697423</v>
      </c>
      <c r="Z544" s="99">
        <v>320350</v>
      </c>
      <c r="AA544" s="99">
        <v>1377073</v>
      </c>
    </row>
    <row r="545" spans="15:27" ht="15">
      <c r="O545" s="97" t="s">
        <v>183</v>
      </c>
      <c r="P545" s="98" t="s">
        <v>1968</v>
      </c>
      <c r="Q545" s="99">
        <v>6703300</v>
      </c>
      <c r="R545" s="99">
        <f t="shared" si="33"/>
        <v>11854380</v>
      </c>
      <c r="S545" s="99">
        <v>2458224</v>
      </c>
      <c r="T545" s="99">
        <v>9396156</v>
      </c>
      <c r="V545" s="97" t="s">
        <v>207</v>
      </c>
      <c r="W545" s="98" t="s">
        <v>2184</v>
      </c>
      <c r="X545" s="99">
        <v>1041500</v>
      </c>
      <c r="Y545" s="46">
        <f t="shared" si="34"/>
        <v>3390525</v>
      </c>
      <c r="Z545" s="99">
        <v>302500</v>
      </c>
      <c r="AA545" s="99">
        <v>3088025</v>
      </c>
    </row>
    <row r="546" spans="15:27" ht="15">
      <c r="O546" s="97" t="s">
        <v>185</v>
      </c>
      <c r="P546" s="98" t="s">
        <v>2180</v>
      </c>
      <c r="Q546" s="99">
        <v>15060700</v>
      </c>
      <c r="R546" s="99">
        <f t="shared" si="33"/>
        <v>22756297</v>
      </c>
      <c r="S546" s="99">
        <v>11112763</v>
      </c>
      <c r="T546" s="99">
        <v>11643534</v>
      </c>
      <c r="V546" s="97" t="s">
        <v>209</v>
      </c>
      <c r="W546" s="98" t="s">
        <v>2185</v>
      </c>
      <c r="X546" s="99">
        <v>75300</v>
      </c>
      <c r="Y546" s="46">
        <f t="shared" si="34"/>
        <v>672350</v>
      </c>
      <c r="Z546" s="99">
        <v>634750</v>
      </c>
      <c r="AA546" s="99">
        <v>37600</v>
      </c>
    </row>
    <row r="547" spans="15:27" ht="15">
      <c r="O547" s="97" t="s">
        <v>188</v>
      </c>
      <c r="P547" s="98" t="s">
        <v>2337</v>
      </c>
      <c r="Q547" s="78"/>
      <c r="R547" s="99">
        <f t="shared" si="33"/>
        <v>64150</v>
      </c>
      <c r="S547" s="78"/>
      <c r="T547" s="99">
        <v>64150</v>
      </c>
      <c r="V547" s="97" t="s">
        <v>212</v>
      </c>
      <c r="W547" s="98" t="s">
        <v>2186</v>
      </c>
      <c r="X547" s="99">
        <v>120000</v>
      </c>
      <c r="Y547" s="46">
        <f t="shared" si="34"/>
        <v>2754672</v>
      </c>
      <c r="Z547" s="99">
        <v>53400</v>
      </c>
      <c r="AA547" s="99">
        <v>2701272</v>
      </c>
    </row>
    <row r="548" spans="15:27" ht="15">
      <c r="O548" s="97" t="s">
        <v>191</v>
      </c>
      <c r="P548" s="98" t="s">
        <v>2181</v>
      </c>
      <c r="Q548" s="99">
        <v>1530404</v>
      </c>
      <c r="R548" s="99">
        <f t="shared" si="33"/>
        <v>402396</v>
      </c>
      <c r="S548" s="99">
        <v>30616</v>
      </c>
      <c r="T548" s="99">
        <v>371780</v>
      </c>
      <c r="V548" s="97" t="s">
        <v>214</v>
      </c>
      <c r="W548" s="98" t="s">
        <v>2187</v>
      </c>
      <c r="X548" s="99">
        <v>116828</v>
      </c>
      <c r="Y548" s="46">
        <f t="shared" si="34"/>
        <v>146447</v>
      </c>
      <c r="Z548" s="99">
        <v>57050</v>
      </c>
      <c r="AA548" s="99">
        <v>89397</v>
      </c>
    </row>
    <row r="549" spans="15:27" ht="15">
      <c r="O549" s="97" t="s">
        <v>192</v>
      </c>
      <c r="P549" s="98" t="s">
        <v>2333</v>
      </c>
      <c r="Q549" s="78"/>
      <c r="R549" s="99">
        <f t="shared" si="33"/>
        <v>368918</v>
      </c>
      <c r="S549" s="99">
        <v>56650</v>
      </c>
      <c r="T549" s="99">
        <v>312268</v>
      </c>
      <c r="V549" s="97" t="s">
        <v>217</v>
      </c>
      <c r="W549" s="98" t="s">
        <v>2188</v>
      </c>
      <c r="X549" s="99">
        <v>49000</v>
      </c>
      <c r="Y549" s="46">
        <f t="shared" si="34"/>
        <v>185746</v>
      </c>
      <c r="Z549" s="78"/>
      <c r="AA549" s="99">
        <v>185746</v>
      </c>
    </row>
    <row r="550" spans="15:27" ht="15">
      <c r="O550" s="97" t="s">
        <v>193</v>
      </c>
      <c r="P550" s="98" t="s">
        <v>2329</v>
      </c>
      <c r="Q550" s="78"/>
      <c r="R550" s="99">
        <f t="shared" si="33"/>
        <v>523356</v>
      </c>
      <c r="S550" s="78"/>
      <c r="T550" s="99">
        <v>523356</v>
      </c>
      <c r="V550" s="97" t="s">
        <v>220</v>
      </c>
      <c r="W550" s="98" t="s">
        <v>2189</v>
      </c>
      <c r="X550" s="99">
        <v>157554</v>
      </c>
      <c r="Y550" s="46">
        <f t="shared" si="34"/>
        <v>3052262</v>
      </c>
      <c r="Z550" s="99">
        <v>53890</v>
      </c>
      <c r="AA550" s="99">
        <v>2998372</v>
      </c>
    </row>
    <row r="551" spans="15:27" ht="15">
      <c r="O551" s="97" t="s">
        <v>194</v>
      </c>
      <c r="P551" s="98" t="s">
        <v>2182</v>
      </c>
      <c r="Q551" s="99">
        <v>348100</v>
      </c>
      <c r="R551" s="99">
        <f t="shared" si="33"/>
        <v>1095977</v>
      </c>
      <c r="S551" s="99">
        <v>276380</v>
      </c>
      <c r="T551" s="99">
        <v>819597</v>
      </c>
      <c r="V551" s="97" t="s">
        <v>223</v>
      </c>
      <c r="W551" s="98" t="s">
        <v>2190</v>
      </c>
      <c r="X551" s="99">
        <v>27000</v>
      </c>
      <c r="Y551" s="46">
        <f t="shared" si="34"/>
        <v>172881</v>
      </c>
      <c r="Z551" s="99">
        <v>5147</v>
      </c>
      <c r="AA551" s="99">
        <v>167734</v>
      </c>
    </row>
    <row r="552" spans="15:27" ht="15">
      <c r="O552" s="97" t="s">
        <v>198</v>
      </c>
      <c r="P552" s="98" t="s">
        <v>1919</v>
      </c>
      <c r="Q552" s="78"/>
      <c r="R552" s="99">
        <f t="shared" si="33"/>
        <v>420556</v>
      </c>
      <c r="S552" s="99">
        <v>54130</v>
      </c>
      <c r="T552" s="99">
        <v>366426</v>
      </c>
      <c r="V552" s="97" t="s">
        <v>226</v>
      </c>
      <c r="W552" s="98" t="s">
        <v>2191</v>
      </c>
      <c r="X552" s="99">
        <v>1153580</v>
      </c>
      <c r="Y552" s="46">
        <f t="shared" si="34"/>
        <v>790225</v>
      </c>
      <c r="Z552" s="78"/>
      <c r="AA552" s="99">
        <v>790225</v>
      </c>
    </row>
    <row r="553" spans="15:27" ht="15">
      <c r="O553" s="97" t="s">
        <v>201</v>
      </c>
      <c r="P553" s="98" t="s">
        <v>2183</v>
      </c>
      <c r="Q553" s="99">
        <v>877568</v>
      </c>
      <c r="R553" s="99">
        <f t="shared" si="33"/>
        <v>436715</v>
      </c>
      <c r="S553" s="99">
        <v>152800</v>
      </c>
      <c r="T553" s="99">
        <v>283915</v>
      </c>
      <c r="V553" s="97" t="s">
        <v>229</v>
      </c>
      <c r="W553" s="98" t="s">
        <v>1831</v>
      </c>
      <c r="X553" s="78"/>
      <c r="Y553" s="46">
        <f t="shared" si="34"/>
        <v>349298</v>
      </c>
      <c r="Z553" s="99">
        <v>277524</v>
      </c>
      <c r="AA553" s="99">
        <v>71774</v>
      </c>
    </row>
    <row r="554" spans="15:27" ht="15">
      <c r="O554" s="97" t="s">
        <v>204</v>
      </c>
      <c r="P554" s="98" t="s">
        <v>1893</v>
      </c>
      <c r="Q554" s="99">
        <v>27000</v>
      </c>
      <c r="R554" s="99">
        <f t="shared" si="33"/>
        <v>235353</v>
      </c>
      <c r="S554" s="99">
        <v>66825</v>
      </c>
      <c r="T554" s="99">
        <v>168528</v>
      </c>
      <c r="V554" s="97" t="s">
        <v>232</v>
      </c>
      <c r="W554" s="98" t="s">
        <v>2192</v>
      </c>
      <c r="X554" s="78"/>
      <c r="Y554" s="46">
        <f t="shared" si="34"/>
        <v>276614</v>
      </c>
      <c r="Z554" s="99">
        <v>59036</v>
      </c>
      <c r="AA554" s="99">
        <v>217578</v>
      </c>
    </row>
    <row r="555" spans="15:27" ht="15">
      <c r="O555" s="97" t="s">
        <v>207</v>
      </c>
      <c r="P555" s="98" t="s">
        <v>2184</v>
      </c>
      <c r="Q555" s="99">
        <v>500</v>
      </c>
      <c r="R555" s="99">
        <f t="shared" si="33"/>
        <v>102993</v>
      </c>
      <c r="S555" s="99">
        <v>31750</v>
      </c>
      <c r="T555" s="99">
        <v>71243</v>
      </c>
      <c r="V555" s="97" t="s">
        <v>235</v>
      </c>
      <c r="W555" s="98" t="s">
        <v>2193</v>
      </c>
      <c r="X555" s="99">
        <v>461500</v>
      </c>
      <c r="Y555" s="46">
        <f t="shared" si="34"/>
        <v>3069419</v>
      </c>
      <c r="Z555" s="99">
        <v>5000</v>
      </c>
      <c r="AA555" s="99">
        <v>3064419</v>
      </c>
    </row>
    <row r="556" spans="15:27" ht="15">
      <c r="O556" s="97" t="s">
        <v>209</v>
      </c>
      <c r="P556" s="98" t="s">
        <v>2185</v>
      </c>
      <c r="Q556" s="99">
        <v>5800</v>
      </c>
      <c r="R556" s="99">
        <f t="shared" si="33"/>
        <v>300701</v>
      </c>
      <c r="S556" s="99">
        <v>75950</v>
      </c>
      <c r="T556" s="99">
        <v>224751</v>
      </c>
      <c r="V556" s="97" t="s">
        <v>238</v>
      </c>
      <c r="W556" s="98" t="s">
        <v>2194</v>
      </c>
      <c r="X556" s="99">
        <v>195700</v>
      </c>
      <c r="Y556" s="46">
        <f t="shared" si="34"/>
        <v>1433321</v>
      </c>
      <c r="Z556" s="99">
        <v>68351</v>
      </c>
      <c r="AA556" s="99">
        <v>1364970</v>
      </c>
    </row>
    <row r="557" spans="15:27" ht="15">
      <c r="O557" s="97" t="s">
        <v>212</v>
      </c>
      <c r="P557" s="98" t="s">
        <v>2186</v>
      </c>
      <c r="Q557" s="99">
        <v>468507</v>
      </c>
      <c r="R557" s="99">
        <f t="shared" si="33"/>
        <v>153970</v>
      </c>
      <c r="S557" s="99">
        <v>13770</v>
      </c>
      <c r="T557" s="99">
        <v>140200</v>
      </c>
      <c r="V557" s="97" t="s">
        <v>240</v>
      </c>
      <c r="W557" s="98" t="s">
        <v>2195</v>
      </c>
      <c r="X557" s="99">
        <v>10201</v>
      </c>
      <c r="Y557" s="46">
        <f t="shared" si="34"/>
        <v>887340</v>
      </c>
      <c r="Z557" s="99">
        <v>145571</v>
      </c>
      <c r="AA557" s="99">
        <v>741769</v>
      </c>
    </row>
    <row r="558" spans="15:27" ht="15">
      <c r="O558" s="97" t="s">
        <v>214</v>
      </c>
      <c r="P558" s="98" t="s">
        <v>2187</v>
      </c>
      <c r="Q558" s="99">
        <v>18000</v>
      </c>
      <c r="R558" s="99">
        <f t="shared" si="33"/>
        <v>420466</v>
      </c>
      <c r="S558" s="99">
        <v>12000</v>
      </c>
      <c r="T558" s="99">
        <v>408466</v>
      </c>
      <c r="V558" s="97" t="s">
        <v>243</v>
      </c>
      <c r="W558" s="98" t="s">
        <v>1813</v>
      </c>
      <c r="X558" s="99">
        <v>2116306</v>
      </c>
      <c r="Y558" s="46">
        <f t="shared" si="34"/>
        <v>1648579</v>
      </c>
      <c r="Z558" s="99">
        <v>7260</v>
      </c>
      <c r="AA558" s="99">
        <v>1641319</v>
      </c>
    </row>
    <row r="559" spans="15:27" ht="15">
      <c r="O559" s="97" t="s">
        <v>217</v>
      </c>
      <c r="P559" s="98" t="s">
        <v>2188</v>
      </c>
      <c r="Q559" s="99">
        <v>761930</v>
      </c>
      <c r="R559" s="99">
        <f t="shared" si="33"/>
        <v>781072</v>
      </c>
      <c r="S559" s="78"/>
      <c r="T559" s="99">
        <v>781072</v>
      </c>
      <c r="V559" s="97" t="s">
        <v>246</v>
      </c>
      <c r="W559" s="98" t="s">
        <v>2202</v>
      </c>
      <c r="X559" s="99">
        <v>96897</v>
      </c>
      <c r="Y559" s="46">
        <f t="shared" si="34"/>
        <v>3158870</v>
      </c>
      <c r="Z559" s="99">
        <v>26590</v>
      </c>
      <c r="AA559" s="99">
        <v>3132280</v>
      </c>
    </row>
    <row r="560" spans="15:27" ht="15">
      <c r="O560" s="97" t="s">
        <v>220</v>
      </c>
      <c r="P560" s="98" t="s">
        <v>2189</v>
      </c>
      <c r="Q560" s="99">
        <v>3500</v>
      </c>
      <c r="R560" s="99">
        <f t="shared" si="33"/>
        <v>645868</v>
      </c>
      <c r="S560" s="99">
        <v>347450</v>
      </c>
      <c r="T560" s="99">
        <v>298418</v>
      </c>
      <c r="V560" s="97" t="s">
        <v>249</v>
      </c>
      <c r="W560" s="98" t="s">
        <v>2203</v>
      </c>
      <c r="X560" s="99">
        <v>15857755</v>
      </c>
      <c r="Y560" s="46">
        <f t="shared" si="34"/>
        <v>9499014</v>
      </c>
      <c r="Z560" s="99">
        <v>3112914</v>
      </c>
      <c r="AA560" s="99">
        <v>6386100</v>
      </c>
    </row>
    <row r="561" spans="15:20" ht="15">
      <c r="O561" s="97" t="s">
        <v>223</v>
      </c>
      <c r="P561" s="98" t="s">
        <v>2190</v>
      </c>
      <c r="Q561" s="99">
        <v>400</v>
      </c>
      <c r="R561" s="99">
        <f t="shared" si="33"/>
        <v>450971</v>
      </c>
      <c r="S561" s="99">
        <v>50600</v>
      </c>
      <c r="T561" s="99">
        <v>400371</v>
      </c>
    </row>
    <row r="562" spans="15:20" ht="15">
      <c r="O562" s="97" t="s">
        <v>226</v>
      </c>
      <c r="P562" s="98" t="s">
        <v>2191</v>
      </c>
      <c r="Q562" s="99">
        <v>3864800</v>
      </c>
      <c r="R562" s="99">
        <f t="shared" si="33"/>
        <v>1007578</v>
      </c>
      <c r="S562" s="99">
        <v>277375</v>
      </c>
      <c r="T562" s="99">
        <v>730203</v>
      </c>
    </row>
    <row r="563" spans="15:20" ht="15">
      <c r="O563" s="97" t="s">
        <v>229</v>
      </c>
      <c r="P563" s="98" t="s">
        <v>1831</v>
      </c>
      <c r="Q563" s="99">
        <v>1718501</v>
      </c>
      <c r="R563" s="99">
        <f t="shared" si="33"/>
        <v>1736566</v>
      </c>
      <c r="S563" s="99">
        <v>20500</v>
      </c>
      <c r="T563" s="99">
        <v>1716066</v>
      </c>
    </row>
    <row r="564" spans="15:20" ht="15">
      <c r="O564" s="97" t="s">
        <v>232</v>
      </c>
      <c r="P564" s="98" t="s">
        <v>2192</v>
      </c>
      <c r="Q564" s="99">
        <v>250000</v>
      </c>
      <c r="R564" s="99">
        <f t="shared" si="33"/>
        <v>120251</v>
      </c>
      <c r="S564" s="99">
        <v>15550</v>
      </c>
      <c r="T564" s="99">
        <v>104701</v>
      </c>
    </row>
    <row r="565" spans="15:20" ht="15">
      <c r="O565" s="97" t="s">
        <v>235</v>
      </c>
      <c r="P565" s="98" t="s">
        <v>2193</v>
      </c>
      <c r="Q565" s="99">
        <v>398001</v>
      </c>
      <c r="R565" s="99">
        <f t="shared" si="33"/>
        <v>2296200</v>
      </c>
      <c r="S565" s="99">
        <v>31000</v>
      </c>
      <c r="T565" s="99">
        <v>2265200</v>
      </c>
    </row>
    <row r="566" spans="15:20" ht="15">
      <c r="O566" s="97" t="s">
        <v>238</v>
      </c>
      <c r="P566" s="98" t="s">
        <v>2194</v>
      </c>
      <c r="Q566" s="99">
        <v>151500</v>
      </c>
      <c r="R566" s="99">
        <f t="shared" si="33"/>
        <v>368423</v>
      </c>
      <c r="S566" s="99">
        <v>12000</v>
      </c>
      <c r="T566" s="99">
        <v>356423</v>
      </c>
    </row>
    <row r="567" spans="15:20" ht="15">
      <c r="O567" s="97" t="s">
        <v>240</v>
      </c>
      <c r="P567" s="98" t="s">
        <v>2195</v>
      </c>
      <c r="Q567" s="78"/>
      <c r="R567" s="99">
        <f t="shared" si="33"/>
        <v>891314</v>
      </c>
      <c r="S567" s="99">
        <v>262604</v>
      </c>
      <c r="T567" s="99">
        <v>628710</v>
      </c>
    </row>
    <row r="568" spans="15:20" ht="15">
      <c r="O568" s="97" t="s">
        <v>243</v>
      </c>
      <c r="P568" s="98" t="s">
        <v>1813</v>
      </c>
      <c r="Q568" s="99">
        <v>40100</v>
      </c>
      <c r="R568" s="99">
        <f t="shared" si="33"/>
        <v>1165288</v>
      </c>
      <c r="S568" s="99">
        <v>137200</v>
      </c>
      <c r="T568" s="99">
        <v>1028088</v>
      </c>
    </row>
    <row r="569" spans="15:20" ht="15">
      <c r="O569" s="97" t="s">
        <v>246</v>
      </c>
      <c r="P569" s="98" t="s">
        <v>2202</v>
      </c>
      <c r="Q569" s="78"/>
      <c r="R569" s="99">
        <f t="shared" si="33"/>
        <v>576011</v>
      </c>
      <c r="S569" s="78"/>
      <c r="T569" s="99">
        <v>576011</v>
      </c>
    </row>
    <row r="570" spans="15:20" ht="15">
      <c r="O570" s="97" t="s">
        <v>249</v>
      </c>
      <c r="P570" s="98" t="s">
        <v>2203</v>
      </c>
      <c r="Q570" s="78"/>
      <c r="R570" s="99">
        <f t="shared" si="33"/>
        <v>1359</v>
      </c>
      <c r="S570" s="78"/>
      <c r="T570" s="99">
        <v>1359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7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September 2018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6">
        <v>1</v>
      </c>
      <c r="B31" s="167" t="s">
        <v>257</v>
      </c>
      <c r="C31" s="168" t="s">
        <v>255</v>
      </c>
      <c r="D31" s="168" t="s">
        <v>258</v>
      </c>
      <c r="E31" s="169">
        <f>work!G31+work!H31</f>
        <v>1025539</v>
      </c>
      <c r="F31" s="169">
        <f>work!I31+work!J31</f>
        <v>35550</v>
      </c>
      <c r="G31" s="170"/>
      <c r="H31" s="171" t="str">
        <f>work!L31</f>
        <v>20181009</v>
      </c>
      <c r="I31" s="172">
        <f>E31</f>
        <v>1025539</v>
      </c>
      <c r="J31" s="172">
        <f>F31</f>
        <v>35550</v>
      </c>
    </row>
    <row r="32" spans="1:10" ht="15">
      <c r="A32" s="173">
        <v>2</v>
      </c>
      <c r="B32" s="174" t="s">
        <v>260</v>
      </c>
      <c r="C32" s="118" t="s">
        <v>255</v>
      </c>
      <c r="D32" s="118" t="s">
        <v>261</v>
      </c>
      <c r="E32" s="175">
        <f>work!G32+work!H32</f>
        <v>260006</v>
      </c>
      <c r="F32" s="175">
        <f>work!I32+work!J32</f>
        <v>5823480</v>
      </c>
      <c r="G32" s="120"/>
      <c r="H32" s="176" t="str">
        <f>work!L32</f>
        <v>20181107</v>
      </c>
      <c r="I32" s="119">
        <f aca="true" t="shared" si="0" ref="I32:I95">E32</f>
        <v>260006</v>
      </c>
      <c r="J32" s="119">
        <f aca="true" t="shared" si="1" ref="J32:J95">F32</f>
        <v>5823480</v>
      </c>
    </row>
    <row r="33" spans="1:10" ht="15">
      <c r="A33" s="173">
        <v>3</v>
      </c>
      <c r="B33" s="174" t="s">
        <v>263</v>
      </c>
      <c r="C33" s="118" t="s">
        <v>255</v>
      </c>
      <c r="D33" s="118" t="s">
        <v>264</v>
      </c>
      <c r="E33" s="175">
        <f>work!G33+work!H33</f>
        <v>2598330</v>
      </c>
      <c r="F33" s="175">
        <f>work!I33+work!J33</f>
        <v>5700</v>
      </c>
      <c r="G33" s="120"/>
      <c r="H33" s="176" t="str">
        <f>work!L33</f>
        <v>20181107</v>
      </c>
      <c r="I33" s="119">
        <f t="shared" si="0"/>
        <v>2598330</v>
      </c>
      <c r="J33" s="119">
        <f t="shared" si="1"/>
        <v>5700</v>
      </c>
    </row>
    <row r="34" spans="1:10" ht="15">
      <c r="A34" s="173">
        <v>4</v>
      </c>
      <c r="B34" s="174" t="s">
        <v>266</v>
      </c>
      <c r="C34" s="118" t="s">
        <v>255</v>
      </c>
      <c r="D34" s="118" t="s">
        <v>267</v>
      </c>
      <c r="E34" s="175" t="e">
        <f>work!G34+work!H34</f>
        <v>#VALUE!</v>
      </c>
      <c r="F34" s="175" t="e">
        <f>work!I34+work!J34</f>
        <v>#VALUE!</v>
      </c>
      <c r="G34" s="118"/>
      <c r="H34" s="176" t="str">
        <f>work!L34</f>
        <v>No report</v>
      </c>
      <c r="I34" s="119" t="e">
        <f t="shared" si="0"/>
        <v>#VALUE!</v>
      </c>
      <c r="J34" s="119" t="e">
        <f t="shared" si="1"/>
        <v>#VALUE!</v>
      </c>
    </row>
    <row r="35" spans="1:10" ht="15">
      <c r="A35" s="173">
        <v>5</v>
      </c>
      <c r="B35" s="174" t="s">
        <v>269</v>
      </c>
      <c r="C35" s="118" t="s">
        <v>255</v>
      </c>
      <c r="D35" s="118" t="s">
        <v>270</v>
      </c>
      <c r="E35" s="175">
        <f>work!G35+work!H35</f>
        <v>157206</v>
      </c>
      <c r="F35" s="175">
        <f>work!I35+work!J35</f>
        <v>244801</v>
      </c>
      <c r="G35" s="120"/>
      <c r="H35" s="176" t="str">
        <f>work!L35</f>
        <v>20181107</v>
      </c>
      <c r="I35" s="119">
        <f t="shared" si="0"/>
        <v>157206</v>
      </c>
      <c r="J35" s="119">
        <f t="shared" si="1"/>
        <v>244801</v>
      </c>
    </row>
    <row r="36" spans="1:10" ht="15">
      <c r="A36" s="173">
        <v>6</v>
      </c>
      <c r="B36" s="174" t="s">
        <v>272</v>
      </c>
      <c r="C36" s="118" t="s">
        <v>255</v>
      </c>
      <c r="D36" s="118" t="s">
        <v>273</v>
      </c>
      <c r="E36" s="175">
        <f>work!G36+work!H36</f>
        <v>200</v>
      </c>
      <c r="F36" s="175">
        <f>work!I36+work!J36</f>
        <v>300</v>
      </c>
      <c r="G36" s="120"/>
      <c r="H36" s="176" t="str">
        <f>work!L36</f>
        <v>20181009</v>
      </c>
      <c r="I36" s="119">
        <f t="shared" si="0"/>
        <v>200</v>
      </c>
      <c r="J36" s="119">
        <f t="shared" si="1"/>
        <v>300</v>
      </c>
    </row>
    <row r="37" spans="1:10" ht="15">
      <c r="A37" s="173">
        <v>7</v>
      </c>
      <c r="B37" s="174" t="s">
        <v>275</v>
      </c>
      <c r="C37" s="118" t="s">
        <v>255</v>
      </c>
      <c r="D37" s="118" t="s">
        <v>276</v>
      </c>
      <c r="E37" s="175">
        <f>work!G37+work!H37</f>
        <v>18595</v>
      </c>
      <c r="F37" s="175">
        <f>work!I37+work!J37</f>
        <v>41050</v>
      </c>
      <c r="G37" s="120"/>
      <c r="H37" s="176" t="str">
        <f>work!L37</f>
        <v>20181009</v>
      </c>
      <c r="I37" s="119">
        <f t="shared" si="0"/>
        <v>18595</v>
      </c>
      <c r="J37" s="119">
        <f t="shared" si="1"/>
        <v>41050</v>
      </c>
    </row>
    <row r="38" spans="1:10" ht="15">
      <c r="A38" s="173">
        <v>8</v>
      </c>
      <c r="B38" s="174" t="s">
        <v>278</v>
      </c>
      <c r="C38" s="118" t="s">
        <v>255</v>
      </c>
      <c r="D38" s="118" t="s">
        <v>279</v>
      </c>
      <c r="E38" s="175">
        <f>work!G38+work!H38</f>
        <v>2257602</v>
      </c>
      <c r="F38" s="175">
        <f>work!I38+work!J38</f>
        <v>8709132</v>
      </c>
      <c r="G38" s="120"/>
      <c r="H38" s="176" t="str">
        <f>work!L38</f>
        <v>20181009</v>
      </c>
      <c r="I38" s="119">
        <f t="shared" si="0"/>
        <v>2257602</v>
      </c>
      <c r="J38" s="119">
        <f t="shared" si="1"/>
        <v>8709132</v>
      </c>
    </row>
    <row r="39" spans="1:10" ht="15">
      <c r="A39" s="173">
        <v>9</v>
      </c>
      <c r="B39" s="174" t="s">
        <v>281</v>
      </c>
      <c r="C39" s="118" t="s">
        <v>255</v>
      </c>
      <c r="D39" s="118" t="s">
        <v>282</v>
      </c>
      <c r="E39" s="175">
        <f>work!G39+work!H39</f>
        <v>84360</v>
      </c>
      <c r="F39" s="175">
        <f>work!I39+work!J39</f>
        <v>6900</v>
      </c>
      <c r="G39" s="120"/>
      <c r="H39" s="176" t="str">
        <f>work!L39</f>
        <v>20181009</v>
      </c>
      <c r="I39" s="119">
        <f t="shared" si="0"/>
        <v>84360</v>
      </c>
      <c r="J39" s="119">
        <f t="shared" si="1"/>
        <v>6900</v>
      </c>
    </row>
    <row r="40" spans="1:10" ht="15">
      <c r="A40" s="173">
        <v>10</v>
      </c>
      <c r="B40" s="174" t="s">
        <v>284</v>
      </c>
      <c r="C40" s="118" t="s">
        <v>255</v>
      </c>
      <c r="D40" s="118" t="s">
        <v>285</v>
      </c>
      <c r="E40" s="175">
        <f>work!G40+work!H40</f>
        <v>21400</v>
      </c>
      <c r="F40" s="175">
        <f>work!I40+work!J40</f>
        <v>15000</v>
      </c>
      <c r="G40" s="120"/>
      <c r="H40" s="176" t="str">
        <f>work!L40</f>
        <v>20181009</v>
      </c>
      <c r="I40" s="119">
        <f t="shared" si="0"/>
        <v>21400</v>
      </c>
      <c r="J40" s="119">
        <f t="shared" si="1"/>
        <v>15000</v>
      </c>
    </row>
    <row r="41" spans="1:10" ht="15">
      <c r="A41" s="173">
        <v>11</v>
      </c>
      <c r="B41" s="174" t="s">
        <v>287</v>
      </c>
      <c r="C41" s="118" t="s">
        <v>255</v>
      </c>
      <c r="D41" s="118" t="s">
        <v>288</v>
      </c>
      <c r="E41" s="175">
        <f>work!G41+work!H41</f>
        <v>5233816</v>
      </c>
      <c r="F41" s="175">
        <f>work!I41+work!J41</f>
        <v>1424450</v>
      </c>
      <c r="G41" s="120"/>
      <c r="H41" s="176" t="str">
        <f>work!L41</f>
        <v>20181009</v>
      </c>
      <c r="I41" s="119">
        <f t="shared" si="0"/>
        <v>5233816</v>
      </c>
      <c r="J41" s="119">
        <f t="shared" si="1"/>
        <v>1424450</v>
      </c>
    </row>
    <row r="42" spans="1:10" ht="15">
      <c r="A42" s="173">
        <v>12</v>
      </c>
      <c r="B42" s="174" t="s">
        <v>290</v>
      </c>
      <c r="C42" s="118" t="s">
        <v>255</v>
      </c>
      <c r="D42" s="118" t="s">
        <v>291</v>
      </c>
      <c r="E42" s="175">
        <f>work!G42+work!H42</f>
        <v>1164561</v>
      </c>
      <c r="F42" s="175">
        <f>work!I42+work!J42</f>
        <v>3864010</v>
      </c>
      <c r="G42" s="120"/>
      <c r="H42" s="176" t="str">
        <f>work!L42</f>
        <v>20181009</v>
      </c>
      <c r="I42" s="119">
        <f t="shared" si="0"/>
        <v>1164561</v>
      </c>
      <c r="J42" s="119">
        <f t="shared" si="1"/>
        <v>3864010</v>
      </c>
    </row>
    <row r="43" spans="1:10" ht="15">
      <c r="A43" s="173">
        <v>13</v>
      </c>
      <c r="B43" s="174" t="s">
        <v>293</v>
      </c>
      <c r="C43" s="118" t="s">
        <v>255</v>
      </c>
      <c r="D43" s="118" t="s">
        <v>294</v>
      </c>
      <c r="E43" s="175">
        <f>work!G43+work!H43</f>
        <v>523656</v>
      </c>
      <c r="F43" s="175">
        <f>work!I43+work!J43</f>
        <v>54700</v>
      </c>
      <c r="G43" s="120"/>
      <c r="H43" s="176" t="str">
        <f>work!L43</f>
        <v>20181107</v>
      </c>
      <c r="I43" s="119">
        <f t="shared" si="0"/>
        <v>523656</v>
      </c>
      <c r="J43" s="119">
        <f t="shared" si="1"/>
        <v>54700</v>
      </c>
    </row>
    <row r="44" spans="1:10" ht="15">
      <c r="A44" s="173">
        <v>14</v>
      </c>
      <c r="B44" s="174" t="s">
        <v>296</v>
      </c>
      <c r="C44" s="118" t="s">
        <v>255</v>
      </c>
      <c r="D44" s="118" t="s">
        <v>297</v>
      </c>
      <c r="E44" s="175">
        <f>work!G44+work!H44</f>
        <v>139626</v>
      </c>
      <c r="F44" s="175">
        <f>work!I44+work!J44</f>
        <v>6000</v>
      </c>
      <c r="G44" s="118"/>
      <c r="H44" s="176" t="str">
        <f>work!L44</f>
        <v>20181107</v>
      </c>
      <c r="I44" s="119">
        <f t="shared" si="0"/>
        <v>139626</v>
      </c>
      <c r="J44" s="119">
        <f t="shared" si="1"/>
        <v>6000</v>
      </c>
    </row>
    <row r="45" spans="1:10" ht="15">
      <c r="A45" s="173">
        <v>15</v>
      </c>
      <c r="B45" s="174" t="s">
        <v>299</v>
      </c>
      <c r="C45" s="118" t="s">
        <v>255</v>
      </c>
      <c r="D45" s="118" t="s">
        <v>300</v>
      </c>
      <c r="E45" s="175">
        <f>work!G45+work!H45</f>
        <v>489761</v>
      </c>
      <c r="F45" s="175">
        <f>work!I45+work!J45</f>
        <v>35000</v>
      </c>
      <c r="G45" s="120"/>
      <c r="H45" s="176" t="str">
        <f>work!L45</f>
        <v>20181009</v>
      </c>
      <c r="I45" s="119">
        <f t="shared" si="0"/>
        <v>489761</v>
      </c>
      <c r="J45" s="119">
        <f t="shared" si="1"/>
        <v>35000</v>
      </c>
    </row>
    <row r="46" spans="1:10" ht="15">
      <c r="A46" s="173">
        <v>16</v>
      </c>
      <c r="B46" s="174" t="s">
        <v>302</v>
      </c>
      <c r="C46" s="118" t="s">
        <v>255</v>
      </c>
      <c r="D46" s="118" t="s">
        <v>303</v>
      </c>
      <c r="E46" s="175">
        <f>work!G46+work!H46</f>
        <v>3651023</v>
      </c>
      <c r="F46" s="175">
        <f>work!I46+work!J46</f>
        <v>43575</v>
      </c>
      <c r="G46" s="120"/>
      <c r="H46" s="176" t="str">
        <f>work!L46</f>
        <v>20181009</v>
      </c>
      <c r="I46" s="119">
        <f t="shared" si="0"/>
        <v>3651023</v>
      </c>
      <c r="J46" s="119">
        <f t="shared" si="1"/>
        <v>43575</v>
      </c>
    </row>
    <row r="47" spans="1:10" ht="15">
      <c r="A47" s="173">
        <v>17</v>
      </c>
      <c r="B47" s="174" t="s">
        <v>305</v>
      </c>
      <c r="C47" s="118" t="s">
        <v>255</v>
      </c>
      <c r="D47" s="118" t="s">
        <v>306</v>
      </c>
      <c r="E47" s="175">
        <f>work!G47+work!H47</f>
        <v>174255</v>
      </c>
      <c r="F47" s="175">
        <f>work!I47+work!J47</f>
        <v>26350</v>
      </c>
      <c r="G47" s="120"/>
      <c r="H47" s="176" t="str">
        <f>work!L47</f>
        <v>20181107</v>
      </c>
      <c r="I47" s="119">
        <f t="shared" si="0"/>
        <v>174255</v>
      </c>
      <c r="J47" s="119">
        <f t="shared" si="1"/>
        <v>26350</v>
      </c>
    </row>
    <row r="48" spans="1:10" ht="15">
      <c r="A48" s="173">
        <v>18</v>
      </c>
      <c r="B48" s="174" t="s">
        <v>308</v>
      </c>
      <c r="C48" s="118" t="s">
        <v>255</v>
      </c>
      <c r="D48" s="118" t="s">
        <v>309</v>
      </c>
      <c r="E48" s="175">
        <f>work!G48+work!H48</f>
        <v>466230</v>
      </c>
      <c r="F48" s="175">
        <f>work!I48+work!J48</f>
        <v>78500</v>
      </c>
      <c r="G48" s="120"/>
      <c r="H48" s="176" t="str">
        <f>work!L48</f>
        <v>20181009</v>
      </c>
      <c r="I48" s="119">
        <f t="shared" si="0"/>
        <v>466230</v>
      </c>
      <c r="J48" s="119">
        <f t="shared" si="1"/>
        <v>78500</v>
      </c>
    </row>
    <row r="49" spans="1:10" ht="15">
      <c r="A49" s="173">
        <v>19</v>
      </c>
      <c r="B49" s="174" t="s">
        <v>311</v>
      </c>
      <c r="C49" s="118" t="s">
        <v>255</v>
      </c>
      <c r="D49" s="118" t="s">
        <v>312</v>
      </c>
      <c r="E49" s="175">
        <f>work!G49+work!H49</f>
        <v>186873</v>
      </c>
      <c r="F49" s="175">
        <f>work!I49+work!J49</f>
        <v>42487</v>
      </c>
      <c r="G49" s="120"/>
      <c r="H49" s="176" t="str">
        <f>work!L49</f>
        <v>20181009</v>
      </c>
      <c r="I49" s="119">
        <f t="shared" si="0"/>
        <v>186873</v>
      </c>
      <c r="J49" s="119">
        <f t="shared" si="1"/>
        <v>42487</v>
      </c>
    </row>
    <row r="50" spans="1:10" ht="15">
      <c r="A50" s="173">
        <v>20</v>
      </c>
      <c r="B50" s="174" t="s">
        <v>314</v>
      </c>
      <c r="C50" s="118" t="s">
        <v>255</v>
      </c>
      <c r="D50" s="118" t="s">
        <v>315</v>
      </c>
      <c r="E50" s="175">
        <f>work!G50+work!H50</f>
        <v>212905</v>
      </c>
      <c r="F50" s="175">
        <f>work!I50+work!J50</f>
        <v>0</v>
      </c>
      <c r="G50" s="120"/>
      <c r="H50" s="176" t="s">
        <v>9</v>
      </c>
      <c r="I50" s="119">
        <f t="shared" si="0"/>
        <v>212905</v>
      </c>
      <c r="J50" s="119">
        <f t="shared" si="1"/>
        <v>0</v>
      </c>
    </row>
    <row r="51" spans="1:10" ht="15">
      <c r="A51" s="173">
        <v>21</v>
      </c>
      <c r="B51" s="174" t="s">
        <v>317</v>
      </c>
      <c r="C51" s="118" t="s">
        <v>255</v>
      </c>
      <c r="D51" s="118" t="s">
        <v>318</v>
      </c>
      <c r="E51" s="175" t="e">
        <f>work!G51+work!H51</f>
        <v>#VALUE!</v>
      </c>
      <c r="F51" s="175" t="e">
        <f>work!I51+work!J51</f>
        <v>#VALUE!</v>
      </c>
      <c r="G51" s="120"/>
      <c r="H51" s="176" t="str">
        <f>work!L51</f>
        <v>No report</v>
      </c>
      <c r="I51" s="119" t="e">
        <f t="shared" si="0"/>
        <v>#VALUE!</v>
      </c>
      <c r="J51" s="119" t="e">
        <f t="shared" si="1"/>
        <v>#VALUE!</v>
      </c>
    </row>
    <row r="52" spans="1:10" ht="15">
      <c r="A52" s="173">
        <v>22</v>
      </c>
      <c r="B52" s="174" t="s">
        <v>320</v>
      </c>
      <c r="C52" s="118" t="s">
        <v>255</v>
      </c>
      <c r="D52" s="118" t="s">
        <v>321</v>
      </c>
      <c r="E52" s="175">
        <f>work!G52+work!H52</f>
        <v>1292463</v>
      </c>
      <c r="F52" s="175">
        <f>work!I52+work!J52</f>
        <v>0</v>
      </c>
      <c r="G52" s="120"/>
      <c r="H52" s="176" t="str">
        <f>work!L52</f>
        <v>20181107</v>
      </c>
      <c r="I52" s="119">
        <f t="shared" si="0"/>
        <v>1292463</v>
      </c>
      <c r="J52" s="119">
        <f t="shared" si="1"/>
        <v>0</v>
      </c>
    </row>
    <row r="53" spans="1:10" ht="15">
      <c r="A53" s="173">
        <v>23</v>
      </c>
      <c r="B53" s="174" t="s">
        <v>323</v>
      </c>
      <c r="C53" s="118" t="s">
        <v>255</v>
      </c>
      <c r="D53" s="118" t="s">
        <v>324</v>
      </c>
      <c r="E53" s="175">
        <f>work!G53+work!H53</f>
        <v>55383</v>
      </c>
      <c r="F53" s="175">
        <f>work!I53+work!J53</f>
        <v>12000</v>
      </c>
      <c r="G53" s="120"/>
      <c r="H53" s="176" t="str">
        <f>work!L53</f>
        <v>20181009</v>
      </c>
      <c r="I53" s="119">
        <f t="shared" si="0"/>
        <v>55383</v>
      </c>
      <c r="J53" s="119">
        <f t="shared" si="1"/>
        <v>12000</v>
      </c>
    </row>
    <row r="54" spans="1:10" ht="15">
      <c r="A54" s="173">
        <v>24</v>
      </c>
      <c r="B54" s="174" t="s">
        <v>327</v>
      </c>
      <c r="C54" s="118" t="s">
        <v>325</v>
      </c>
      <c r="D54" s="118" t="s">
        <v>328</v>
      </c>
      <c r="E54" s="175">
        <f>work!G54+work!H54</f>
        <v>426386</v>
      </c>
      <c r="F54" s="175">
        <f>work!I54+work!J54</f>
        <v>997995</v>
      </c>
      <c r="G54" s="120"/>
      <c r="H54" s="176" t="str">
        <f>work!L54</f>
        <v>20181009</v>
      </c>
      <c r="I54" s="119">
        <f t="shared" si="0"/>
        <v>426386</v>
      </c>
      <c r="J54" s="119">
        <f t="shared" si="1"/>
        <v>997995</v>
      </c>
    </row>
    <row r="55" spans="1:10" ht="15">
      <c r="A55" s="173">
        <v>25</v>
      </c>
      <c r="B55" s="174" t="s">
        <v>330</v>
      </c>
      <c r="C55" s="118" t="s">
        <v>325</v>
      </c>
      <c r="D55" s="118" t="s">
        <v>331</v>
      </c>
      <c r="E55" s="175">
        <f>work!G55+work!H55</f>
        <v>970100</v>
      </c>
      <c r="F55" s="175">
        <f>work!I55+work!J55</f>
        <v>363600</v>
      </c>
      <c r="G55" s="120"/>
      <c r="H55" s="176" t="str">
        <f>work!L55</f>
        <v>20180919</v>
      </c>
      <c r="I55" s="119">
        <f t="shared" si="0"/>
        <v>970100</v>
      </c>
      <c r="J55" s="119">
        <f t="shared" si="1"/>
        <v>363600</v>
      </c>
    </row>
    <row r="56" spans="1:10" ht="15">
      <c r="A56" s="173">
        <v>26</v>
      </c>
      <c r="B56" s="174" t="s">
        <v>333</v>
      </c>
      <c r="C56" s="118" t="s">
        <v>325</v>
      </c>
      <c r="D56" s="118" t="s">
        <v>334</v>
      </c>
      <c r="E56" s="175">
        <f>work!G56+work!H56</f>
        <v>69531</v>
      </c>
      <c r="F56" s="175">
        <f>work!I56+work!J56</f>
        <v>0</v>
      </c>
      <c r="G56" s="120"/>
      <c r="H56" s="176" t="str">
        <f>work!L56</f>
        <v>20181107</v>
      </c>
      <c r="I56" s="119">
        <f t="shared" si="0"/>
        <v>69531</v>
      </c>
      <c r="J56" s="119">
        <f t="shared" si="1"/>
        <v>0</v>
      </c>
    </row>
    <row r="57" spans="1:10" ht="15">
      <c r="A57" s="173">
        <v>27</v>
      </c>
      <c r="B57" s="174" t="s">
        <v>336</v>
      </c>
      <c r="C57" s="118" t="s">
        <v>325</v>
      </c>
      <c r="D57" s="118" t="s">
        <v>337</v>
      </c>
      <c r="E57" s="175">
        <f>work!G57+work!H57</f>
        <v>185176</v>
      </c>
      <c r="F57" s="175">
        <f>work!I57+work!J57</f>
        <v>120558</v>
      </c>
      <c r="G57" s="120"/>
      <c r="H57" s="176" t="str">
        <f>work!L57</f>
        <v>20181107</v>
      </c>
      <c r="I57" s="119">
        <f t="shared" si="0"/>
        <v>185176</v>
      </c>
      <c r="J57" s="119">
        <f t="shared" si="1"/>
        <v>120558</v>
      </c>
    </row>
    <row r="58" spans="1:10" ht="15">
      <c r="A58" s="173">
        <v>28</v>
      </c>
      <c r="B58" s="174" t="s">
        <v>339</v>
      </c>
      <c r="C58" s="118" t="s">
        <v>325</v>
      </c>
      <c r="D58" s="118" t="s">
        <v>340</v>
      </c>
      <c r="E58" s="175">
        <f>work!G58+work!H58</f>
        <v>81496</v>
      </c>
      <c r="F58" s="175">
        <f>work!I58+work!J58</f>
        <v>133130</v>
      </c>
      <c r="G58" s="120"/>
      <c r="H58" s="176" t="str">
        <f>work!L58</f>
        <v>20181009</v>
      </c>
      <c r="I58" s="119">
        <f t="shared" si="0"/>
        <v>81496</v>
      </c>
      <c r="J58" s="119">
        <f t="shared" si="1"/>
        <v>133130</v>
      </c>
    </row>
    <row r="59" spans="1:10" ht="15">
      <c r="A59" s="173">
        <v>29</v>
      </c>
      <c r="B59" s="174" t="s">
        <v>342</v>
      </c>
      <c r="C59" s="118" t="s">
        <v>325</v>
      </c>
      <c r="D59" s="118" t="s">
        <v>343</v>
      </c>
      <c r="E59" s="175">
        <f>work!G59+work!H59</f>
        <v>376874</v>
      </c>
      <c r="F59" s="175">
        <f>work!I59+work!J59</f>
        <v>29217</v>
      </c>
      <c r="G59" s="120"/>
      <c r="H59" s="176" t="str">
        <f>work!L59</f>
        <v>20181009</v>
      </c>
      <c r="I59" s="119">
        <f t="shared" si="0"/>
        <v>376874</v>
      </c>
      <c r="J59" s="119">
        <f t="shared" si="1"/>
        <v>29217</v>
      </c>
    </row>
    <row r="60" spans="1:10" ht="15">
      <c r="A60" s="173">
        <v>30</v>
      </c>
      <c r="B60" s="174" t="s">
        <v>345</v>
      </c>
      <c r="C60" s="118" t="s">
        <v>325</v>
      </c>
      <c r="D60" s="118" t="s">
        <v>346</v>
      </c>
      <c r="E60" s="175">
        <f>work!G60+work!H60</f>
        <v>322640</v>
      </c>
      <c r="F60" s="175">
        <f>work!I60+work!J60</f>
        <v>89256</v>
      </c>
      <c r="G60" s="120"/>
      <c r="H60" s="176" t="str">
        <f>work!L60</f>
        <v>20181009</v>
      </c>
      <c r="I60" s="119">
        <f t="shared" si="0"/>
        <v>322640</v>
      </c>
      <c r="J60" s="119">
        <f t="shared" si="1"/>
        <v>89256</v>
      </c>
    </row>
    <row r="61" spans="1:10" ht="15">
      <c r="A61" s="173">
        <v>31</v>
      </c>
      <c r="B61" s="174" t="s">
        <v>348</v>
      </c>
      <c r="C61" s="118" t="s">
        <v>325</v>
      </c>
      <c r="D61" s="118" t="s">
        <v>349</v>
      </c>
      <c r="E61" s="175">
        <f>work!G61+work!H61</f>
        <v>1294334</v>
      </c>
      <c r="F61" s="175">
        <f>work!I61+work!J61</f>
        <v>4405</v>
      </c>
      <c r="G61" s="120"/>
      <c r="H61" s="176" t="str">
        <f>work!L61</f>
        <v>20181009</v>
      </c>
      <c r="I61" s="119">
        <f t="shared" si="0"/>
        <v>1294334</v>
      </c>
      <c r="J61" s="119">
        <f t="shared" si="1"/>
        <v>4405</v>
      </c>
    </row>
    <row r="62" spans="1:10" ht="15">
      <c r="A62" s="173">
        <v>32</v>
      </c>
      <c r="B62" s="174" t="s">
        <v>351</v>
      </c>
      <c r="C62" s="118" t="s">
        <v>325</v>
      </c>
      <c r="D62" s="118" t="s">
        <v>352</v>
      </c>
      <c r="E62" s="175">
        <f>work!G62+work!H62</f>
        <v>608529</v>
      </c>
      <c r="F62" s="175">
        <f>work!I62+work!J62</f>
        <v>135000</v>
      </c>
      <c r="G62" s="120"/>
      <c r="H62" s="176" t="str">
        <f>work!L62</f>
        <v>20181009</v>
      </c>
      <c r="I62" s="119">
        <f t="shared" si="0"/>
        <v>608529</v>
      </c>
      <c r="J62" s="119">
        <f t="shared" si="1"/>
        <v>135000</v>
      </c>
    </row>
    <row r="63" spans="1:10" ht="15">
      <c r="A63" s="173">
        <v>33</v>
      </c>
      <c r="B63" s="174" t="s">
        <v>354</v>
      </c>
      <c r="C63" s="118" t="s">
        <v>325</v>
      </c>
      <c r="D63" s="118" t="s">
        <v>355</v>
      </c>
      <c r="E63" s="175">
        <f>work!G63+work!H63</f>
        <v>823605</v>
      </c>
      <c r="F63" s="175">
        <f>work!I63+work!J63</f>
        <v>0</v>
      </c>
      <c r="G63" s="120"/>
      <c r="H63" s="176" t="str">
        <f>work!L63</f>
        <v>20181009</v>
      </c>
      <c r="I63" s="119">
        <f t="shared" si="0"/>
        <v>823605</v>
      </c>
      <c r="J63" s="119">
        <f t="shared" si="1"/>
        <v>0</v>
      </c>
    </row>
    <row r="64" spans="1:10" ht="15">
      <c r="A64" s="173">
        <v>34</v>
      </c>
      <c r="B64" s="174" t="s">
        <v>357</v>
      </c>
      <c r="C64" s="118" t="s">
        <v>325</v>
      </c>
      <c r="D64" s="118" t="s">
        <v>358</v>
      </c>
      <c r="E64" s="175">
        <f>work!G64+work!H64</f>
        <v>799262</v>
      </c>
      <c r="F64" s="175">
        <f>work!I64+work!J64</f>
        <v>218088</v>
      </c>
      <c r="G64" s="120"/>
      <c r="H64" s="176" t="str">
        <f>work!L64</f>
        <v>20181107</v>
      </c>
      <c r="I64" s="119">
        <f t="shared" si="0"/>
        <v>799262</v>
      </c>
      <c r="J64" s="119">
        <f t="shared" si="1"/>
        <v>218088</v>
      </c>
    </row>
    <row r="65" spans="1:10" ht="15">
      <c r="A65" s="173">
        <v>35</v>
      </c>
      <c r="B65" s="174" t="s">
        <v>360</v>
      </c>
      <c r="C65" s="118" t="s">
        <v>325</v>
      </c>
      <c r="D65" s="118" t="s">
        <v>361</v>
      </c>
      <c r="E65" s="175">
        <f>work!G65+work!H65</f>
        <v>53324</v>
      </c>
      <c r="F65" s="175">
        <f>work!I65+work!J65</f>
        <v>497250</v>
      </c>
      <c r="G65" s="120"/>
      <c r="H65" s="176" t="str">
        <f>work!L65</f>
        <v>20181009</v>
      </c>
      <c r="I65" s="119">
        <f t="shared" si="0"/>
        <v>53324</v>
      </c>
      <c r="J65" s="119">
        <f t="shared" si="1"/>
        <v>497250</v>
      </c>
    </row>
    <row r="66" spans="1:10" ht="15">
      <c r="A66" s="173">
        <v>36</v>
      </c>
      <c r="B66" s="174" t="s">
        <v>363</v>
      </c>
      <c r="C66" s="118" t="s">
        <v>325</v>
      </c>
      <c r="D66" s="118" t="s">
        <v>364</v>
      </c>
      <c r="E66" s="175">
        <f>work!G66+work!H66</f>
        <v>409993</v>
      </c>
      <c r="F66" s="175">
        <f>work!I66+work!J66</f>
        <v>70200</v>
      </c>
      <c r="G66" s="120"/>
      <c r="H66" s="176" t="str">
        <f>work!L66</f>
        <v>20181009</v>
      </c>
      <c r="I66" s="119">
        <f t="shared" si="0"/>
        <v>409993</v>
      </c>
      <c r="J66" s="119">
        <f t="shared" si="1"/>
        <v>70200</v>
      </c>
    </row>
    <row r="67" spans="1:10" ht="15">
      <c r="A67" s="173">
        <v>37</v>
      </c>
      <c r="B67" s="174" t="s">
        <v>366</v>
      </c>
      <c r="C67" s="118" t="s">
        <v>325</v>
      </c>
      <c r="D67" s="118" t="s">
        <v>367</v>
      </c>
      <c r="E67" s="175">
        <f>work!G67+work!H67</f>
        <v>219796</v>
      </c>
      <c r="F67" s="175">
        <f>work!I67+work!J67</f>
        <v>133748</v>
      </c>
      <c r="G67" s="120"/>
      <c r="H67" s="176" t="str">
        <f>work!L67</f>
        <v>20181009</v>
      </c>
      <c r="I67" s="119">
        <f t="shared" si="0"/>
        <v>219796</v>
      </c>
      <c r="J67" s="119">
        <f t="shared" si="1"/>
        <v>133748</v>
      </c>
    </row>
    <row r="68" spans="1:10" ht="15">
      <c r="A68" s="173">
        <v>38</v>
      </c>
      <c r="B68" s="174" t="s">
        <v>369</v>
      </c>
      <c r="C68" s="118" t="s">
        <v>325</v>
      </c>
      <c r="D68" s="118" t="s">
        <v>370</v>
      </c>
      <c r="E68" s="175">
        <f>work!G68+work!H68</f>
        <v>2760151</v>
      </c>
      <c r="F68" s="175">
        <f>work!I68+work!J68</f>
        <v>1169080</v>
      </c>
      <c r="G68" s="120"/>
      <c r="H68" s="176" t="str">
        <f>work!L68</f>
        <v>20181009</v>
      </c>
      <c r="I68" s="119">
        <f t="shared" si="0"/>
        <v>2760151</v>
      </c>
      <c r="J68" s="119">
        <f t="shared" si="1"/>
        <v>1169080</v>
      </c>
    </row>
    <row r="69" spans="1:10" ht="15">
      <c r="A69" s="173">
        <v>39</v>
      </c>
      <c r="B69" s="174" t="s">
        <v>372</v>
      </c>
      <c r="C69" s="118" t="s">
        <v>325</v>
      </c>
      <c r="D69" s="118" t="s">
        <v>373</v>
      </c>
      <c r="E69" s="175">
        <f>work!G69+work!H69</f>
        <v>1345786</v>
      </c>
      <c r="F69" s="175">
        <f>work!I69+work!J69</f>
        <v>921055</v>
      </c>
      <c r="G69" s="120"/>
      <c r="H69" s="176" t="str">
        <f>work!L69</f>
        <v>20181009</v>
      </c>
      <c r="I69" s="119">
        <f t="shared" si="0"/>
        <v>1345786</v>
      </c>
      <c r="J69" s="119">
        <f t="shared" si="1"/>
        <v>921055</v>
      </c>
    </row>
    <row r="70" spans="1:10" ht="15">
      <c r="A70" s="173">
        <v>40</v>
      </c>
      <c r="B70" s="174" t="s">
        <v>375</v>
      </c>
      <c r="C70" s="118" t="s">
        <v>325</v>
      </c>
      <c r="D70" s="118" t="s">
        <v>376</v>
      </c>
      <c r="E70" s="175">
        <f>work!G70+work!H70</f>
        <v>1656148</v>
      </c>
      <c r="F70" s="175">
        <f>work!I70+work!J70</f>
        <v>592475</v>
      </c>
      <c r="G70" s="120"/>
      <c r="H70" s="176" t="str">
        <f>work!L70</f>
        <v>20181009</v>
      </c>
      <c r="I70" s="119">
        <f t="shared" si="0"/>
        <v>1656148</v>
      </c>
      <c r="J70" s="119">
        <f t="shared" si="1"/>
        <v>592475</v>
      </c>
    </row>
    <row r="71" spans="1:10" ht="15">
      <c r="A71" s="173">
        <v>41</v>
      </c>
      <c r="B71" s="174" t="s">
        <v>378</v>
      </c>
      <c r="C71" s="118" t="s">
        <v>325</v>
      </c>
      <c r="D71" s="118" t="s">
        <v>379</v>
      </c>
      <c r="E71" s="175">
        <f>work!G71+work!H71</f>
        <v>413169</v>
      </c>
      <c r="F71" s="175">
        <f>work!I71+work!J71</f>
        <v>137650</v>
      </c>
      <c r="G71" s="120"/>
      <c r="H71" s="176" t="str">
        <f>work!L71</f>
        <v>20181107</v>
      </c>
      <c r="I71" s="119">
        <f t="shared" si="0"/>
        <v>413169</v>
      </c>
      <c r="J71" s="119">
        <f t="shared" si="1"/>
        <v>137650</v>
      </c>
    </row>
    <row r="72" spans="1:10" ht="15">
      <c r="A72" s="173">
        <v>42</v>
      </c>
      <c r="B72" s="174" t="s">
        <v>381</v>
      </c>
      <c r="C72" s="118" t="s">
        <v>325</v>
      </c>
      <c r="D72" s="118" t="s">
        <v>382</v>
      </c>
      <c r="E72" s="175">
        <f>work!G72+work!H72</f>
        <v>2733598</v>
      </c>
      <c r="F72" s="175">
        <f>work!I72+work!J72</f>
        <v>3857399</v>
      </c>
      <c r="G72" s="120"/>
      <c r="H72" s="176" t="str">
        <f>work!L72</f>
        <v>20181009</v>
      </c>
      <c r="I72" s="119">
        <f t="shared" si="0"/>
        <v>2733598</v>
      </c>
      <c r="J72" s="119">
        <f t="shared" si="1"/>
        <v>3857399</v>
      </c>
    </row>
    <row r="73" spans="1:10" ht="15">
      <c r="A73" s="173">
        <v>43</v>
      </c>
      <c r="B73" s="174" t="s">
        <v>384</v>
      </c>
      <c r="C73" s="118" t="s">
        <v>325</v>
      </c>
      <c r="D73" s="118" t="s">
        <v>385</v>
      </c>
      <c r="E73" s="175">
        <f>work!G73+work!H73</f>
        <v>1948387</v>
      </c>
      <c r="F73" s="175">
        <f>work!I73+work!J73</f>
        <v>227713</v>
      </c>
      <c r="G73" s="120"/>
      <c r="H73" s="176" t="str">
        <f>work!L73</f>
        <v>20181009</v>
      </c>
      <c r="I73" s="119">
        <f t="shared" si="0"/>
        <v>1948387</v>
      </c>
      <c r="J73" s="119">
        <f t="shared" si="1"/>
        <v>227713</v>
      </c>
    </row>
    <row r="74" spans="1:10" ht="15">
      <c r="A74" s="173">
        <v>44</v>
      </c>
      <c r="B74" s="174" t="s">
        <v>387</v>
      </c>
      <c r="C74" s="118" t="s">
        <v>325</v>
      </c>
      <c r="D74" s="118" t="s">
        <v>388</v>
      </c>
      <c r="E74" s="175">
        <f>work!G74+work!H74</f>
        <v>1319534</v>
      </c>
      <c r="F74" s="175">
        <f>work!I74+work!J74</f>
        <v>1387591</v>
      </c>
      <c r="G74" s="120"/>
      <c r="H74" s="176" t="str">
        <f>work!L74</f>
        <v>20181009</v>
      </c>
      <c r="I74" s="119">
        <f t="shared" si="0"/>
        <v>1319534</v>
      </c>
      <c r="J74" s="119">
        <f t="shared" si="1"/>
        <v>1387591</v>
      </c>
    </row>
    <row r="75" spans="1:10" ht="15">
      <c r="A75" s="173">
        <v>45</v>
      </c>
      <c r="B75" s="174" t="s">
        <v>390</v>
      </c>
      <c r="C75" s="118" t="s">
        <v>325</v>
      </c>
      <c r="D75" s="118" t="s">
        <v>391</v>
      </c>
      <c r="E75" s="175">
        <f>work!G75+work!H75</f>
        <v>764606</v>
      </c>
      <c r="F75" s="175">
        <f>work!I75+work!J75</f>
        <v>32915</v>
      </c>
      <c r="G75" s="120"/>
      <c r="H75" s="176" t="str">
        <f>work!L75</f>
        <v>20181009</v>
      </c>
      <c r="I75" s="119">
        <f t="shared" si="0"/>
        <v>764606</v>
      </c>
      <c r="J75" s="119">
        <f t="shared" si="1"/>
        <v>32915</v>
      </c>
    </row>
    <row r="76" spans="1:10" ht="15">
      <c r="A76" s="173">
        <v>46</v>
      </c>
      <c r="B76" s="174" t="s">
        <v>393</v>
      </c>
      <c r="C76" s="118" t="s">
        <v>325</v>
      </c>
      <c r="D76" s="118" t="s">
        <v>394</v>
      </c>
      <c r="E76" s="175">
        <f>work!G76+work!H76</f>
        <v>16024603</v>
      </c>
      <c r="F76" s="175">
        <f>work!I76+work!J76</f>
        <v>816031</v>
      </c>
      <c r="G76" s="120"/>
      <c r="H76" s="176" t="str">
        <f>work!L76</f>
        <v>20181009</v>
      </c>
      <c r="I76" s="119">
        <f t="shared" si="0"/>
        <v>16024603</v>
      </c>
      <c r="J76" s="119">
        <f t="shared" si="1"/>
        <v>816031</v>
      </c>
    </row>
    <row r="77" spans="1:10" ht="15">
      <c r="A77" s="173">
        <v>47</v>
      </c>
      <c r="B77" s="174" t="s">
        <v>396</v>
      </c>
      <c r="C77" s="118" t="s">
        <v>325</v>
      </c>
      <c r="D77" s="118" t="s">
        <v>397</v>
      </c>
      <c r="E77" s="175">
        <f>work!G77+work!H77</f>
        <v>252093</v>
      </c>
      <c r="F77" s="175">
        <f>work!I77+work!J77</f>
        <v>11490</v>
      </c>
      <c r="G77" s="120"/>
      <c r="H77" s="176" t="str">
        <f>work!L77</f>
        <v>20181009</v>
      </c>
      <c r="I77" s="119">
        <f t="shared" si="0"/>
        <v>252093</v>
      </c>
      <c r="J77" s="119">
        <f t="shared" si="1"/>
        <v>11490</v>
      </c>
    </row>
    <row r="78" spans="1:10" ht="15">
      <c r="A78" s="173">
        <v>48</v>
      </c>
      <c r="B78" s="174" t="s">
        <v>399</v>
      </c>
      <c r="C78" s="118" t="s">
        <v>325</v>
      </c>
      <c r="D78" s="118" t="s">
        <v>400</v>
      </c>
      <c r="E78" s="175">
        <f>work!G78+work!H78</f>
        <v>32621</v>
      </c>
      <c r="F78" s="175">
        <f>work!I78+work!J78</f>
        <v>0</v>
      </c>
      <c r="G78" s="120"/>
      <c r="H78" s="176" t="str">
        <f>work!L78</f>
        <v>20181107</v>
      </c>
      <c r="I78" s="119">
        <f t="shared" si="0"/>
        <v>32621</v>
      </c>
      <c r="J78" s="119">
        <f t="shared" si="1"/>
        <v>0</v>
      </c>
    </row>
    <row r="79" spans="1:10" ht="15">
      <c r="A79" s="173">
        <v>49</v>
      </c>
      <c r="B79" s="174" t="s">
        <v>402</v>
      </c>
      <c r="C79" s="118" t="s">
        <v>325</v>
      </c>
      <c r="D79" s="118" t="s">
        <v>403</v>
      </c>
      <c r="E79" s="175">
        <f>work!G79+work!H79</f>
        <v>62075</v>
      </c>
      <c r="F79" s="175">
        <f>work!I79+work!J79</f>
        <v>0</v>
      </c>
      <c r="G79" s="120"/>
      <c r="H79" s="176" t="str">
        <f>work!L79</f>
        <v>20181009</v>
      </c>
      <c r="I79" s="119">
        <f t="shared" si="0"/>
        <v>62075</v>
      </c>
      <c r="J79" s="119">
        <f t="shared" si="1"/>
        <v>0</v>
      </c>
    </row>
    <row r="80" spans="1:10" ht="15">
      <c r="A80" s="173">
        <v>50</v>
      </c>
      <c r="B80" s="174" t="s">
        <v>405</v>
      </c>
      <c r="C80" s="118" t="s">
        <v>325</v>
      </c>
      <c r="D80" s="118" t="s">
        <v>406</v>
      </c>
      <c r="E80" s="175">
        <f>work!G80+work!H80</f>
        <v>245901</v>
      </c>
      <c r="F80" s="175">
        <f>work!I80+work!J80</f>
        <v>158082</v>
      </c>
      <c r="G80" s="120"/>
      <c r="H80" s="176" t="str">
        <f>work!L80</f>
        <v>20181009</v>
      </c>
      <c r="I80" s="119">
        <f t="shared" si="0"/>
        <v>245901</v>
      </c>
      <c r="J80" s="119">
        <f t="shared" si="1"/>
        <v>158082</v>
      </c>
    </row>
    <row r="81" spans="1:10" ht="15">
      <c r="A81" s="173">
        <v>51</v>
      </c>
      <c r="B81" s="174" t="s">
        <v>408</v>
      </c>
      <c r="C81" s="118" t="s">
        <v>325</v>
      </c>
      <c r="D81" s="118" t="s">
        <v>409</v>
      </c>
      <c r="E81" s="175">
        <f>work!G81+work!H81</f>
        <v>1355374</v>
      </c>
      <c r="F81" s="175">
        <f>work!I81+work!J81</f>
        <v>11748</v>
      </c>
      <c r="G81" s="120"/>
      <c r="H81" s="176" t="str">
        <f>work!L81</f>
        <v>20181009</v>
      </c>
      <c r="I81" s="119">
        <f t="shared" si="0"/>
        <v>1355374</v>
      </c>
      <c r="J81" s="119">
        <f t="shared" si="1"/>
        <v>11748</v>
      </c>
    </row>
    <row r="82" spans="1:10" ht="15">
      <c r="A82" s="173">
        <v>52</v>
      </c>
      <c r="B82" s="174" t="s">
        <v>411</v>
      </c>
      <c r="C82" s="118" t="s">
        <v>325</v>
      </c>
      <c r="D82" s="118" t="s">
        <v>412</v>
      </c>
      <c r="E82" s="175">
        <f>work!G82+work!H82</f>
        <v>1570914</v>
      </c>
      <c r="F82" s="175">
        <f>work!I82+work!J82</f>
        <v>79050</v>
      </c>
      <c r="G82" s="120"/>
      <c r="H82" s="176" t="str">
        <f>work!L82</f>
        <v>20181009</v>
      </c>
      <c r="I82" s="119">
        <f t="shared" si="0"/>
        <v>1570914</v>
      </c>
      <c r="J82" s="119">
        <f t="shared" si="1"/>
        <v>79050</v>
      </c>
    </row>
    <row r="83" spans="1:10" ht="15">
      <c r="A83" s="173">
        <v>53</v>
      </c>
      <c r="B83" s="174" t="s">
        <v>414</v>
      </c>
      <c r="C83" s="118" t="s">
        <v>325</v>
      </c>
      <c r="D83" s="118" t="s">
        <v>415</v>
      </c>
      <c r="E83" s="175">
        <f>work!G83+work!H83</f>
        <v>83150</v>
      </c>
      <c r="F83" s="175">
        <f>work!I83+work!J83</f>
        <v>347100</v>
      </c>
      <c r="G83" s="120"/>
      <c r="H83" s="176" t="str">
        <f>work!L83</f>
        <v>20181009</v>
      </c>
      <c r="I83" s="119">
        <f t="shared" si="0"/>
        <v>83150</v>
      </c>
      <c r="J83" s="119">
        <f t="shared" si="1"/>
        <v>347100</v>
      </c>
    </row>
    <row r="84" spans="1:10" ht="15">
      <c r="A84" s="173">
        <v>54</v>
      </c>
      <c r="B84" s="174" t="s">
        <v>417</v>
      </c>
      <c r="C84" s="118" t="s">
        <v>325</v>
      </c>
      <c r="D84" s="118" t="s">
        <v>418</v>
      </c>
      <c r="E84" s="175">
        <f>work!G84+work!H84</f>
        <v>124598</v>
      </c>
      <c r="F84" s="175">
        <f>work!I84+work!J84</f>
        <v>318939</v>
      </c>
      <c r="G84" s="120"/>
      <c r="H84" s="176" t="str">
        <f>work!L84</f>
        <v>20181107</v>
      </c>
      <c r="I84" s="119">
        <f t="shared" si="0"/>
        <v>124598</v>
      </c>
      <c r="J84" s="119">
        <f t="shared" si="1"/>
        <v>318939</v>
      </c>
    </row>
    <row r="85" spans="1:10" ht="15">
      <c r="A85" s="173">
        <v>55</v>
      </c>
      <c r="B85" s="174" t="s">
        <v>420</v>
      </c>
      <c r="C85" s="118" t="s">
        <v>325</v>
      </c>
      <c r="D85" s="118" t="s">
        <v>421</v>
      </c>
      <c r="E85" s="175">
        <f>work!G85+work!H85</f>
        <v>698560</v>
      </c>
      <c r="F85" s="175">
        <f>work!I85+work!J85</f>
        <v>86500</v>
      </c>
      <c r="G85" s="120"/>
      <c r="H85" s="176" t="str">
        <f>work!L85</f>
        <v>20181009</v>
      </c>
      <c r="I85" s="119">
        <f t="shared" si="0"/>
        <v>698560</v>
      </c>
      <c r="J85" s="119">
        <f t="shared" si="1"/>
        <v>86500</v>
      </c>
    </row>
    <row r="86" spans="1:10" ht="15">
      <c r="A86" s="173">
        <v>56</v>
      </c>
      <c r="B86" s="174" t="s">
        <v>423</v>
      </c>
      <c r="C86" s="118" t="s">
        <v>325</v>
      </c>
      <c r="D86" s="118" t="s">
        <v>424</v>
      </c>
      <c r="E86" s="175">
        <f>work!G86+work!H86</f>
        <v>1758820</v>
      </c>
      <c r="F86" s="175">
        <f>work!I86+work!J86</f>
        <v>735744</v>
      </c>
      <c r="G86" s="120"/>
      <c r="H86" s="176" t="str">
        <f>work!L86</f>
        <v>20181009</v>
      </c>
      <c r="I86" s="119">
        <f t="shared" si="0"/>
        <v>1758820</v>
      </c>
      <c r="J86" s="119">
        <f t="shared" si="1"/>
        <v>735744</v>
      </c>
    </row>
    <row r="87" spans="1:10" ht="15">
      <c r="A87" s="173">
        <v>57</v>
      </c>
      <c r="B87" s="174" t="s">
        <v>426</v>
      </c>
      <c r="C87" s="118" t="s">
        <v>325</v>
      </c>
      <c r="D87" s="118" t="s">
        <v>427</v>
      </c>
      <c r="E87" s="175">
        <f>work!G87+work!H87</f>
        <v>1412148</v>
      </c>
      <c r="F87" s="175">
        <f>work!I87+work!J87</f>
        <v>369132</v>
      </c>
      <c r="G87" s="120"/>
      <c r="H87" s="176" t="str">
        <f>work!L87</f>
        <v>20181107</v>
      </c>
      <c r="I87" s="119">
        <f t="shared" si="0"/>
        <v>1412148</v>
      </c>
      <c r="J87" s="119">
        <f t="shared" si="1"/>
        <v>369132</v>
      </c>
    </row>
    <row r="88" spans="1:10" ht="15">
      <c r="A88" s="173">
        <v>58</v>
      </c>
      <c r="B88" s="174" t="s">
        <v>429</v>
      </c>
      <c r="C88" s="118" t="s">
        <v>325</v>
      </c>
      <c r="D88" s="118" t="s">
        <v>430</v>
      </c>
      <c r="E88" s="175">
        <f>work!G88+work!H88</f>
        <v>642328</v>
      </c>
      <c r="F88" s="175">
        <f>work!I88+work!J88</f>
        <v>41009</v>
      </c>
      <c r="G88" s="120"/>
      <c r="H88" s="176" t="str">
        <f>work!L88</f>
        <v>20181009</v>
      </c>
      <c r="I88" s="119">
        <f t="shared" si="0"/>
        <v>642328</v>
      </c>
      <c r="J88" s="119">
        <f t="shared" si="1"/>
        <v>41009</v>
      </c>
    </row>
    <row r="89" spans="1:10" ht="15">
      <c r="A89" s="173">
        <v>59</v>
      </c>
      <c r="B89" s="174" t="s">
        <v>432</v>
      </c>
      <c r="C89" s="118" t="s">
        <v>325</v>
      </c>
      <c r="D89" s="118" t="s">
        <v>433</v>
      </c>
      <c r="E89" s="175">
        <f>work!G89+work!H89</f>
        <v>658891</v>
      </c>
      <c r="F89" s="175">
        <f>work!I89+work!J89</f>
        <v>1798220</v>
      </c>
      <c r="G89" s="120"/>
      <c r="H89" s="176" t="str">
        <f>work!L89</f>
        <v>20181009</v>
      </c>
      <c r="I89" s="119">
        <f t="shared" si="0"/>
        <v>658891</v>
      </c>
      <c r="J89" s="119">
        <f t="shared" si="1"/>
        <v>1798220</v>
      </c>
    </row>
    <row r="90" spans="1:10" ht="15">
      <c r="A90" s="173">
        <v>60</v>
      </c>
      <c r="B90" s="174" t="s">
        <v>435</v>
      </c>
      <c r="C90" s="118" t="s">
        <v>325</v>
      </c>
      <c r="D90" s="118" t="s">
        <v>436</v>
      </c>
      <c r="E90" s="175">
        <f>work!G90+work!H90</f>
        <v>143115</v>
      </c>
      <c r="F90" s="175">
        <f>work!I90+work!J90</f>
        <v>701887</v>
      </c>
      <c r="G90" s="120"/>
      <c r="H90" s="176" t="str">
        <f>work!L90</f>
        <v>20181009</v>
      </c>
      <c r="I90" s="119">
        <f t="shared" si="0"/>
        <v>143115</v>
      </c>
      <c r="J90" s="119">
        <f t="shared" si="1"/>
        <v>701887</v>
      </c>
    </row>
    <row r="91" spans="1:10" ht="15">
      <c r="A91" s="173">
        <v>61</v>
      </c>
      <c r="B91" s="174" t="s">
        <v>438</v>
      </c>
      <c r="C91" s="118" t="s">
        <v>325</v>
      </c>
      <c r="D91" s="118" t="s">
        <v>439</v>
      </c>
      <c r="E91" s="175">
        <f>work!G91+work!H91</f>
        <v>952218</v>
      </c>
      <c r="F91" s="175">
        <f>work!I91+work!J91</f>
        <v>139170</v>
      </c>
      <c r="G91" s="120"/>
      <c r="H91" s="176" t="str">
        <f>work!L91</f>
        <v>20181009</v>
      </c>
      <c r="I91" s="119">
        <f t="shared" si="0"/>
        <v>952218</v>
      </c>
      <c r="J91" s="119">
        <f t="shared" si="1"/>
        <v>139170</v>
      </c>
    </row>
    <row r="92" spans="1:10" ht="15">
      <c r="A92" s="173">
        <v>62</v>
      </c>
      <c r="B92" s="174" t="s">
        <v>441</v>
      </c>
      <c r="C92" s="118" t="s">
        <v>325</v>
      </c>
      <c r="D92" s="118" t="s">
        <v>442</v>
      </c>
      <c r="E92" s="175">
        <f>work!G92+work!H92</f>
        <v>286216</v>
      </c>
      <c r="F92" s="175">
        <f>work!I92+work!J92</f>
        <v>38550</v>
      </c>
      <c r="G92" s="120"/>
      <c r="H92" s="176" t="str">
        <f>work!L92</f>
        <v>20181009</v>
      </c>
      <c r="I92" s="119">
        <f t="shared" si="0"/>
        <v>286216</v>
      </c>
      <c r="J92" s="119">
        <f t="shared" si="1"/>
        <v>38550</v>
      </c>
    </row>
    <row r="93" spans="1:10" ht="15">
      <c r="A93" s="173">
        <v>63</v>
      </c>
      <c r="B93" s="174" t="s">
        <v>444</v>
      </c>
      <c r="C93" s="118" t="s">
        <v>325</v>
      </c>
      <c r="D93" s="118" t="s">
        <v>445</v>
      </c>
      <c r="E93" s="175">
        <f>work!G93+work!H93</f>
        <v>262775</v>
      </c>
      <c r="F93" s="175">
        <f>work!I93+work!J93</f>
        <v>127690</v>
      </c>
      <c r="G93" s="120"/>
      <c r="H93" s="176" t="str">
        <f>work!L93</f>
        <v>20181009</v>
      </c>
      <c r="I93" s="119">
        <f t="shared" si="0"/>
        <v>262775</v>
      </c>
      <c r="J93" s="119">
        <f t="shared" si="1"/>
        <v>127690</v>
      </c>
    </row>
    <row r="94" spans="1:10" ht="15">
      <c r="A94" s="173">
        <v>64</v>
      </c>
      <c r="B94" s="174" t="s">
        <v>447</v>
      </c>
      <c r="C94" s="118" t="s">
        <v>325</v>
      </c>
      <c r="D94" s="118" t="s">
        <v>448</v>
      </c>
      <c r="E94" s="175">
        <f>work!G94+work!H94</f>
        <v>131749</v>
      </c>
      <c r="F94" s="175">
        <f>work!I94+work!J94</f>
        <v>0</v>
      </c>
      <c r="G94" s="120"/>
      <c r="H94" s="176" t="str">
        <f>work!L94</f>
        <v>20181009</v>
      </c>
      <c r="I94" s="119">
        <f t="shared" si="0"/>
        <v>131749</v>
      </c>
      <c r="J94" s="119">
        <f t="shared" si="1"/>
        <v>0</v>
      </c>
    </row>
    <row r="95" spans="1:10" ht="15">
      <c r="A95" s="173">
        <v>65</v>
      </c>
      <c r="B95" s="174" t="s">
        <v>450</v>
      </c>
      <c r="C95" s="118" t="s">
        <v>325</v>
      </c>
      <c r="D95" s="118" t="s">
        <v>452</v>
      </c>
      <c r="E95" s="175">
        <f>work!G95+work!H95</f>
        <v>1155645</v>
      </c>
      <c r="F95" s="175">
        <f>work!I95+work!J95</f>
        <v>30600</v>
      </c>
      <c r="G95" s="120"/>
      <c r="H95" s="176" t="str">
        <f>work!L95</f>
        <v>20181009</v>
      </c>
      <c r="I95" s="119">
        <f t="shared" si="0"/>
        <v>1155645</v>
      </c>
      <c r="J95" s="119">
        <f t="shared" si="1"/>
        <v>30600</v>
      </c>
    </row>
    <row r="96" spans="1:10" ht="15">
      <c r="A96" s="173">
        <v>66</v>
      </c>
      <c r="B96" s="174" t="s">
        <v>454</v>
      </c>
      <c r="C96" s="118" t="s">
        <v>325</v>
      </c>
      <c r="D96" s="118" t="s">
        <v>455</v>
      </c>
      <c r="E96" s="175">
        <f>work!G96+work!H96</f>
        <v>1973777</v>
      </c>
      <c r="F96" s="175">
        <f>work!I96+work!J96</f>
        <v>75300</v>
      </c>
      <c r="G96" s="120"/>
      <c r="H96" s="176" t="str">
        <f>work!L96</f>
        <v>20181009</v>
      </c>
      <c r="I96" s="119">
        <f aca="true" t="shared" si="2" ref="I96:I159">E96</f>
        <v>1973777</v>
      </c>
      <c r="J96" s="119">
        <f aca="true" t="shared" si="3" ref="J96:J159">F96</f>
        <v>75300</v>
      </c>
    </row>
    <row r="97" spans="1:10" ht="15">
      <c r="A97" s="173">
        <v>67</v>
      </c>
      <c r="B97" s="174" t="s">
        <v>457</v>
      </c>
      <c r="C97" s="118" t="s">
        <v>325</v>
      </c>
      <c r="D97" s="118" t="s">
        <v>458</v>
      </c>
      <c r="E97" s="175">
        <f>work!G97+work!H97</f>
        <v>242610</v>
      </c>
      <c r="F97" s="175">
        <f>work!I97+work!J97</f>
        <v>1495</v>
      </c>
      <c r="G97" s="120"/>
      <c r="H97" s="176" t="str">
        <f>work!L97</f>
        <v>20181009</v>
      </c>
      <c r="I97" s="119">
        <f t="shared" si="2"/>
        <v>242610</v>
      </c>
      <c r="J97" s="119">
        <f t="shared" si="3"/>
        <v>1495</v>
      </c>
    </row>
    <row r="98" spans="1:10" ht="15">
      <c r="A98" s="173">
        <v>68</v>
      </c>
      <c r="B98" s="174" t="s">
        <v>460</v>
      </c>
      <c r="C98" s="118" t="s">
        <v>325</v>
      </c>
      <c r="D98" s="118" t="s">
        <v>461</v>
      </c>
      <c r="E98" s="175">
        <f>work!G98+work!H98</f>
        <v>1693258</v>
      </c>
      <c r="F98" s="175">
        <f>work!I98+work!J98</f>
        <v>255250</v>
      </c>
      <c r="G98" s="120"/>
      <c r="H98" s="176" t="str">
        <f>work!L98</f>
        <v>20181009</v>
      </c>
      <c r="I98" s="119">
        <f t="shared" si="2"/>
        <v>1693258</v>
      </c>
      <c r="J98" s="119">
        <f t="shared" si="3"/>
        <v>255250</v>
      </c>
    </row>
    <row r="99" spans="1:10" ht="15">
      <c r="A99" s="173">
        <v>69</v>
      </c>
      <c r="B99" s="174" t="s">
        <v>463</v>
      </c>
      <c r="C99" s="118" t="s">
        <v>325</v>
      </c>
      <c r="D99" s="118" t="s">
        <v>464</v>
      </c>
      <c r="E99" s="175">
        <f>work!G99+work!H99</f>
        <v>2203047</v>
      </c>
      <c r="F99" s="175">
        <f>work!I99+work!J99</f>
        <v>7896930</v>
      </c>
      <c r="G99" s="120"/>
      <c r="H99" s="176" t="str">
        <f>work!L99</f>
        <v>20181009</v>
      </c>
      <c r="I99" s="119">
        <f t="shared" si="2"/>
        <v>2203047</v>
      </c>
      <c r="J99" s="119">
        <f t="shared" si="3"/>
        <v>7896930</v>
      </c>
    </row>
    <row r="100" spans="1:10" ht="15">
      <c r="A100" s="173">
        <v>70</v>
      </c>
      <c r="B100" s="174" t="s">
        <v>466</v>
      </c>
      <c r="C100" s="118" t="s">
        <v>325</v>
      </c>
      <c r="D100" s="118" t="s">
        <v>467</v>
      </c>
      <c r="E100" s="175">
        <f>work!G100+work!H100</f>
        <v>164724</v>
      </c>
      <c r="F100" s="175">
        <f>work!I100+work!J100</f>
        <v>21000</v>
      </c>
      <c r="G100" s="120"/>
      <c r="H100" s="176" t="str">
        <f>work!L100</f>
        <v>20181009</v>
      </c>
      <c r="I100" s="119">
        <f t="shared" si="2"/>
        <v>164724</v>
      </c>
      <c r="J100" s="119">
        <f t="shared" si="3"/>
        <v>21000</v>
      </c>
    </row>
    <row r="101" spans="1:10" ht="15">
      <c r="A101" s="173">
        <v>71</v>
      </c>
      <c r="B101" s="174" t="s">
        <v>469</v>
      </c>
      <c r="C101" s="118" t="s">
        <v>325</v>
      </c>
      <c r="D101" s="118" t="s">
        <v>470</v>
      </c>
      <c r="E101" s="175">
        <f>work!G101+work!H101</f>
        <v>821784</v>
      </c>
      <c r="F101" s="175">
        <f>work!I101+work!J101</f>
        <v>12169905</v>
      </c>
      <c r="G101" s="120"/>
      <c r="H101" s="176" t="str">
        <f>work!L101</f>
        <v>20181009</v>
      </c>
      <c r="I101" s="119">
        <f t="shared" si="2"/>
        <v>821784</v>
      </c>
      <c r="J101" s="119">
        <f t="shared" si="3"/>
        <v>12169905</v>
      </c>
    </row>
    <row r="102" spans="1:10" ht="15">
      <c r="A102" s="173">
        <v>72</v>
      </c>
      <c r="B102" s="174" t="s">
        <v>472</v>
      </c>
      <c r="C102" s="118" t="s">
        <v>325</v>
      </c>
      <c r="D102" s="118" t="s">
        <v>473</v>
      </c>
      <c r="E102" s="175">
        <f>work!G102+work!H102</f>
        <v>1276175</v>
      </c>
      <c r="F102" s="175">
        <f>work!I102+work!J102</f>
        <v>1670843</v>
      </c>
      <c r="G102" s="120"/>
      <c r="H102" s="176" t="str">
        <f>work!L102</f>
        <v>20181009</v>
      </c>
      <c r="I102" s="119">
        <f t="shared" si="2"/>
        <v>1276175</v>
      </c>
      <c r="J102" s="119">
        <f t="shared" si="3"/>
        <v>1670843</v>
      </c>
    </row>
    <row r="103" spans="1:10" ht="15">
      <c r="A103" s="173">
        <v>73</v>
      </c>
      <c r="B103" s="174" t="s">
        <v>475</v>
      </c>
      <c r="C103" s="118" t="s">
        <v>325</v>
      </c>
      <c r="D103" s="118" t="s">
        <v>476</v>
      </c>
      <c r="E103" s="175" t="e">
        <f>work!G103+work!H103</f>
        <v>#VALUE!</v>
      </c>
      <c r="F103" s="175" t="e">
        <f>work!I103+work!J103</f>
        <v>#VALUE!</v>
      </c>
      <c r="G103" s="120"/>
      <c r="H103" s="176" t="str">
        <f>work!L103</f>
        <v>No report</v>
      </c>
      <c r="I103" s="119" t="e">
        <f t="shared" si="2"/>
        <v>#VALUE!</v>
      </c>
      <c r="J103" s="119" t="e">
        <f t="shared" si="3"/>
        <v>#VALUE!</v>
      </c>
    </row>
    <row r="104" spans="1:10" ht="15">
      <c r="A104" s="173">
        <v>74</v>
      </c>
      <c r="B104" s="174" t="s">
        <v>478</v>
      </c>
      <c r="C104" s="118" t="s">
        <v>325</v>
      </c>
      <c r="D104" s="118" t="s">
        <v>479</v>
      </c>
      <c r="E104" s="175">
        <f>work!G104+work!H104</f>
        <v>1577037</v>
      </c>
      <c r="F104" s="175">
        <f>work!I104+work!J104</f>
        <v>756825</v>
      </c>
      <c r="G104" s="120"/>
      <c r="H104" s="176" t="str">
        <f>work!L104</f>
        <v>20181009</v>
      </c>
      <c r="I104" s="119">
        <f t="shared" si="2"/>
        <v>1577037</v>
      </c>
      <c r="J104" s="119">
        <f t="shared" si="3"/>
        <v>756825</v>
      </c>
    </row>
    <row r="105" spans="1:10" ht="15">
      <c r="A105" s="173">
        <v>75</v>
      </c>
      <c r="B105" s="174" t="s">
        <v>481</v>
      </c>
      <c r="C105" s="118" t="s">
        <v>325</v>
      </c>
      <c r="D105" s="118" t="s">
        <v>482</v>
      </c>
      <c r="E105" s="175">
        <f>work!G105+work!H105</f>
        <v>584742</v>
      </c>
      <c r="F105" s="175">
        <f>work!I105+work!J105</f>
        <v>86438</v>
      </c>
      <c r="G105" s="120"/>
      <c r="H105" s="176" t="str">
        <f>work!L105</f>
        <v>20181107</v>
      </c>
      <c r="I105" s="119">
        <f t="shared" si="2"/>
        <v>584742</v>
      </c>
      <c r="J105" s="119">
        <f t="shared" si="3"/>
        <v>86438</v>
      </c>
    </row>
    <row r="106" spans="1:10" ht="15">
      <c r="A106" s="173">
        <v>76</v>
      </c>
      <c r="B106" s="174" t="s">
        <v>484</v>
      </c>
      <c r="C106" s="118" t="s">
        <v>325</v>
      </c>
      <c r="D106" s="118" t="s">
        <v>485</v>
      </c>
      <c r="E106" s="175">
        <f>work!G106+work!H106</f>
        <v>568759</v>
      </c>
      <c r="F106" s="175">
        <f>work!I106+work!J106</f>
        <v>210745</v>
      </c>
      <c r="G106" s="120"/>
      <c r="H106" s="176" t="str">
        <f>work!L106</f>
        <v>20181107</v>
      </c>
      <c r="I106" s="119">
        <f t="shared" si="2"/>
        <v>568759</v>
      </c>
      <c r="J106" s="119">
        <f t="shared" si="3"/>
        <v>210745</v>
      </c>
    </row>
    <row r="107" spans="1:10" ht="15">
      <c r="A107" s="173">
        <v>77</v>
      </c>
      <c r="B107" s="174" t="s">
        <v>487</v>
      </c>
      <c r="C107" s="118" t="s">
        <v>325</v>
      </c>
      <c r="D107" s="118" t="s">
        <v>488</v>
      </c>
      <c r="E107" s="175">
        <f>work!G107+work!H107</f>
        <v>104429</v>
      </c>
      <c r="F107" s="175">
        <f>work!I107+work!J107</f>
        <v>478410</v>
      </c>
      <c r="G107" s="120"/>
      <c r="H107" s="176" t="str">
        <f>work!L107</f>
        <v>20181009</v>
      </c>
      <c r="I107" s="119">
        <f t="shared" si="2"/>
        <v>104429</v>
      </c>
      <c r="J107" s="119">
        <f t="shared" si="3"/>
        <v>478410</v>
      </c>
    </row>
    <row r="108" spans="1:10" ht="15">
      <c r="A108" s="173">
        <v>78</v>
      </c>
      <c r="B108" s="174" t="s">
        <v>490</v>
      </c>
      <c r="C108" s="118" t="s">
        <v>325</v>
      </c>
      <c r="D108" s="118" t="s">
        <v>491</v>
      </c>
      <c r="E108" s="175">
        <f>work!G108+work!H108</f>
        <v>0</v>
      </c>
      <c r="F108" s="175">
        <f>work!I108+work!J108</f>
        <v>213280</v>
      </c>
      <c r="G108" s="120"/>
      <c r="H108" s="176" t="str">
        <f>work!L108</f>
        <v>20181009</v>
      </c>
      <c r="I108" s="119">
        <f t="shared" si="2"/>
        <v>0</v>
      </c>
      <c r="J108" s="119">
        <f t="shared" si="3"/>
        <v>213280</v>
      </c>
    </row>
    <row r="109" spans="1:10" ht="15">
      <c r="A109" s="173">
        <v>79</v>
      </c>
      <c r="B109" s="174" t="s">
        <v>493</v>
      </c>
      <c r="C109" s="118" t="s">
        <v>325</v>
      </c>
      <c r="D109" s="118" t="s">
        <v>494</v>
      </c>
      <c r="E109" s="175">
        <f>work!G109+work!H109</f>
        <v>839092</v>
      </c>
      <c r="F109" s="175">
        <f>work!I109+work!J109</f>
        <v>6141616</v>
      </c>
      <c r="G109" s="120"/>
      <c r="H109" s="176" t="str">
        <f>work!L109</f>
        <v>20181009</v>
      </c>
      <c r="I109" s="119">
        <f t="shared" si="2"/>
        <v>839092</v>
      </c>
      <c r="J109" s="119">
        <f t="shared" si="3"/>
        <v>6141616</v>
      </c>
    </row>
    <row r="110" spans="1:10" ht="15">
      <c r="A110" s="173">
        <v>80</v>
      </c>
      <c r="B110" s="174" t="s">
        <v>496</v>
      </c>
      <c r="C110" s="118" t="s">
        <v>325</v>
      </c>
      <c r="D110" s="118" t="s">
        <v>497</v>
      </c>
      <c r="E110" s="175">
        <f>work!G110+work!H110</f>
        <v>320233</v>
      </c>
      <c r="F110" s="175">
        <f>work!I110+work!J110</f>
        <v>828578</v>
      </c>
      <c r="G110" s="120"/>
      <c r="H110" s="176" t="str">
        <f>work!L110</f>
        <v>20181107</v>
      </c>
      <c r="I110" s="119">
        <f t="shared" si="2"/>
        <v>320233</v>
      </c>
      <c r="J110" s="119">
        <f t="shared" si="3"/>
        <v>828578</v>
      </c>
    </row>
    <row r="111" spans="1:10" ht="15">
      <c r="A111" s="173">
        <v>81</v>
      </c>
      <c r="B111" s="174" t="s">
        <v>499</v>
      </c>
      <c r="C111" s="118" t="s">
        <v>325</v>
      </c>
      <c r="D111" s="118" t="s">
        <v>500</v>
      </c>
      <c r="E111" s="175">
        <f>work!G111+work!H111</f>
        <v>1177575</v>
      </c>
      <c r="F111" s="175">
        <f>work!I111+work!J111</f>
        <v>464682</v>
      </c>
      <c r="G111" s="120"/>
      <c r="H111" s="176" t="str">
        <f>work!L111</f>
        <v>20181009</v>
      </c>
      <c r="I111" s="119">
        <f t="shared" si="2"/>
        <v>1177575</v>
      </c>
      <c r="J111" s="119">
        <f t="shared" si="3"/>
        <v>464682</v>
      </c>
    </row>
    <row r="112" spans="1:10" ht="15">
      <c r="A112" s="173">
        <v>82</v>
      </c>
      <c r="B112" s="174" t="s">
        <v>502</v>
      </c>
      <c r="C112" s="118" t="s">
        <v>325</v>
      </c>
      <c r="D112" s="118" t="s">
        <v>1682</v>
      </c>
      <c r="E112" s="175">
        <f>work!G112+work!H112</f>
        <v>8950</v>
      </c>
      <c r="F112" s="175">
        <f>work!I112+work!J112</f>
        <v>675600</v>
      </c>
      <c r="G112" s="120"/>
      <c r="H112" s="176" t="str">
        <f>work!L112</f>
        <v>20181009</v>
      </c>
      <c r="I112" s="119">
        <f t="shared" si="2"/>
        <v>8950</v>
      </c>
      <c r="J112" s="119">
        <f t="shared" si="3"/>
        <v>675600</v>
      </c>
    </row>
    <row r="113" spans="1:10" ht="15">
      <c r="A113" s="173">
        <v>83</v>
      </c>
      <c r="B113" s="174" t="s">
        <v>504</v>
      </c>
      <c r="C113" s="118" t="s">
        <v>325</v>
      </c>
      <c r="D113" s="118" t="s">
        <v>505</v>
      </c>
      <c r="E113" s="175">
        <f>work!G113+work!H113</f>
        <v>2151452</v>
      </c>
      <c r="F113" s="175">
        <f>work!I113+work!J113</f>
        <v>665473</v>
      </c>
      <c r="G113" s="120"/>
      <c r="H113" s="176" t="str">
        <f>work!L113</f>
        <v>20181009</v>
      </c>
      <c r="I113" s="119">
        <f t="shared" si="2"/>
        <v>2151452</v>
      </c>
      <c r="J113" s="119">
        <f t="shared" si="3"/>
        <v>665473</v>
      </c>
    </row>
    <row r="114" spans="1:10" ht="15">
      <c r="A114" s="173">
        <v>84</v>
      </c>
      <c r="B114" s="174" t="s">
        <v>507</v>
      </c>
      <c r="C114" s="118" t="s">
        <v>325</v>
      </c>
      <c r="D114" s="118" t="s">
        <v>508</v>
      </c>
      <c r="E114" s="175">
        <f>work!G114+work!H114</f>
        <v>2770402</v>
      </c>
      <c r="F114" s="175">
        <f>work!I114+work!J114</f>
        <v>108740</v>
      </c>
      <c r="G114" s="120"/>
      <c r="H114" s="176" t="str">
        <f>work!L114</f>
        <v>20181009</v>
      </c>
      <c r="I114" s="119">
        <f t="shared" si="2"/>
        <v>2770402</v>
      </c>
      <c r="J114" s="119">
        <f t="shared" si="3"/>
        <v>108740</v>
      </c>
    </row>
    <row r="115" spans="1:10" ht="15">
      <c r="A115" s="173">
        <v>85</v>
      </c>
      <c r="B115" s="174" t="s">
        <v>510</v>
      </c>
      <c r="C115" s="118" t="s">
        <v>325</v>
      </c>
      <c r="D115" s="118" t="s">
        <v>511</v>
      </c>
      <c r="E115" s="175">
        <f>work!G115+work!H115</f>
        <v>0</v>
      </c>
      <c r="F115" s="175">
        <f>work!I115+work!J115</f>
        <v>1213624</v>
      </c>
      <c r="G115" s="120"/>
      <c r="H115" s="176" t="str">
        <f>work!L115</f>
        <v>20181009</v>
      </c>
      <c r="I115" s="119">
        <f t="shared" si="2"/>
        <v>0</v>
      </c>
      <c r="J115" s="119">
        <f t="shared" si="3"/>
        <v>1213624</v>
      </c>
    </row>
    <row r="116" spans="1:10" ht="15">
      <c r="A116" s="173">
        <v>86</v>
      </c>
      <c r="B116" s="174" t="s">
        <v>513</v>
      </c>
      <c r="C116" s="118" t="s">
        <v>325</v>
      </c>
      <c r="D116" s="118" t="s">
        <v>514</v>
      </c>
      <c r="E116" s="175">
        <f>work!G116+work!H116</f>
        <v>735463</v>
      </c>
      <c r="F116" s="175">
        <f>work!I116+work!J116</f>
        <v>438138</v>
      </c>
      <c r="G116" s="120"/>
      <c r="H116" s="176" t="str">
        <f>work!L116</f>
        <v>20181009</v>
      </c>
      <c r="I116" s="119">
        <f t="shared" si="2"/>
        <v>735463</v>
      </c>
      <c r="J116" s="119">
        <f t="shared" si="3"/>
        <v>438138</v>
      </c>
    </row>
    <row r="117" spans="1:10" ht="15">
      <c r="A117" s="173">
        <v>87</v>
      </c>
      <c r="B117" s="174" t="s">
        <v>516</v>
      </c>
      <c r="C117" s="118" t="s">
        <v>325</v>
      </c>
      <c r="D117" s="118" t="s">
        <v>517</v>
      </c>
      <c r="E117" s="175">
        <f>work!G117+work!H117</f>
        <v>191732</v>
      </c>
      <c r="F117" s="175">
        <f>work!I117+work!J117</f>
        <v>109950</v>
      </c>
      <c r="G117" s="120"/>
      <c r="H117" s="176" t="str">
        <f>work!L117</f>
        <v>20181009</v>
      </c>
      <c r="I117" s="119">
        <f t="shared" si="2"/>
        <v>191732</v>
      </c>
      <c r="J117" s="119">
        <f t="shared" si="3"/>
        <v>109950</v>
      </c>
    </row>
    <row r="118" spans="1:10" ht="15">
      <c r="A118" s="173">
        <v>88</v>
      </c>
      <c r="B118" s="174" t="s">
        <v>519</v>
      </c>
      <c r="C118" s="118" t="s">
        <v>325</v>
      </c>
      <c r="D118" s="118" t="s">
        <v>520</v>
      </c>
      <c r="E118" s="175">
        <f>work!G118+work!H118</f>
        <v>53990</v>
      </c>
      <c r="F118" s="175">
        <f>work!I118+work!J118</f>
        <v>46950</v>
      </c>
      <c r="G118" s="120"/>
      <c r="H118" s="176" t="str">
        <f>work!L118</f>
        <v>20181009</v>
      </c>
      <c r="I118" s="119">
        <f t="shared" si="2"/>
        <v>53990</v>
      </c>
      <c r="J118" s="119">
        <f t="shared" si="3"/>
        <v>46950</v>
      </c>
    </row>
    <row r="119" spans="1:10" ht="15">
      <c r="A119" s="173">
        <v>89</v>
      </c>
      <c r="B119" s="174" t="s">
        <v>522</v>
      </c>
      <c r="C119" s="118" t="s">
        <v>325</v>
      </c>
      <c r="D119" s="118" t="s">
        <v>523</v>
      </c>
      <c r="E119" s="175">
        <f>work!G119+work!H119</f>
        <v>228466</v>
      </c>
      <c r="F119" s="175">
        <f>work!I119+work!J119</f>
        <v>5695</v>
      </c>
      <c r="G119" s="120"/>
      <c r="H119" s="176" t="str">
        <f>work!L119</f>
        <v>20181009</v>
      </c>
      <c r="I119" s="119">
        <f t="shared" si="2"/>
        <v>228466</v>
      </c>
      <c r="J119" s="119">
        <f t="shared" si="3"/>
        <v>5695</v>
      </c>
    </row>
    <row r="120" spans="1:10" ht="15">
      <c r="A120" s="173">
        <v>90</v>
      </c>
      <c r="B120" s="174" t="s">
        <v>525</v>
      </c>
      <c r="C120" s="118" t="s">
        <v>325</v>
      </c>
      <c r="D120" s="118" t="s">
        <v>526</v>
      </c>
      <c r="E120" s="175">
        <f>work!G120+work!H120</f>
        <v>362074</v>
      </c>
      <c r="F120" s="175">
        <f>work!I120+work!J120</f>
        <v>463379</v>
      </c>
      <c r="G120" s="120"/>
      <c r="H120" s="176" t="str">
        <f>work!L120</f>
        <v>20181009</v>
      </c>
      <c r="I120" s="119">
        <f t="shared" si="2"/>
        <v>362074</v>
      </c>
      <c r="J120" s="119">
        <f t="shared" si="3"/>
        <v>463379</v>
      </c>
    </row>
    <row r="121" spans="1:10" ht="15">
      <c r="A121" s="173">
        <v>91</v>
      </c>
      <c r="B121" s="174" t="s">
        <v>528</v>
      </c>
      <c r="C121" s="118" t="s">
        <v>325</v>
      </c>
      <c r="D121" s="118" t="s">
        <v>529</v>
      </c>
      <c r="E121" s="175">
        <f>work!G121+work!H121</f>
        <v>1184767</v>
      </c>
      <c r="F121" s="175">
        <f>work!I121+work!J121</f>
        <v>398800</v>
      </c>
      <c r="G121" s="120"/>
      <c r="H121" s="176" t="str">
        <f>work!L121</f>
        <v>20181009</v>
      </c>
      <c r="I121" s="119">
        <f t="shared" si="2"/>
        <v>1184767</v>
      </c>
      <c r="J121" s="119">
        <f t="shared" si="3"/>
        <v>398800</v>
      </c>
    </row>
    <row r="122" spans="1:10" ht="15">
      <c r="A122" s="173">
        <v>92</v>
      </c>
      <c r="B122" s="174" t="s">
        <v>531</v>
      </c>
      <c r="C122" s="118" t="s">
        <v>325</v>
      </c>
      <c r="D122" s="118" t="s">
        <v>532</v>
      </c>
      <c r="E122" s="175">
        <f>work!G122+work!H122</f>
        <v>19570</v>
      </c>
      <c r="F122" s="175">
        <f>work!I122+work!J122</f>
        <v>722531</v>
      </c>
      <c r="G122" s="120"/>
      <c r="H122" s="176" t="str">
        <f>work!L122</f>
        <v>20181009</v>
      </c>
      <c r="I122" s="119">
        <f t="shared" si="2"/>
        <v>19570</v>
      </c>
      <c r="J122" s="119">
        <f t="shared" si="3"/>
        <v>722531</v>
      </c>
    </row>
    <row r="123" spans="1:10" ht="15">
      <c r="A123" s="173">
        <v>93</v>
      </c>
      <c r="B123" s="174" t="s">
        <v>534</v>
      </c>
      <c r="C123" s="118" t="s">
        <v>325</v>
      </c>
      <c r="D123" s="118" t="s">
        <v>535</v>
      </c>
      <c r="E123" s="175">
        <f>work!G123+work!H123</f>
        <v>918880</v>
      </c>
      <c r="F123" s="175">
        <f>work!I123+work!J123</f>
        <v>414711</v>
      </c>
      <c r="G123" s="120"/>
      <c r="H123" s="176" t="str">
        <f>work!L123</f>
        <v>20181107</v>
      </c>
      <c r="I123" s="119">
        <f t="shared" si="2"/>
        <v>918880</v>
      </c>
      <c r="J123" s="119">
        <f t="shared" si="3"/>
        <v>414711</v>
      </c>
    </row>
    <row r="124" spans="1:10" ht="15">
      <c r="A124" s="173">
        <v>94</v>
      </c>
      <c r="B124" s="174" t="s">
        <v>538</v>
      </c>
      <c r="C124" s="118" t="s">
        <v>536</v>
      </c>
      <c r="D124" s="118" t="s">
        <v>539</v>
      </c>
      <c r="E124" s="175">
        <f>work!G124+work!H124</f>
        <v>41570</v>
      </c>
      <c r="F124" s="175">
        <f>work!I124+work!J124</f>
        <v>3300</v>
      </c>
      <c r="G124" s="120"/>
      <c r="H124" s="176" t="str">
        <f>work!L124</f>
        <v>20181107</v>
      </c>
      <c r="I124" s="119">
        <f t="shared" si="2"/>
        <v>41570</v>
      </c>
      <c r="J124" s="119">
        <f t="shared" si="3"/>
        <v>3300</v>
      </c>
    </row>
    <row r="125" spans="1:10" ht="15">
      <c r="A125" s="173">
        <v>95</v>
      </c>
      <c r="B125" s="174" t="s">
        <v>541</v>
      </c>
      <c r="C125" s="118" t="s">
        <v>536</v>
      </c>
      <c r="D125" s="118" t="s">
        <v>542</v>
      </c>
      <c r="E125" s="175">
        <f>work!G125+work!H125</f>
        <v>31152</v>
      </c>
      <c r="F125" s="175">
        <f>work!I125+work!J125</f>
        <v>0</v>
      </c>
      <c r="G125" s="120"/>
      <c r="H125" s="176" t="str">
        <f>work!L125</f>
        <v>20181107</v>
      </c>
      <c r="I125" s="119">
        <f t="shared" si="2"/>
        <v>31152</v>
      </c>
      <c r="J125" s="119">
        <f t="shared" si="3"/>
        <v>0</v>
      </c>
    </row>
    <row r="126" spans="1:10" ht="15">
      <c r="A126" s="173">
        <v>96</v>
      </c>
      <c r="B126" s="174" t="s">
        <v>544</v>
      </c>
      <c r="C126" s="118" t="s">
        <v>536</v>
      </c>
      <c r="D126" s="118" t="s">
        <v>545</v>
      </c>
      <c r="E126" s="175">
        <f>work!G126+work!H126</f>
        <v>187629</v>
      </c>
      <c r="F126" s="175">
        <f>work!I126+work!J126</f>
        <v>43169</v>
      </c>
      <c r="G126" s="120"/>
      <c r="H126" s="176" t="str">
        <f>work!L126</f>
        <v>20181107</v>
      </c>
      <c r="I126" s="119">
        <f t="shared" si="2"/>
        <v>187629</v>
      </c>
      <c r="J126" s="119">
        <f t="shared" si="3"/>
        <v>43169</v>
      </c>
    </row>
    <row r="127" spans="1:10" ht="15">
      <c r="A127" s="173">
        <v>97</v>
      </c>
      <c r="B127" s="174" t="s">
        <v>547</v>
      </c>
      <c r="C127" s="118" t="s">
        <v>536</v>
      </c>
      <c r="D127" s="118" t="s">
        <v>548</v>
      </c>
      <c r="E127" s="175">
        <f>work!G127+work!H127</f>
        <v>841583</v>
      </c>
      <c r="F127" s="175">
        <f>work!I127+work!J127</f>
        <v>173220</v>
      </c>
      <c r="G127" s="120"/>
      <c r="H127" s="176" t="str">
        <f>work!L127</f>
        <v>20181009</v>
      </c>
      <c r="I127" s="119">
        <f t="shared" si="2"/>
        <v>841583</v>
      </c>
      <c r="J127" s="119">
        <f t="shared" si="3"/>
        <v>173220</v>
      </c>
    </row>
    <row r="128" spans="1:10" ht="15">
      <c r="A128" s="173">
        <v>98</v>
      </c>
      <c r="B128" s="174" t="s">
        <v>550</v>
      </c>
      <c r="C128" s="118" t="s">
        <v>536</v>
      </c>
      <c r="D128" s="118" t="s">
        <v>551</v>
      </c>
      <c r="E128" s="175">
        <f>work!G128+work!H128</f>
        <v>77136</v>
      </c>
      <c r="F128" s="175">
        <f>work!I128+work!J128</f>
        <v>12698</v>
      </c>
      <c r="G128" s="120"/>
      <c r="H128" s="176" t="str">
        <f>work!L128</f>
        <v>20181009</v>
      </c>
      <c r="I128" s="119">
        <f t="shared" si="2"/>
        <v>77136</v>
      </c>
      <c r="J128" s="119">
        <f t="shared" si="3"/>
        <v>12698</v>
      </c>
    </row>
    <row r="129" spans="1:10" ht="15">
      <c r="A129" s="173">
        <v>99</v>
      </c>
      <c r="B129" s="174" t="s">
        <v>553</v>
      </c>
      <c r="C129" s="118" t="s">
        <v>536</v>
      </c>
      <c r="D129" s="118" t="s">
        <v>554</v>
      </c>
      <c r="E129" s="175">
        <f>work!G129+work!H129</f>
        <v>536662</v>
      </c>
      <c r="F129" s="175">
        <f>work!I129+work!J129</f>
        <v>1433413</v>
      </c>
      <c r="G129" s="120"/>
      <c r="H129" s="176" t="str">
        <f>work!L129</f>
        <v>20181107</v>
      </c>
      <c r="I129" s="119">
        <f t="shared" si="2"/>
        <v>536662</v>
      </c>
      <c r="J129" s="119">
        <f t="shared" si="3"/>
        <v>1433413</v>
      </c>
    </row>
    <row r="130" spans="1:10" ht="15">
      <c r="A130" s="173">
        <v>100</v>
      </c>
      <c r="B130" s="174" t="s">
        <v>556</v>
      </c>
      <c r="C130" s="118" t="s">
        <v>536</v>
      </c>
      <c r="D130" s="118" t="s">
        <v>557</v>
      </c>
      <c r="E130" s="175">
        <f>work!G130+work!H130</f>
        <v>2295067</v>
      </c>
      <c r="F130" s="175">
        <f>work!I130+work!J130</f>
        <v>361110</v>
      </c>
      <c r="G130" s="120"/>
      <c r="H130" s="176" t="str">
        <f>work!L130</f>
        <v>20181107</v>
      </c>
      <c r="I130" s="119">
        <f t="shared" si="2"/>
        <v>2295067</v>
      </c>
      <c r="J130" s="119">
        <f t="shared" si="3"/>
        <v>361110</v>
      </c>
    </row>
    <row r="131" spans="1:10" ht="15">
      <c r="A131" s="173">
        <v>101</v>
      </c>
      <c r="B131" s="174" t="s">
        <v>559</v>
      </c>
      <c r="C131" s="118" t="s">
        <v>536</v>
      </c>
      <c r="D131" s="118" t="s">
        <v>560</v>
      </c>
      <c r="E131" s="175">
        <f>work!G131+work!H131</f>
        <v>329609</v>
      </c>
      <c r="F131" s="175">
        <f>work!I131+work!J131</f>
        <v>2362599</v>
      </c>
      <c r="G131" s="120"/>
      <c r="H131" s="176" t="str">
        <f>work!L131</f>
        <v>20181009</v>
      </c>
      <c r="I131" s="119">
        <f t="shared" si="2"/>
        <v>329609</v>
      </c>
      <c r="J131" s="119">
        <f t="shared" si="3"/>
        <v>2362599</v>
      </c>
    </row>
    <row r="132" spans="1:10" ht="15">
      <c r="A132" s="173">
        <v>102</v>
      </c>
      <c r="B132" s="174" t="s">
        <v>562</v>
      </c>
      <c r="C132" s="118" t="s">
        <v>536</v>
      </c>
      <c r="D132" s="118" t="s">
        <v>563</v>
      </c>
      <c r="E132" s="175">
        <f>work!G132+work!H132</f>
        <v>93324</v>
      </c>
      <c r="F132" s="175">
        <f>work!I132+work!J132</f>
        <v>41800</v>
      </c>
      <c r="G132" s="120"/>
      <c r="H132" s="176" t="str">
        <f>work!L132</f>
        <v>20181009</v>
      </c>
      <c r="I132" s="119">
        <f t="shared" si="2"/>
        <v>93324</v>
      </c>
      <c r="J132" s="119">
        <f t="shared" si="3"/>
        <v>41800</v>
      </c>
    </row>
    <row r="133" spans="1:10" ht="15">
      <c r="A133" s="173">
        <v>103</v>
      </c>
      <c r="B133" s="174" t="s">
        <v>565</v>
      </c>
      <c r="C133" s="118" t="s">
        <v>536</v>
      </c>
      <c r="D133" s="118" t="s">
        <v>566</v>
      </c>
      <c r="E133" s="175">
        <f>work!G133+work!H133</f>
        <v>720188</v>
      </c>
      <c r="F133" s="175">
        <f>work!I133+work!J133</f>
        <v>221935</v>
      </c>
      <c r="G133" s="120"/>
      <c r="H133" s="176" t="str">
        <f>work!L133</f>
        <v>20181009</v>
      </c>
      <c r="I133" s="119">
        <f t="shared" si="2"/>
        <v>720188</v>
      </c>
      <c r="J133" s="119">
        <f t="shared" si="3"/>
        <v>221935</v>
      </c>
    </row>
    <row r="134" spans="1:10" ht="15">
      <c r="A134" s="173">
        <v>104</v>
      </c>
      <c r="B134" s="174" t="s">
        <v>568</v>
      </c>
      <c r="C134" s="118" t="s">
        <v>536</v>
      </c>
      <c r="D134" s="118" t="s">
        <v>569</v>
      </c>
      <c r="E134" s="175">
        <f>work!G134+work!H134</f>
        <v>111675</v>
      </c>
      <c r="F134" s="175">
        <f>work!I134+work!J134</f>
        <v>5157</v>
      </c>
      <c r="G134" s="120"/>
      <c r="H134" s="176" t="str">
        <f>work!L134</f>
        <v>20181009</v>
      </c>
      <c r="I134" s="119">
        <f t="shared" si="2"/>
        <v>111675</v>
      </c>
      <c r="J134" s="119">
        <f t="shared" si="3"/>
        <v>5157</v>
      </c>
    </row>
    <row r="135" spans="1:10" ht="15">
      <c r="A135" s="173">
        <v>105</v>
      </c>
      <c r="B135" s="174" t="s">
        <v>571</v>
      </c>
      <c r="C135" s="118" t="s">
        <v>536</v>
      </c>
      <c r="D135" s="118" t="s">
        <v>572</v>
      </c>
      <c r="E135" s="175">
        <f>work!G135+work!H135</f>
        <v>198987</v>
      </c>
      <c r="F135" s="175">
        <f>work!I135+work!J135</f>
        <v>0</v>
      </c>
      <c r="G135" s="120"/>
      <c r="H135" s="176" t="str">
        <f>work!L135</f>
        <v>20181009</v>
      </c>
      <c r="I135" s="119">
        <f t="shared" si="2"/>
        <v>198987</v>
      </c>
      <c r="J135" s="119">
        <f t="shared" si="3"/>
        <v>0</v>
      </c>
    </row>
    <row r="136" spans="1:10" ht="15">
      <c r="A136" s="173">
        <v>106</v>
      </c>
      <c r="B136" s="174" t="s">
        <v>574</v>
      </c>
      <c r="C136" s="118" t="s">
        <v>536</v>
      </c>
      <c r="D136" s="118" t="s">
        <v>575</v>
      </c>
      <c r="E136" s="175">
        <f>work!G136+work!H136</f>
        <v>3109333</v>
      </c>
      <c r="F136" s="175">
        <f>work!I136+work!J136</f>
        <v>1797849</v>
      </c>
      <c r="G136" s="120"/>
      <c r="H136" s="176" t="str">
        <f>work!L136</f>
        <v>20181107</v>
      </c>
      <c r="I136" s="119">
        <f t="shared" si="2"/>
        <v>3109333</v>
      </c>
      <c r="J136" s="119">
        <f t="shared" si="3"/>
        <v>1797849</v>
      </c>
    </row>
    <row r="137" spans="1:10" ht="15">
      <c r="A137" s="173">
        <v>107</v>
      </c>
      <c r="B137" s="174" t="s">
        <v>577</v>
      </c>
      <c r="C137" s="118" t="s">
        <v>536</v>
      </c>
      <c r="D137" s="118" t="s">
        <v>578</v>
      </c>
      <c r="E137" s="175">
        <f>work!G137+work!H137</f>
        <v>13400</v>
      </c>
      <c r="F137" s="175">
        <f>work!I137+work!J137</f>
        <v>0</v>
      </c>
      <c r="G137" s="120"/>
      <c r="H137" s="176" t="str">
        <f>work!L137</f>
        <v>20181009</v>
      </c>
      <c r="I137" s="119">
        <f t="shared" si="2"/>
        <v>13400</v>
      </c>
      <c r="J137" s="119">
        <f t="shared" si="3"/>
        <v>0</v>
      </c>
    </row>
    <row r="138" spans="1:10" ht="15">
      <c r="A138" s="173">
        <v>108</v>
      </c>
      <c r="B138" s="174" t="s">
        <v>580</v>
      </c>
      <c r="C138" s="118" t="s">
        <v>536</v>
      </c>
      <c r="D138" s="118" t="s">
        <v>581</v>
      </c>
      <c r="E138" s="175">
        <f>work!G138+work!H138</f>
        <v>1288692</v>
      </c>
      <c r="F138" s="175">
        <f>work!I138+work!J138</f>
        <v>757374</v>
      </c>
      <c r="G138" s="120"/>
      <c r="H138" s="176" t="str">
        <f>work!L138</f>
        <v>20181009</v>
      </c>
      <c r="I138" s="119">
        <f t="shared" si="2"/>
        <v>1288692</v>
      </c>
      <c r="J138" s="119">
        <f t="shared" si="3"/>
        <v>757374</v>
      </c>
    </row>
    <row r="139" spans="1:10" ht="15">
      <c r="A139" s="173">
        <v>109</v>
      </c>
      <c r="B139" s="174" t="s">
        <v>583</v>
      </c>
      <c r="C139" s="118" t="s">
        <v>536</v>
      </c>
      <c r="D139" s="118" t="s">
        <v>584</v>
      </c>
      <c r="E139" s="175">
        <f>work!G139+work!H139</f>
        <v>121942</v>
      </c>
      <c r="F139" s="175">
        <f>work!I139+work!J139</f>
        <v>23845</v>
      </c>
      <c r="G139" s="120"/>
      <c r="H139" s="176" t="str">
        <f>work!L139</f>
        <v>20181009</v>
      </c>
      <c r="I139" s="119">
        <f t="shared" si="2"/>
        <v>121942</v>
      </c>
      <c r="J139" s="119">
        <f t="shared" si="3"/>
        <v>23845</v>
      </c>
    </row>
    <row r="140" spans="1:10" ht="15">
      <c r="A140" s="173">
        <v>110</v>
      </c>
      <c r="B140" s="174" t="s">
        <v>586</v>
      </c>
      <c r="C140" s="118" t="s">
        <v>536</v>
      </c>
      <c r="D140" s="118" t="s">
        <v>587</v>
      </c>
      <c r="E140" s="175">
        <f>work!G140+work!H140</f>
        <v>587147</v>
      </c>
      <c r="F140" s="175">
        <f>work!I140+work!J140</f>
        <v>270377</v>
      </c>
      <c r="G140" s="120"/>
      <c r="H140" s="176" t="str">
        <f>work!L140</f>
        <v>20181009</v>
      </c>
      <c r="I140" s="119">
        <f t="shared" si="2"/>
        <v>587147</v>
      </c>
      <c r="J140" s="119">
        <f t="shared" si="3"/>
        <v>270377</v>
      </c>
    </row>
    <row r="141" spans="1:10" ht="15">
      <c r="A141" s="173">
        <v>111</v>
      </c>
      <c r="B141" s="174" t="s">
        <v>589</v>
      </c>
      <c r="C141" s="118" t="s">
        <v>536</v>
      </c>
      <c r="D141" s="118" t="s">
        <v>590</v>
      </c>
      <c r="E141" s="175">
        <f>work!G141+work!H141</f>
        <v>576695</v>
      </c>
      <c r="F141" s="175">
        <f>work!I141+work!J141</f>
        <v>624869</v>
      </c>
      <c r="G141" s="120"/>
      <c r="H141" s="176" t="str">
        <f>work!L141</f>
        <v>20181009</v>
      </c>
      <c r="I141" s="119">
        <f t="shared" si="2"/>
        <v>576695</v>
      </c>
      <c r="J141" s="119">
        <f t="shared" si="3"/>
        <v>624869</v>
      </c>
    </row>
    <row r="142" spans="1:10" ht="15">
      <c r="A142" s="173">
        <v>112</v>
      </c>
      <c r="B142" s="174" t="s">
        <v>592</v>
      </c>
      <c r="C142" s="118" t="s">
        <v>536</v>
      </c>
      <c r="D142" s="118" t="s">
        <v>593</v>
      </c>
      <c r="E142" s="175">
        <f>work!G142+work!H142</f>
        <v>305382</v>
      </c>
      <c r="F142" s="175">
        <f>work!I142+work!J142</f>
        <v>125790</v>
      </c>
      <c r="G142" s="120"/>
      <c r="H142" s="176" t="str">
        <f>work!L142</f>
        <v>20181009</v>
      </c>
      <c r="I142" s="119">
        <f t="shared" si="2"/>
        <v>305382</v>
      </c>
      <c r="J142" s="119">
        <f t="shared" si="3"/>
        <v>125790</v>
      </c>
    </row>
    <row r="143" spans="1:10" ht="15">
      <c r="A143" s="173">
        <v>113</v>
      </c>
      <c r="B143" s="174" t="s">
        <v>595</v>
      </c>
      <c r="C143" s="118" t="s">
        <v>536</v>
      </c>
      <c r="D143" s="118" t="s">
        <v>596</v>
      </c>
      <c r="E143" s="175">
        <f>work!G143+work!H143</f>
        <v>763504</v>
      </c>
      <c r="F143" s="175">
        <f>work!I143+work!J143</f>
        <v>198710</v>
      </c>
      <c r="G143" s="120"/>
      <c r="H143" s="176" t="str">
        <f>work!L143</f>
        <v>20181009</v>
      </c>
      <c r="I143" s="119">
        <f t="shared" si="2"/>
        <v>763504</v>
      </c>
      <c r="J143" s="119">
        <f t="shared" si="3"/>
        <v>198710</v>
      </c>
    </row>
    <row r="144" spans="1:10" ht="15">
      <c r="A144" s="173">
        <v>114</v>
      </c>
      <c r="B144" s="174" t="s">
        <v>598</v>
      </c>
      <c r="C144" s="118" t="s">
        <v>536</v>
      </c>
      <c r="D144" s="118" t="s">
        <v>599</v>
      </c>
      <c r="E144" s="175">
        <f>work!G144+work!H144</f>
        <v>251236</v>
      </c>
      <c r="F144" s="175">
        <f>work!I144+work!J144</f>
        <v>0</v>
      </c>
      <c r="G144" s="118"/>
      <c r="H144" s="176" t="str">
        <f>work!L144</f>
        <v>20181107</v>
      </c>
      <c r="I144" s="119">
        <f t="shared" si="2"/>
        <v>251236</v>
      </c>
      <c r="J144" s="119">
        <f t="shared" si="3"/>
        <v>0</v>
      </c>
    </row>
    <row r="145" spans="1:10" ht="15">
      <c r="A145" s="173">
        <v>115</v>
      </c>
      <c r="B145" s="174" t="s">
        <v>601</v>
      </c>
      <c r="C145" s="118" t="s">
        <v>536</v>
      </c>
      <c r="D145" s="118" t="s">
        <v>602</v>
      </c>
      <c r="E145" s="175">
        <f>work!G145+work!H145</f>
        <v>2075997</v>
      </c>
      <c r="F145" s="175">
        <f>work!I145+work!J145</f>
        <v>2066994</v>
      </c>
      <c r="G145" s="120"/>
      <c r="H145" s="176" t="str">
        <f>work!L145</f>
        <v>20181107</v>
      </c>
      <c r="I145" s="119">
        <f t="shared" si="2"/>
        <v>2075997</v>
      </c>
      <c r="J145" s="119">
        <f t="shared" si="3"/>
        <v>2066994</v>
      </c>
    </row>
    <row r="146" spans="1:10" ht="15">
      <c r="A146" s="173">
        <v>116</v>
      </c>
      <c r="B146" s="174" t="s">
        <v>604</v>
      </c>
      <c r="C146" s="118" t="s">
        <v>536</v>
      </c>
      <c r="D146" s="118" t="s">
        <v>605</v>
      </c>
      <c r="E146" s="175">
        <f>work!G146+work!H146</f>
        <v>63386</v>
      </c>
      <c r="F146" s="175">
        <f>work!I146+work!J146</f>
        <v>141045</v>
      </c>
      <c r="G146" s="120"/>
      <c r="H146" s="176" t="str">
        <f>work!L146</f>
        <v>20181009</v>
      </c>
      <c r="I146" s="119">
        <f t="shared" si="2"/>
        <v>63386</v>
      </c>
      <c r="J146" s="119">
        <f t="shared" si="3"/>
        <v>141045</v>
      </c>
    </row>
    <row r="147" spans="1:10" ht="15">
      <c r="A147" s="173">
        <v>117</v>
      </c>
      <c r="B147" s="174" t="s">
        <v>607</v>
      </c>
      <c r="C147" s="118" t="s">
        <v>536</v>
      </c>
      <c r="D147" s="118" t="s">
        <v>608</v>
      </c>
      <c r="E147" s="175">
        <f>work!G147+work!H147</f>
        <v>3335810</v>
      </c>
      <c r="F147" s="175">
        <f>work!I147+work!J147</f>
        <v>1943798</v>
      </c>
      <c r="G147" s="120"/>
      <c r="H147" s="176" t="str">
        <f>work!L147</f>
        <v>20181009</v>
      </c>
      <c r="I147" s="119">
        <f t="shared" si="2"/>
        <v>3335810</v>
      </c>
      <c r="J147" s="119">
        <f t="shared" si="3"/>
        <v>1943798</v>
      </c>
    </row>
    <row r="148" spans="1:10" ht="15">
      <c r="A148" s="173">
        <v>118</v>
      </c>
      <c r="B148" s="174" t="s">
        <v>610</v>
      </c>
      <c r="C148" s="118" t="s">
        <v>536</v>
      </c>
      <c r="D148" s="118" t="s">
        <v>611</v>
      </c>
      <c r="E148" s="175">
        <f>work!G148+work!H148</f>
        <v>0</v>
      </c>
      <c r="F148" s="175">
        <f>work!I148+work!J148</f>
        <v>10350</v>
      </c>
      <c r="G148" s="120"/>
      <c r="H148" s="176" t="str">
        <f>work!L148</f>
        <v>20181009</v>
      </c>
      <c r="I148" s="119">
        <f t="shared" si="2"/>
        <v>0</v>
      </c>
      <c r="J148" s="119">
        <f t="shared" si="3"/>
        <v>10350</v>
      </c>
    </row>
    <row r="149" spans="1:10" ht="15">
      <c r="A149" s="173">
        <v>119</v>
      </c>
      <c r="B149" s="174" t="s">
        <v>613</v>
      </c>
      <c r="C149" s="118" t="s">
        <v>536</v>
      </c>
      <c r="D149" s="118" t="s">
        <v>614</v>
      </c>
      <c r="E149" s="175">
        <f>work!G149+work!H149</f>
        <v>25350</v>
      </c>
      <c r="F149" s="175">
        <f>work!I149+work!J149</f>
        <v>239859</v>
      </c>
      <c r="G149" s="120"/>
      <c r="H149" s="176" t="str">
        <f>work!L149</f>
        <v>20181107</v>
      </c>
      <c r="I149" s="119">
        <f t="shared" si="2"/>
        <v>25350</v>
      </c>
      <c r="J149" s="119">
        <f t="shared" si="3"/>
        <v>239859</v>
      </c>
    </row>
    <row r="150" spans="1:10" ht="15">
      <c r="A150" s="173">
        <v>120</v>
      </c>
      <c r="B150" s="174" t="s">
        <v>616</v>
      </c>
      <c r="C150" s="118" t="s">
        <v>536</v>
      </c>
      <c r="D150" s="118" t="s">
        <v>617</v>
      </c>
      <c r="E150" s="175">
        <f>work!G150+work!H150</f>
        <v>123288</v>
      </c>
      <c r="F150" s="175">
        <f>work!I150+work!J150</f>
        <v>10000</v>
      </c>
      <c r="G150" s="120"/>
      <c r="H150" s="176" t="str">
        <f>work!L150</f>
        <v>20181009</v>
      </c>
      <c r="I150" s="119">
        <f t="shared" si="2"/>
        <v>123288</v>
      </c>
      <c r="J150" s="119">
        <f t="shared" si="3"/>
        <v>10000</v>
      </c>
    </row>
    <row r="151" spans="1:10" ht="15">
      <c r="A151" s="173">
        <v>121</v>
      </c>
      <c r="B151" s="174" t="s">
        <v>619</v>
      </c>
      <c r="C151" s="118" t="s">
        <v>536</v>
      </c>
      <c r="D151" s="118" t="s">
        <v>620</v>
      </c>
      <c r="E151" s="175">
        <f>work!G151+work!H151</f>
        <v>10121</v>
      </c>
      <c r="F151" s="175">
        <f>work!I151+work!J151</f>
        <v>12300</v>
      </c>
      <c r="G151" s="120"/>
      <c r="H151" s="176" t="str">
        <f>work!L151</f>
        <v>20181009</v>
      </c>
      <c r="I151" s="119">
        <f t="shared" si="2"/>
        <v>10121</v>
      </c>
      <c r="J151" s="119">
        <f t="shared" si="3"/>
        <v>12300</v>
      </c>
    </row>
    <row r="152" spans="1:10" ht="15">
      <c r="A152" s="173">
        <v>122</v>
      </c>
      <c r="B152" s="174" t="s">
        <v>622</v>
      </c>
      <c r="C152" s="118" t="s">
        <v>536</v>
      </c>
      <c r="D152" s="118" t="s">
        <v>623</v>
      </c>
      <c r="E152" s="175">
        <f>work!G152+work!H152</f>
        <v>399314</v>
      </c>
      <c r="F152" s="175">
        <f>work!I152+work!J152</f>
        <v>152935</v>
      </c>
      <c r="G152" s="120"/>
      <c r="H152" s="176" t="str">
        <f>work!L152</f>
        <v>20181009</v>
      </c>
      <c r="I152" s="119">
        <f t="shared" si="2"/>
        <v>399314</v>
      </c>
      <c r="J152" s="119">
        <f t="shared" si="3"/>
        <v>152935</v>
      </c>
    </row>
    <row r="153" spans="1:10" ht="15">
      <c r="A153" s="173">
        <v>123</v>
      </c>
      <c r="B153" s="174" t="s">
        <v>625</v>
      </c>
      <c r="C153" s="118" t="s">
        <v>536</v>
      </c>
      <c r="D153" s="118" t="s">
        <v>626</v>
      </c>
      <c r="E153" s="175">
        <f>work!G153+work!H153</f>
        <v>76183</v>
      </c>
      <c r="F153" s="175">
        <f>work!I153+work!J153</f>
        <v>64425</v>
      </c>
      <c r="G153" s="120"/>
      <c r="H153" s="176" t="str">
        <f>work!L153</f>
        <v>20181009</v>
      </c>
      <c r="I153" s="119">
        <f t="shared" si="2"/>
        <v>76183</v>
      </c>
      <c r="J153" s="119">
        <f t="shared" si="3"/>
        <v>64425</v>
      </c>
    </row>
    <row r="154" spans="1:10" ht="15">
      <c r="A154" s="173">
        <v>124</v>
      </c>
      <c r="B154" s="174" t="s">
        <v>628</v>
      </c>
      <c r="C154" s="118" t="s">
        <v>536</v>
      </c>
      <c r="D154" s="118" t="s">
        <v>629</v>
      </c>
      <c r="E154" s="175">
        <f>work!G154+work!H154</f>
        <v>31127</v>
      </c>
      <c r="F154" s="175">
        <f>work!I154+work!J154</f>
        <v>15400</v>
      </c>
      <c r="G154" s="120"/>
      <c r="H154" s="176" t="str">
        <f>work!L154</f>
        <v>20181009</v>
      </c>
      <c r="I154" s="119">
        <f t="shared" si="2"/>
        <v>31127</v>
      </c>
      <c r="J154" s="119">
        <f t="shared" si="3"/>
        <v>15400</v>
      </c>
    </row>
    <row r="155" spans="1:10" ht="15">
      <c r="A155" s="173">
        <v>125</v>
      </c>
      <c r="B155" s="174" t="s">
        <v>631</v>
      </c>
      <c r="C155" s="118" t="s">
        <v>536</v>
      </c>
      <c r="D155" s="118" t="s">
        <v>632</v>
      </c>
      <c r="E155" s="175">
        <f>work!G155+work!H155</f>
        <v>81829</v>
      </c>
      <c r="F155" s="175">
        <f>work!I155+work!J155</f>
        <v>122425</v>
      </c>
      <c r="G155" s="120"/>
      <c r="H155" s="176" t="str">
        <f>work!L155</f>
        <v>20181107</v>
      </c>
      <c r="I155" s="119">
        <f t="shared" si="2"/>
        <v>81829</v>
      </c>
      <c r="J155" s="119">
        <f t="shared" si="3"/>
        <v>122425</v>
      </c>
    </row>
    <row r="156" spans="1:10" ht="15">
      <c r="A156" s="173">
        <v>126</v>
      </c>
      <c r="B156" s="174" t="s">
        <v>634</v>
      </c>
      <c r="C156" s="118" t="s">
        <v>536</v>
      </c>
      <c r="D156" s="118" t="s">
        <v>635</v>
      </c>
      <c r="E156" s="175">
        <f>work!G156+work!H156</f>
        <v>344010</v>
      </c>
      <c r="F156" s="175">
        <f>work!I156+work!J156</f>
        <v>436244</v>
      </c>
      <c r="G156" s="120"/>
      <c r="H156" s="176" t="str">
        <f>work!L156</f>
        <v>20181009</v>
      </c>
      <c r="I156" s="119">
        <f t="shared" si="2"/>
        <v>344010</v>
      </c>
      <c r="J156" s="119">
        <f t="shared" si="3"/>
        <v>436244</v>
      </c>
    </row>
    <row r="157" spans="1:10" ht="15">
      <c r="A157" s="173">
        <v>127</v>
      </c>
      <c r="B157" s="174" t="s">
        <v>637</v>
      </c>
      <c r="C157" s="118" t="s">
        <v>536</v>
      </c>
      <c r="D157" s="118" t="s">
        <v>638</v>
      </c>
      <c r="E157" s="175">
        <f>work!G157+work!H157</f>
        <v>151634</v>
      </c>
      <c r="F157" s="175">
        <f>work!I157+work!J157</f>
        <v>71250</v>
      </c>
      <c r="G157" s="120"/>
      <c r="H157" s="176" t="str">
        <f>work!L157</f>
        <v>20181009</v>
      </c>
      <c r="I157" s="119">
        <f t="shared" si="2"/>
        <v>151634</v>
      </c>
      <c r="J157" s="119">
        <f t="shared" si="3"/>
        <v>71250</v>
      </c>
    </row>
    <row r="158" spans="1:10" ht="15">
      <c r="A158" s="173">
        <v>128</v>
      </c>
      <c r="B158" s="174" t="s">
        <v>640</v>
      </c>
      <c r="C158" s="118" t="s">
        <v>536</v>
      </c>
      <c r="D158" s="118" t="s">
        <v>641</v>
      </c>
      <c r="E158" s="175">
        <f>work!G158+work!H158</f>
        <v>178650</v>
      </c>
      <c r="F158" s="175">
        <f>work!I158+work!J158</f>
        <v>500</v>
      </c>
      <c r="G158" s="120"/>
      <c r="H158" s="176" t="str">
        <f>work!L158</f>
        <v>20181107</v>
      </c>
      <c r="I158" s="119">
        <f t="shared" si="2"/>
        <v>178650</v>
      </c>
      <c r="J158" s="119">
        <f t="shared" si="3"/>
        <v>500</v>
      </c>
    </row>
    <row r="159" spans="1:10" ht="15">
      <c r="A159" s="173">
        <v>129</v>
      </c>
      <c r="B159" s="174" t="s">
        <v>643</v>
      </c>
      <c r="C159" s="118" t="s">
        <v>536</v>
      </c>
      <c r="D159" s="118" t="s">
        <v>523</v>
      </c>
      <c r="E159" s="175">
        <f>work!G159+work!H159</f>
        <v>9890</v>
      </c>
      <c r="F159" s="175">
        <f>work!I159+work!J159</f>
        <v>36000</v>
      </c>
      <c r="G159" s="120"/>
      <c r="H159" s="176" t="str">
        <f>work!L159</f>
        <v>20181009</v>
      </c>
      <c r="I159" s="119">
        <f t="shared" si="2"/>
        <v>9890</v>
      </c>
      <c r="J159" s="119">
        <f t="shared" si="3"/>
        <v>36000</v>
      </c>
    </row>
    <row r="160" spans="1:10" ht="15">
      <c r="A160" s="173">
        <v>130</v>
      </c>
      <c r="B160" s="174" t="s">
        <v>645</v>
      </c>
      <c r="C160" s="118" t="s">
        <v>536</v>
      </c>
      <c r="D160" s="118" t="s">
        <v>646</v>
      </c>
      <c r="E160" s="175">
        <f>work!G160+work!H160</f>
        <v>144367</v>
      </c>
      <c r="F160" s="175">
        <f>work!I160+work!J160</f>
        <v>2513722</v>
      </c>
      <c r="G160" s="120"/>
      <c r="H160" s="176" t="str">
        <f>work!L160</f>
        <v>20181107</v>
      </c>
      <c r="I160" s="119">
        <f aca="true" t="shared" si="4" ref="I160:I223">E160</f>
        <v>144367</v>
      </c>
      <c r="J160" s="119">
        <f aca="true" t="shared" si="5" ref="J160:J223">F160</f>
        <v>2513722</v>
      </c>
    </row>
    <row r="161" spans="1:10" ht="15">
      <c r="A161" s="173">
        <v>131</v>
      </c>
      <c r="B161" s="174" t="s">
        <v>648</v>
      </c>
      <c r="C161" s="118" t="s">
        <v>536</v>
      </c>
      <c r="D161" s="118" t="s">
        <v>649</v>
      </c>
      <c r="E161" s="175">
        <f>work!G161+work!H161</f>
        <v>1355538</v>
      </c>
      <c r="F161" s="175">
        <f>work!I161+work!J161</f>
        <v>42910</v>
      </c>
      <c r="G161" s="120"/>
      <c r="H161" s="176" t="str">
        <f>work!L161</f>
        <v>20181107</v>
      </c>
      <c r="I161" s="119">
        <f t="shared" si="4"/>
        <v>1355538</v>
      </c>
      <c r="J161" s="119">
        <f t="shared" si="5"/>
        <v>42910</v>
      </c>
    </row>
    <row r="162" spans="1:10" ht="15">
      <c r="A162" s="173">
        <v>132</v>
      </c>
      <c r="B162" s="174" t="s">
        <v>651</v>
      </c>
      <c r="C162" s="118" t="s">
        <v>536</v>
      </c>
      <c r="D162" s="118" t="s">
        <v>652</v>
      </c>
      <c r="E162" s="175" t="e">
        <f>work!G162+work!H162</f>
        <v>#VALUE!</v>
      </c>
      <c r="F162" s="175" t="e">
        <f>work!I162+work!J162</f>
        <v>#VALUE!</v>
      </c>
      <c r="G162" s="118"/>
      <c r="H162" s="176" t="str">
        <f>work!L162</f>
        <v>No report</v>
      </c>
      <c r="I162" s="119" t="e">
        <f t="shared" si="4"/>
        <v>#VALUE!</v>
      </c>
      <c r="J162" s="119" t="e">
        <f t="shared" si="5"/>
        <v>#VALUE!</v>
      </c>
    </row>
    <row r="163" spans="1:10" ht="15">
      <c r="A163" s="173">
        <v>133</v>
      </c>
      <c r="B163" s="174" t="s">
        <v>654</v>
      </c>
      <c r="C163" s="118" t="s">
        <v>536</v>
      </c>
      <c r="D163" s="118" t="s">
        <v>655</v>
      </c>
      <c r="E163" s="175" t="e">
        <f>work!G163+work!H163</f>
        <v>#VALUE!</v>
      </c>
      <c r="F163" s="175" t="e">
        <f>work!I163+work!J163</f>
        <v>#VALUE!</v>
      </c>
      <c r="G163" s="118"/>
      <c r="H163" s="176" t="s">
        <v>9</v>
      </c>
      <c r="I163" s="119" t="e">
        <f t="shared" si="4"/>
        <v>#VALUE!</v>
      </c>
      <c r="J163" s="119" t="e">
        <f t="shared" si="5"/>
        <v>#VALUE!</v>
      </c>
    </row>
    <row r="164" spans="1:10" ht="15">
      <c r="A164" s="173">
        <v>134</v>
      </c>
      <c r="B164" s="174" t="s">
        <v>658</v>
      </c>
      <c r="C164" s="118" t="s">
        <v>656</v>
      </c>
      <c r="D164" s="118" t="s">
        <v>659</v>
      </c>
      <c r="E164" s="175">
        <f>work!G164+work!H164</f>
        <v>247523</v>
      </c>
      <c r="F164" s="175">
        <f>work!I164+work!J164</f>
        <v>11500</v>
      </c>
      <c r="G164" s="120"/>
      <c r="H164" s="176" t="str">
        <f>work!L164</f>
        <v>20181009</v>
      </c>
      <c r="I164" s="119">
        <f t="shared" si="4"/>
        <v>247523</v>
      </c>
      <c r="J164" s="119">
        <f t="shared" si="5"/>
        <v>11500</v>
      </c>
    </row>
    <row r="165" spans="1:10" ht="15">
      <c r="A165" s="173">
        <v>135</v>
      </c>
      <c r="B165" s="174" t="s">
        <v>661</v>
      </c>
      <c r="C165" s="118" t="s">
        <v>656</v>
      </c>
      <c r="D165" s="118" t="s">
        <v>662</v>
      </c>
      <c r="E165" s="175">
        <f>work!G165+work!H165</f>
        <v>6200</v>
      </c>
      <c r="F165" s="175">
        <f>work!I165+work!J165</f>
        <v>0</v>
      </c>
      <c r="G165" s="120"/>
      <c r="H165" s="176" t="s">
        <v>9</v>
      </c>
      <c r="I165" s="119">
        <f t="shared" si="4"/>
        <v>6200</v>
      </c>
      <c r="J165" s="119">
        <f t="shared" si="5"/>
        <v>0</v>
      </c>
    </row>
    <row r="166" spans="1:10" ht="15">
      <c r="A166" s="173">
        <v>136</v>
      </c>
      <c r="B166" s="174" t="s">
        <v>664</v>
      </c>
      <c r="C166" s="118" t="s">
        <v>656</v>
      </c>
      <c r="D166" s="118" t="s">
        <v>665</v>
      </c>
      <c r="E166" s="175">
        <f>work!G166+work!H166</f>
        <v>162741</v>
      </c>
      <c r="F166" s="175">
        <f>work!I166+work!J166</f>
        <v>10032</v>
      </c>
      <c r="G166" s="120"/>
      <c r="H166" s="176" t="str">
        <f>work!L166</f>
        <v>20181009</v>
      </c>
      <c r="I166" s="119">
        <f t="shared" si="4"/>
        <v>162741</v>
      </c>
      <c r="J166" s="119">
        <f t="shared" si="5"/>
        <v>10032</v>
      </c>
    </row>
    <row r="167" spans="1:10" ht="15">
      <c r="A167" s="173">
        <v>137</v>
      </c>
      <c r="B167" s="174" t="s">
        <v>667</v>
      </c>
      <c r="C167" s="118" t="s">
        <v>656</v>
      </c>
      <c r="D167" s="118" t="s">
        <v>668</v>
      </c>
      <c r="E167" s="175">
        <f>work!G167+work!H167</f>
        <v>138302</v>
      </c>
      <c r="F167" s="175">
        <f>work!I167+work!J167</f>
        <v>324350</v>
      </c>
      <c r="G167" s="120"/>
      <c r="H167" s="176" t="str">
        <f>work!L167</f>
        <v>20181009</v>
      </c>
      <c r="I167" s="119">
        <f t="shared" si="4"/>
        <v>138302</v>
      </c>
      <c r="J167" s="119">
        <f t="shared" si="5"/>
        <v>324350</v>
      </c>
    </row>
    <row r="168" spans="1:10" ht="15">
      <c r="A168" s="173">
        <v>138</v>
      </c>
      <c r="B168" s="174" t="s">
        <v>670</v>
      </c>
      <c r="C168" s="118" t="s">
        <v>656</v>
      </c>
      <c r="D168" s="118" t="s">
        <v>671</v>
      </c>
      <c r="E168" s="175">
        <f>work!G168+work!H168</f>
        <v>247089</v>
      </c>
      <c r="F168" s="175">
        <f>work!I168+work!J168</f>
        <v>27125</v>
      </c>
      <c r="G168" s="120"/>
      <c r="H168" s="176" t="str">
        <f>work!L168</f>
        <v>20181009</v>
      </c>
      <c r="I168" s="119">
        <f t="shared" si="4"/>
        <v>247089</v>
      </c>
      <c r="J168" s="119">
        <f t="shared" si="5"/>
        <v>27125</v>
      </c>
    </row>
    <row r="169" spans="1:10" ht="15">
      <c r="A169" s="173">
        <v>139</v>
      </c>
      <c r="B169" s="174" t="s">
        <v>673</v>
      </c>
      <c r="C169" s="118" t="s">
        <v>656</v>
      </c>
      <c r="D169" s="118" t="s">
        <v>674</v>
      </c>
      <c r="E169" s="175">
        <f>work!G169+work!H169</f>
        <v>1092795</v>
      </c>
      <c r="F169" s="175">
        <f>work!I169+work!J169</f>
        <v>15501</v>
      </c>
      <c r="G169" s="120"/>
      <c r="H169" s="176" t="str">
        <f>work!L169</f>
        <v>20181107</v>
      </c>
      <c r="I169" s="119">
        <f t="shared" si="4"/>
        <v>1092795</v>
      </c>
      <c r="J169" s="119">
        <f t="shared" si="5"/>
        <v>15501</v>
      </c>
    </row>
    <row r="170" spans="1:10" ht="15">
      <c r="A170" s="173">
        <v>140</v>
      </c>
      <c r="B170" s="174" t="s">
        <v>676</v>
      </c>
      <c r="C170" s="118" t="s">
        <v>656</v>
      </c>
      <c r="D170" s="118" t="s">
        <v>677</v>
      </c>
      <c r="E170" s="175">
        <f>work!G170+work!H170</f>
        <v>26150</v>
      </c>
      <c r="F170" s="175">
        <f>work!I170+work!J170</f>
        <v>150000</v>
      </c>
      <c r="G170" s="120"/>
      <c r="H170" s="176" t="str">
        <f>work!L170</f>
        <v>20181009</v>
      </c>
      <c r="I170" s="119">
        <f t="shared" si="4"/>
        <v>26150</v>
      </c>
      <c r="J170" s="119">
        <f t="shared" si="5"/>
        <v>150000</v>
      </c>
    </row>
    <row r="171" spans="1:10" ht="15">
      <c r="A171" s="173">
        <v>141</v>
      </c>
      <c r="B171" s="174" t="s">
        <v>679</v>
      </c>
      <c r="C171" s="118" t="s">
        <v>656</v>
      </c>
      <c r="D171" s="118" t="s">
        <v>680</v>
      </c>
      <c r="E171" s="175">
        <f>work!G171+work!H171</f>
        <v>555583</v>
      </c>
      <c r="F171" s="175">
        <f>work!I171+work!J171</f>
        <v>13639705</v>
      </c>
      <c r="G171" s="120"/>
      <c r="H171" s="176" t="str">
        <f>work!L171</f>
        <v>20181009</v>
      </c>
      <c r="I171" s="119">
        <f t="shared" si="4"/>
        <v>555583</v>
      </c>
      <c r="J171" s="119">
        <f t="shared" si="5"/>
        <v>13639705</v>
      </c>
    </row>
    <row r="172" spans="1:10" ht="15">
      <c r="A172" s="173">
        <v>142</v>
      </c>
      <c r="B172" s="174" t="s">
        <v>682</v>
      </c>
      <c r="C172" s="118" t="s">
        <v>656</v>
      </c>
      <c r="D172" s="118" t="s">
        <v>683</v>
      </c>
      <c r="E172" s="175">
        <f>work!G172+work!H172</f>
        <v>8417446</v>
      </c>
      <c r="F172" s="175">
        <f>work!I172+work!J172</f>
        <v>5538333</v>
      </c>
      <c r="G172" s="120"/>
      <c r="H172" s="176" t="str">
        <f>work!L172</f>
        <v>20181009</v>
      </c>
      <c r="I172" s="119">
        <f t="shared" si="4"/>
        <v>8417446</v>
      </c>
      <c r="J172" s="119">
        <f t="shared" si="5"/>
        <v>5538333</v>
      </c>
    </row>
    <row r="173" spans="1:10" ht="15">
      <c r="A173" s="173">
        <v>143</v>
      </c>
      <c r="B173" s="174" t="s">
        <v>685</v>
      </c>
      <c r="C173" s="118" t="s">
        <v>656</v>
      </c>
      <c r="D173" s="118" t="s">
        <v>686</v>
      </c>
      <c r="E173" s="175">
        <f>work!G173+work!H173</f>
        <v>11309</v>
      </c>
      <c r="F173" s="175">
        <f>work!I173+work!J173</f>
        <v>0</v>
      </c>
      <c r="G173" s="120"/>
      <c r="H173" s="176" t="str">
        <f>work!L173</f>
        <v>20181009</v>
      </c>
      <c r="I173" s="119">
        <f t="shared" si="4"/>
        <v>11309</v>
      </c>
      <c r="J173" s="119">
        <f t="shared" si="5"/>
        <v>0</v>
      </c>
    </row>
    <row r="174" spans="1:10" ht="15">
      <c r="A174" s="173">
        <v>144</v>
      </c>
      <c r="B174" s="174" t="s">
        <v>688</v>
      </c>
      <c r="C174" s="118" t="s">
        <v>656</v>
      </c>
      <c r="D174" s="118" t="s">
        <v>689</v>
      </c>
      <c r="E174" s="175">
        <f>work!G174+work!H174</f>
        <v>141425</v>
      </c>
      <c r="F174" s="175">
        <f>work!I174+work!J174</f>
        <v>8580</v>
      </c>
      <c r="G174" s="120"/>
      <c r="H174" s="176" t="str">
        <f>work!L174</f>
        <v>20181009</v>
      </c>
      <c r="I174" s="119">
        <f t="shared" si="4"/>
        <v>141425</v>
      </c>
      <c r="J174" s="119">
        <f t="shared" si="5"/>
        <v>8580</v>
      </c>
    </row>
    <row r="175" spans="1:10" ht="15">
      <c r="A175" s="173">
        <v>145</v>
      </c>
      <c r="B175" s="174" t="s">
        <v>691</v>
      </c>
      <c r="C175" s="118" t="s">
        <v>656</v>
      </c>
      <c r="D175" s="118" t="s">
        <v>692</v>
      </c>
      <c r="E175" s="175">
        <f>work!G175+work!H175</f>
        <v>544174</v>
      </c>
      <c r="F175" s="175">
        <f>work!I175+work!J175</f>
        <v>68690</v>
      </c>
      <c r="G175" s="120"/>
      <c r="H175" s="176" t="str">
        <f>work!L175</f>
        <v>20181107</v>
      </c>
      <c r="I175" s="119">
        <f t="shared" si="4"/>
        <v>544174</v>
      </c>
      <c r="J175" s="119">
        <f t="shared" si="5"/>
        <v>68690</v>
      </c>
    </row>
    <row r="176" spans="1:10" ht="15">
      <c r="A176" s="173">
        <v>146</v>
      </c>
      <c r="B176" s="174" t="s">
        <v>694</v>
      </c>
      <c r="C176" s="118" t="s">
        <v>656</v>
      </c>
      <c r="D176" s="118" t="s">
        <v>695</v>
      </c>
      <c r="E176" s="175">
        <f>work!G176+work!H176</f>
        <v>33378</v>
      </c>
      <c r="F176" s="175">
        <f>work!I176+work!J176</f>
        <v>14500</v>
      </c>
      <c r="G176" s="120"/>
      <c r="H176" s="176" t="str">
        <f>work!L176</f>
        <v>20181009</v>
      </c>
      <c r="I176" s="119">
        <f t="shared" si="4"/>
        <v>33378</v>
      </c>
      <c r="J176" s="119">
        <f t="shared" si="5"/>
        <v>14500</v>
      </c>
    </row>
    <row r="177" spans="1:10" ht="15">
      <c r="A177" s="173">
        <v>147</v>
      </c>
      <c r="B177" s="174" t="s">
        <v>697</v>
      </c>
      <c r="C177" s="118" t="s">
        <v>656</v>
      </c>
      <c r="D177" s="118" t="s">
        <v>698</v>
      </c>
      <c r="E177" s="175">
        <f>work!G177+work!H177</f>
        <v>81755</v>
      </c>
      <c r="F177" s="175">
        <f>work!I177+work!J177</f>
        <v>11000</v>
      </c>
      <c r="G177" s="120"/>
      <c r="H177" s="176" t="str">
        <f>work!L177</f>
        <v>20181009</v>
      </c>
      <c r="I177" s="119">
        <f t="shared" si="4"/>
        <v>81755</v>
      </c>
      <c r="J177" s="119">
        <f t="shared" si="5"/>
        <v>11000</v>
      </c>
    </row>
    <row r="178" spans="1:10" ht="15">
      <c r="A178" s="173">
        <v>148</v>
      </c>
      <c r="B178" s="174" t="s">
        <v>700</v>
      </c>
      <c r="C178" s="118" t="s">
        <v>656</v>
      </c>
      <c r="D178" s="118" t="s">
        <v>701</v>
      </c>
      <c r="E178" s="175">
        <f>work!G178+work!H178</f>
        <v>1410781</v>
      </c>
      <c r="F178" s="175">
        <f>work!I178+work!J178</f>
        <v>574189</v>
      </c>
      <c r="G178" s="120"/>
      <c r="H178" s="176" t="str">
        <f>work!L178</f>
        <v>20181009</v>
      </c>
      <c r="I178" s="119">
        <f t="shared" si="4"/>
        <v>1410781</v>
      </c>
      <c r="J178" s="119">
        <f t="shared" si="5"/>
        <v>574189</v>
      </c>
    </row>
    <row r="179" spans="1:10" ht="15">
      <c r="A179" s="173">
        <v>149</v>
      </c>
      <c r="B179" s="174" t="s">
        <v>703</v>
      </c>
      <c r="C179" s="118" t="s">
        <v>656</v>
      </c>
      <c r="D179" s="118" t="s">
        <v>704</v>
      </c>
      <c r="E179" s="175">
        <f>work!G179+work!H179</f>
        <v>384814</v>
      </c>
      <c r="F179" s="175">
        <f>work!I179+work!J179</f>
        <v>115820</v>
      </c>
      <c r="G179" s="120"/>
      <c r="H179" s="176" t="str">
        <f>work!L179</f>
        <v>20181107</v>
      </c>
      <c r="I179" s="119">
        <f t="shared" si="4"/>
        <v>384814</v>
      </c>
      <c r="J179" s="119">
        <f t="shared" si="5"/>
        <v>115820</v>
      </c>
    </row>
    <row r="180" spans="1:10" ht="15">
      <c r="A180" s="173">
        <v>150</v>
      </c>
      <c r="B180" s="174" t="s">
        <v>706</v>
      </c>
      <c r="C180" s="118" t="s">
        <v>656</v>
      </c>
      <c r="D180" s="118" t="s">
        <v>707</v>
      </c>
      <c r="E180" s="175">
        <f>work!G180+work!H180</f>
        <v>774093</v>
      </c>
      <c r="F180" s="175">
        <f>work!I180+work!J180</f>
        <v>45461</v>
      </c>
      <c r="G180" s="120"/>
      <c r="H180" s="176" t="str">
        <f>work!L180</f>
        <v>20181107</v>
      </c>
      <c r="I180" s="119">
        <f t="shared" si="4"/>
        <v>774093</v>
      </c>
      <c r="J180" s="119">
        <f t="shared" si="5"/>
        <v>45461</v>
      </c>
    </row>
    <row r="181" spans="1:10" ht="15">
      <c r="A181" s="173">
        <v>151</v>
      </c>
      <c r="B181" s="174" t="s">
        <v>709</v>
      </c>
      <c r="C181" s="118" t="s">
        <v>656</v>
      </c>
      <c r="D181" s="118" t="s">
        <v>710</v>
      </c>
      <c r="E181" s="175">
        <f>work!G181+work!H181</f>
        <v>198103</v>
      </c>
      <c r="F181" s="175">
        <f>work!I181+work!J181</f>
        <v>938948</v>
      </c>
      <c r="G181" s="120"/>
      <c r="H181" s="176" t="str">
        <f>work!L181</f>
        <v>20181009</v>
      </c>
      <c r="I181" s="119">
        <f t="shared" si="4"/>
        <v>198103</v>
      </c>
      <c r="J181" s="119">
        <f t="shared" si="5"/>
        <v>938948</v>
      </c>
    </row>
    <row r="182" spans="1:10" ht="15">
      <c r="A182" s="173">
        <v>152</v>
      </c>
      <c r="B182" s="174" t="s">
        <v>712</v>
      </c>
      <c r="C182" s="118" t="s">
        <v>656</v>
      </c>
      <c r="D182" s="118" t="s">
        <v>713</v>
      </c>
      <c r="E182" s="175" t="e">
        <f>work!G182+work!H182</f>
        <v>#VALUE!</v>
      </c>
      <c r="F182" s="175" t="e">
        <f>work!I182+work!J182</f>
        <v>#VALUE!</v>
      </c>
      <c r="G182" s="120"/>
      <c r="H182" s="176" t="str">
        <f>work!L182</f>
        <v>No report</v>
      </c>
      <c r="I182" s="119" t="e">
        <f t="shared" si="4"/>
        <v>#VALUE!</v>
      </c>
      <c r="J182" s="119" t="e">
        <f t="shared" si="5"/>
        <v>#VALUE!</v>
      </c>
    </row>
    <row r="183" spans="1:10" ht="15">
      <c r="A183" s="173">
        <v>153</v>
      </c>
      <c r="B183" s="174" t="s">
        <v>715</v>
      </c>
      <c r="C183" s="118" t="s">
        <v>656</v>
      </c>
      <c r="D183" s="118" t="s">
        <v>716</v>
      </c>
      <c r="E183" s="175">
        <f>work!G183+work!H183</f>
        <v>9100</v>
      </c>
      <c r="F183" s="175">
        <f>work!I183+work!J183</f>
        <v>26000</v>
      </c>
      <c r="G183" s="120"/>
      <c r="H183" s="176" t="str">
        <f>work!L183</f>
        <v>20181009</v>
      </c>
      <c r="I183" s="119">
        <f t="shared" si="4"/>
        <v>9100</v>
      </c>
      <c r="J183" s="119">
        <f t="shared" si="5"/>
        <v>26000</v>
      </c>
    </row>
    <row r="184" spans="1:10" ht="15">
      <c r="A184" s="173">
        <v>154</v>
      </c>
      <c r="B184" s="174" t="s">
        <v>718</v>
      </c>
      <c r="C184" s="118" t="s">
        <v>656</v>
      </c>
      <c r="D184" s="118" t="s">
        <v>719</v>
      </c>
      <c r="E184" s="175">
        <f>work!G184+work!H184</f>
        <v>46002</v>
      </c>
      <c r="F184" s="175">
        <f>work!I184+work!J184</f>
        <v>0</v>
      </c>
      <c r="G184" s="120"/>
      <c r="H184" s="176" t="str">
        <f>work!L184</f>
        <v>20181107</v>
      </c>
      <c r="I184" s="119">
        <f t="shared" si="4"/>
        <v>46002</v>
      </c>
      <c r="J184" s="119">
        <f t="shared" si="5"/>
        <v>0</v>
      </c>
    </row>
    <row r="185" spans="1:10" ht="15">
      <c r="A185" s="173">
        <v>155</v>
      </c>
      <c r="B185" s="174" t="s">
        <v>721</v>
      </c>
      <c r="C185" s="118" t="s">
        <v>656</v>
      </c>
      <c r="D185" s="118" t="s">
        <v>722</v>
      </c>
      <c r="E185" s="175">
        <f>work!G185+work!H185</f>
        <v>90731</v>
      </c>
      <c r="F185" s="175">
        <f>work!I185+work!J185</f>
        <v>39180</v>
      </c>
      <c r="G185" s="120"/>
      <c r="H185" s="176" t="str">
        <f>work!L185</f>
        <v>20181009</v>
      </c>
      <c r="I185" s="119">
        <f t="shared" si="4"/>
        <v>90731</v>
      </c>
      <c r="J185" s="119">
        <f t="shared" si="5"/>
        <v>39180</v>
      </c>
    </row>
    <row r="186" spans="1:10" ht="15">
      <c r="A186" s="173">
        <v>156</v>
      </c>
      <c r="B186" s="174" t="s">
        <v>724</v>
      </c>
      <c r="C186" s="118" t="s">
        <v>656</v>
      </c>
      <c r="D186" s="118" t="s">
        <v>725</v>
      </c>
      <c r="E186" s="175">
        <f>work!G186+work!H186</f>
        <v>87747</v>
      </c>
      <c r="F186" s="175">
        <f>work!I186+work!J186</f>
        <v>300420</v>
      </c>
      <c r="G186" s="120"/>
      <c r="H186" s="176" t="str">
        <f>work!L186</f>
        <v>20181009</v>
      </c>
      <c r="I186" s="119">
        <f t="shared" si="4"/>
        <v>87747</v>
      </c>
      <c r="J186" s="119">
        <f t="shared" si="5"/>
        <v>300420</v>
      </c>
    </row>
    <row r="187" spans="1:10" ht="15">
      <c r="A187" s="173">
        <v>157</v>
      </c>
      <c r="B187" s="174" t="s">
        <v>727</v>
      </c>
      <c r="C187" s="118" t="s">
        <v>656</v>
      </c>
      <c r="D187" s="118" t="s">
        <v>728</v>
      </c>
      <c r="E187" s="175">
        <f>work!G187+work!H187</f>
        <v>114245</v>
      </c>
      <c r="F187" s="175">
        <f>work!I187+work!J187</f>
        <v>4500</v>
      </c>
      <c r="G187" s="120"/>
      <c r="H187" s="176" t="str">
        <f>work!L187</f>
        <v>20181107</v>
      </c>
      <c r="I187" s="119">
        <f t="shared" si="4"/>
        <v>114245</v>
      </c>
      <c r="J187" s="119">
        <f t="shared" si="5"/>
        <v>4500</v>
      </c>
    </row>
    <row r="188" spans="1:10" ht="15">
      <c r="A188" s="173">
        <v>158</v>
      </c>
      <c r="B188" s="174" t="s">
        <v>730</v>
      </c>
      <c r="C188" s="118" t="s">
        <v>656</v>
      </c>
      <c r="D188" s="118" t="s">
        <v>731</v>
      </c>
      <c r="E188" s="175" t="e">
        <f>work!G188+work!H188</f>
        <v>#VALUE!</v>
      </c>
      <c r="F188" s="175" t="e">
        <f>work!I188+work!J188</f>
        <v>#VALUE!</v>
      </c>
      <c r="G188" s="120"/>
      <c r="H188" s="176" t="str">
        <f>work!L188</f>
        <v>No report</v>
      </c>
      <c r="I188" s="119" t="e">
        <f t="shared" si="4"/>
        <v>#VALUE!</v>
      </c>
      <c r="J188" s="119" t="e">
        <f t="shared" si="5"/>
        <v>#VALUE!</v>
      </c>
    </row>
    <row r="189" spans="1:10" ht="15">
      <c r="A189" s="173">
        <v>159</v>
      </c>
      <c r="B189" s="174" t="s">
        <v>733</v>
      </c>
      <c r="C189" s="118" t="s">
        <v>656</v>
      </c>
      <c r="D189" s="118" t="s">
        <v>734</v>
      </c>
      <c r="E189" s="175">
        <f>work!G189+work!H189</f>
        <v>49685</v>
      </c>
      <c r="F189" s="175">
        <f>work!I189+work!J189</f>
        <v>0</v>
      </c>
      <c r="G189" s="120"/>
      <c r="H189" s="176" t="str">
        <f>work!L189</f>
        <v>20181009</v>
      </c>
      <c r="I189" s="119">
        <f t="shared" si="4"/>
        <v>49685</v>
      </c>
      <c r="J189" s="119">
        <f t="shared" si="5"/>
        <v>0</v>
      </c>
    </row>
    <row r="190" spans="1:10" ht="15">
      <c r="A190" s="173">
        <v>160</v>
      </c>
      <c r="B190" s="174" t="s">
        <v>736</v>
      </c>
      <c r="C190" s="118" t="s">
        <v>656</v>
      </c>
      <c r="D190" s="118" t="s">
        <v>737</v>
      </c>
      <c r="E190" s="175">
        <f>work!G190+work!H190</f>
        <v>589204</v>
      </c>
      <c r="F190" s="175">
        <f>work!I190+work!J190</f>
        <v>1775710</v>
      </c>
      <c r="G190" s="120"/>
      <c r="H190" s="176" t="str">
        <f>work!L190</f>
        <v>20181009</v>
      </c>
      <c r="I190" s="119">
        <f t="shared" si="4"/>
        <v>589204</v>
      </c>
      <c r="J190" s="119">
        <f t="shared" si="5"/>
        <v>1775710</v>
      </c>
    </row>
    <row r="191" spans="1:10" ht="15">
      <c r="A191" s="173">
        <v>161</v>
      </c>
      <c r="B191" s="174" t="s">
        <v>739</v>
      </c>
      <c r="C191" s="118" t="s">
        <v>656</v>
      </c>
      <c r="D191" s="118" t="s">
        <v>740</v>
      </c>
      <c r="E191" s="175">
        <f>work!G191+work!H191</f>
        <v>193157</v>
      </c>
      <c r="F191" s="175">
        <f>work!I191+work!J191</f>
        <v>122350</v>
      </c>
      <c r="G191" s="120"/>
      <c r="H191" s="176" t="str">
        <f>work!L191</f>
        <v>20181009</v>
      </c>
      <c r="I191" s="119">
        <f t="shared" si="4"/>
        <v>193157</v>
      </c>
      <c r="J191" s="119">
        <f t="shared" si="5"/>
        <v>122350</v>
      </c>
    </row>
    <row r="192" spans="1:10" ht="15">
      <c r="A192" s="173">
        <v>162</v>
      </c>
      <c r="B192" s="174" t="s">
        <v>742</v>
      </c>
      <c r="C192" s="118" t="s">
        <v>656</v>
      </c>
      <c r="D192" s="118" t="s">
        <v>743</v>
      </c>
      <c r="E192" s="175" t="e">
        <f>work!G192+work!H192</f>
        <v>#VALUE!</v>
      </c>
      <c r="F192" s="175" t="e">
        <f>work!I192+work!J192</f>
        <v>#VALUE!</v>
      </c>
      <c r="G192" s="118"/>
      <c r="H192" s="176" t="str">
        <f>work!L192</f>
        <v>No report</v>
      </c>
      <c r="I192" s="119" t="e">
        <f t="shared" si="4"/>
        <v>#VALUE!</v>
      </c>
      <c r="J192" s="119" t="e">
        <f t="shared" si="5"/>
        <v>#VALUE!</v>
      </c>
    </row>
    <row r="193" spans="1:10" ht="15">
      <c r="A193" s="173">
        <v>163</v>
      </c>
      <c r="B193" s="174" t="s">
        <v>745</v>
      </c>
      <c r="C193" s="118" t="s">
        <v>656</v>
      </c>
      <c r="D193" s="118" t="s">
        <v>746</v>
      </c>
      <c r="E193" s="175">
        <f>work!G193+work!H193</f>
        <v>612870</v>
      </c>
      <c r="F193" s="175">
        <f>work!I193+work!J193</f>
        <v>347484</v>
      </c>
      <c r="G193" s="120"/>
      <c r="H193" s="176" t="str">
        <f>work!L193</f>
        <v>20181009</v>
      </c>
      <c r="I193" s="119">
        <f t="shared" si="4"/>
        <v>612870</v>
      </c>
      <c r="J193" s="119">
        <f t="shared" si="5"/>
        <v>347484</v>
      </c>
    </row>
    <row r="194" spans="1:10" ht="15">
      <c r="A194" s="173">
        <v>164</v>
      </c>
      <c r="B194" s="174" t="s">
        <v>748</v>
      </c>
      <c r="C194" s="118" t="s">
        <v>656</v>
      </c>
      <c r="D194" s="118" t="s">
        <v>749</v>
      </c>
      <c r="E194" s="175">
        <f>work!G194+work!H194</f>
        <v>69711</v>
      </c>
      <c r="F194" s="175">
        <f>work!I194+work!J194</f>
        <v>663756</v>
      </c>
      <c r="G194" s="120"/>
      <c r="H194" s="176" t="str">
        <f>work!L194</f>
        <v>20181107</v>
      </c>
      <c r="I194" s="119">
        <f t="shared" si="4"/>
        <v>69711</v>
      </c>
      <c r="J194" s="119">
        <f t="shared" si="5"/>
        <v>663756</v>
      </c>
    </row>
    <row r="195" spans="1:10" ht="15">
      <c r="A195" s="173">
        <v>165</v>
      </c>
      <c r="B195" s="174" t="s">
        <v>751</v>
      </c>
      <c r="C195" s="118" t="s">
        <v>656</v>
      </c>
      <c r="D195" s="118" t="s">
        <v>752</v>
      </c>
      <c r="E195" s="175">
        <f>work!G195+work!H195</f>
        <v>77451</v>
      </c>
      <c r="F195" s="175">
        <f>work!I195+work!J195</f>
        <v>31500</v>
      </c>
      <c r="G195" s="120"/>
      <c r="H195" s="176" t="str">
        <f>work!L195</f>
        <v>20181009</v>
      </c>
      <c r="I195" s="119">
        <f t="shared" si="4"/>
        <v>77451</v>
      </c>
      <c r="J195" s="119">
        <f t="shared" si="5"/>
        <v>31500</v>
      </c>
    </row>
    <row r="196" spans="1:10" ht="15">
      <c r="A196" s="173">
        <v>166</v>
      </c>
      <c r="B196" s="174" t="s">
        <v>754</v>
      </c>
      <c r="C196" s="118" t="s">
        <v>656</v>
      </c>
      <c r="D196" s="118" t="s">
        <v>755</v>
      </c>
      <c r="E196" s="175" t="e">
        <f>work!G196+work!H196</f>
        <v>#VALUE!</v>
      </c>
      <c r="F196" s="175" t="e">
        <f>work!I196+work!J196</f>
        <v>#VALUE!</v>
      </c>
      <c r="G196" s="120"/>
      <c r="H196" s="176" t="str">
        <f>work!L196</f>
        <v>No report</v>
      </c>
      <c r="I196" s="119" t="e">
        <f t="shared" si="4"/>
        <v>#VALUE!</v>
      </c>
      <c r="J196" s="119" t="e">
        <f t="shared" si="5"/>
        <v>#VALUE!</v>
      </c>
    </row>
    <row r="197" spans="1:10" ht="15">
      <c r="A197" s="173">
        <v>167</v>
      </c>
      <c r="B197" s="174" t="s">
        <v>757</v>
      </c>
      <c r="C197" s="118" t="s">
        <v>656</v>
      </c>
      <c r="D197" s="118" t="s">
        <v>758</v>
      </c>
      <c r="E197" s="175" t="e">
        <f>work!G197+work!H197</f>
        <v>#VALUE!</v>
      </c>
      <c r="F197" s="175" t="e">
        <f>work!I197+work!J197</f>
        <v>#VALUE!</v>
      </c>
      <c r="G197" s="120"/>
      <c r="H197" s="176" t="str">
        <f>work!L197</f>
        <v>No report</v>
      </c>
      <c r="I197" s="119" t="e">
        <f t="shared" si="4"/>
        <v>#VALUE!</v>
      </c>
      <c r="J197" s="119" t="e">
        <f t="shared" si="5"/>
        <v>#VALUE!</v>
      </c>
    </row>
    <row r="198" spans="1:10" ht="15">
      <c r="A198" s="173">
        <v>168</v>
      </c>
      <c r="B198" s="174" t="s">
        <v>760</v>
      </c>
      <c r="C198" s="118" t="s">
        <v>656</v>
      </c>
      <c r="D198" s="118" t="s">
        <v>761</v>
      </c>
      <c r="E198" s="175">
        <f>work!G198+work!H198</f>
        <v>530807</v>
      </c>
      <c r="F198" s="175">
        <f>work!I198+work!J198</f>
        <v>73900</v>
      </c>
      <c r="G198" s="120"/>
      <c r="H198" s="176" t="str">
        <f>work!L198</f>
        <v>20181009</v>
      </c>
      <c r="I198" s="119">
        <f t="shared" si="4"/>
        <v>530807</v>
      </c>
      <c r="J198" s="119">
        <f t="shared" si="5"/>
        <v>73900</v>
      </c>
    </row>
    <row r="199" spans="1:10" ht="15">
      <c r="A199" s="173">
        <v>169</v>
      </c>
      <c r="B199" s="174" t="s">
        <v>763</v>
      </c>
      <c r="C199" s="118" t="s">
        <v>656</v>
      </c>
      <c r="D199" s="118" t="s">
        <v>764</v>
      </c>
      <c r="E199" s="175">
        <f>work!G199+work!H199</f>
        <v>1054265</v>
      </c>
      <c r="F199" s="175">
        <f>work!I199+work!J199</f>
        <v>175100</v>
      </c>
      <c r="G199" s="120"/>
      <c r="H199" s="176" t="str">
        <f>work!L199</f>
        <v>20181009</v>
      </c>
      <c r="I199" s="119">
        <f t="shared" si="4"/>
        <v>1054265</v>
      </c>
      <c r="J199" s="119">
        <f t="shared" si="5"/>
        <v>175100</v>
      </c>
    </row>
    <row r="200" spans="1:10" ht="15">
      <c r="A200" s="173">
        <v>170</v>
      </c>
      <c r="B200" s="174" t="s">
        <v>766</v>
      </c>
      <c r="C200" s="118" t="s">
        <v>656</v>
      </c>
      <c r="D200" s="118" t="s">
        <v>767</v>
      </c>
      <c r="E200" s="175" t="e">
        <f>work!G200+work!H200</f>
        <v>#VALUE!</v>
      </c>
      <c r="F200" s="175" t="e">
        <f>work!I200+work!J200</f>
        <v>#VALUE!</v>
      </c>
      <c r="G200" s="120"/>
      <c r="H200" s="176" t="str">
        <f>work!L200</f>
        <v>No report</v>
      </c>
      <c r="I200" s="119" t="e">
        <f t="shared" si="4"/>
        <v>#VALUE!</v>
      </c>
      <c r="J200" s="119" t="e">
        <f t="shared" si="5"/>
        <v>#VALUE!</v>
      </c>
    </row>
    <row r="201" spans="1:10" ht="15">
      <c r="A201" s="173">
        <v>171</v>
      </c>
      <c r="B201" s="174" t="s">
        <v>770</v>
      </c>
      <c r="C201" s="118" t="s">
        <v>768</v>
      </c>
      <c r="D201" s="118" t="s">
        <v>771</v>
      </c>
      <c r="E201" s="175">
        <f>work!G201+work!H201</f>
        <v>6842776</v>
      </c>
      <c r="F201" s="175">
        <f>work!I201+work!J201</f>
        <v>230860</v>
      </c>
      <c r="G201" s="120"/>
      <c r="H201" s="176" t="str">
        <f>work!L201</f>
        <v>20181009</v>
      </c>
      <c r="I201" s="119">
        <f t="shared" si="4"/>
        <v>6842776</v>
      </c>
      <c r="J201" s="119">
        <f t="shared" si="5"/>
        <v>230860</v>
      </c>
    </row>
    <row r="202" spans="1:10" ht="15">
      <c r="A202" s="173">
        <v>172</v>
      </c>
      <c r="B202" s="174" t="s">
        <v>773</v>
      </c>
      <c r="C202" s="118" t="s">
        <v>768</v>
      </c>
      <c r="D202" s="118" t="s">
        <v>774</v>
      </c>
      <c r="E202" s="175">
        <f>work!G202+work!H202</f>
        <v>440883</v>
      </c>
      <c r="F202" s="175">
        <f>work!I202+work!J202</f>
        <v>10036</v>
      </c>
      <c r="G202" s="120"/>
      <c r="H202" s="176" t="str">
        <f>work!L202</f>
        <v>20181009</v>
      </c>
      <c r="I202" s="119">
        <f t="shared" si="4"/>
        <v>440883</v>
      </c>
      <c r="J202" s="119">
        <f t="shared" si="5"/>
        <v>10036</v>
      </c>
    </row>
    <row r="203" spans="1:10" ht="15">
      <c r="A203" s="173">
        <v>173</v>
      </c>
      <c r="B203" s="174" t="s">
        <v>776</v>
      </c>
      <c r="C203" s="118" t="s">
        <v>768</v>
      </c>
      <c r="D203" s="118" t="s">
        <v>777</v>
      </c>
      <c r="E203" s="175">
        <f>work!G203+work!H203</f>
        <v>2300</v>
      </c>
      <c r="F203" s="175">
        <f>work!I203+work!J203</f>
        <v>0</v>
      </c>
      <c r="G203" s="120"/>
      <c r="H203" s="176" t="str">
        <f>work!L203</f>
        <v>20181009</v>
      </c>
      <c r="I203" s="119">
        <f t="shared" si="4"/>
        <v>2300</v>
      </c>
      <c r="J203" s="119">
        <f t="shared" si="5"/>
        <v>0</v>
      </c>
    </row>
    <row r="204" spans="1:10" ht="15">
      <c r="A204" s="173">
        <v>174</v>
      </c>
      <c r="B204" s="174" t="s">
        <v>779</v>
      </c>
      <c r="C204" s="118" t="s">
        <v>768</v>
      </c>
      <c r="D204" s="118" t="s">
        <v>780</v>
      </c>
      <c r="E204" s="175">
        <f>work!G204+work!H204</f>
        <v>254406</v>
      </c>
      <c r="F204" s="175">
        <f>work!I204+work!J204</f>
        <v>148750</v>
      </c>
      <c r="G204" s="120"/>
      <c r="H204" s="176" t="str">
        <f>work!L204</f>
        <v>20181009</v>
      </c>
      <c r="I204" s="119">
        <f t="shared" si="4"/>
        <v>254406</v>
      </c>
      <c r="J204" s="119">
        <f t="shared" si="5"/>
        <v>148750</v>
      </c>
    </row>
    <row r="205" spans="1:10" ht="15">
      <c r="A205" s="173">
        <v>175</v>
      </c>
      <c r="B205" s="174" t="s">
        <v>782</v>
      </c>
      <c r="C205" s="118" t="s">
        <v>768</v>
      </c>
      <c r="D205" s="118" t="s">
        <v>783</v>
      </c>
      <c r="E205" s="175">
        <f>work!G205+work!H205</f>
        <v>1824098</v>
      </c>
      <c r="F205" s="175">
        <f>work!I205+work!J205</f>
        <v>126204</v>
      </c>
      <c r="G205" s="120"/>
      <c r="H205" s="176" t="str">
        <f>work!L205</f>
        <v>20181107</v>
      </c>
      <c r="I205" s="119">
        <f t="shared" si="4"/>
        <v>1824098</v>
      </c>
      <c r="J205" s="119">
        <f t="shared" si="5"/>
        <v>126204</v>
      </c>
    </row>
    <row r="206" spans="1:10" ht="15">
      <c r="A206" s="173">
        <v>176</v>
      </c>
      <c r="B206" s="174" t="s">
        <v>785</v>
      </c>
      <c r="C206" s="118" t="s">
        <v>768</v>
      </c>
      <c r="D206" s="118" t="s">
        <v>786</v>
      </c>
      <c r="E206" s="175">
        <f>work!G206+work!H206</f>
        <v>1127930</v>
      </c>
      <c r="F206" s="175">
        <f>work!I206+work!J206</f>
        <v>58386</v>
      </c>
      <c r="G206" s="120"/>
      <c r="H206" s="176" t="str">
        <f>work!L206</f>
        <v>20181009</v>
      </c>
      <c r="I206" s="119">
        <f t="shared" si="4"/>
        <v>1127930</v>
      </c>
      <c r="J206" s="119">
        <f t="shared" si="5"/>
        <v>58386</v>
      </c>
    </row>
    <row r="207" spans="1:10" ht="15">
      <c r="A207" s="173">
        <v>177</v>
      </c>
      <c r="B207" s="174" t="s">
        <v>788</v>
      </c>
      <c r="C207" s="118" t="s">
        <v>768</v>
      </c>
      <c r="D207" s="118" t="s">
        <v>789</v>
      </c>
      <c r="E207" s="175">
        <f>work!G207+work!H207</f>
        <v>264435</v>
      </c>
      <c r="F207" s="175">
        <f>work!I207+work!J207</f>
        <v>2050</v>
      </c>
      <c r="G207" s="120"/>
      <c r="H207" s="176" t="str">
        <f>work!L207</f>
        <v>20181009</v>
      </c>
      <c r="I207" s="119">
        <f t="shared" si="4"/>
        <v>264435</v>
      </c>
      <c r="J207" s="119">
        <f t="shared" si="5"/>
        <v>2050</v>
      </c>
    </row>
    <row r="208" spans="1:10" ht="15">
      <c r="A208" s="173">
        <v>178</v>
      </c>
      <c r="B208" s="174" t="s">
        <v>791</v>
      </c>
      <c r="C208" s="118" t="s">
        <v>768</v>
      </c>
      <c r="D208" s="118" t="s">
        <v>792</v>
      </c>
      <c r="E208" s="175">
        <f>work!G208+work!H208</f>
        <v>8706093</v>
      </c>
      <c r="F208" s="175">
        <f>work!I208+work!J208</f>
        <v>283320</v>
      </c>
      <c r="G208" s="120"/>
      <c r="H208" s="176" t="str">
        <f>work!L208</f>
        <v>20181009</v>
      </c>
      <c r="I208" s="119">
        <f t="shared" si="4"/>
        <v>8706093</v>
      </c>
      <c r="J208" s="119">
        <f t="shared" si="5"/>
        <v>283320</v>
      </c>
    </row>
    <row r="209" spans="1:10" ht="15">
      <c r="A209" s="173">
        <v>179</v>
      </c>
      <c r="B209" s="174" t="s">
        <v>794</v>
      </c>
      <c r="C209" s="118" t="s">
        <v>768</v>
      </c>
      <c r="D209" s="118" t="s">
        <v>795</v>
      </c>
      <c r="E209" s="175">
        <f>work!G209+work!H209</f>
        <v>2468521</v>
      </c>
      <c r="F209" s="175">
        <f>work!I209+work!J209</f>
        <v>22335</v>
      </c>
      <c r="G209" s="120"/>
      <c r="H209" s="176" t="str">
        <f>work!L209</f>
        <v>20181107</v>
      </c>
      <c r="I209" s="119">
        <f t="shared" si="4"/>
        <v>2468521</v>
      </c>
      <c r="J209" s="119">
        <f t="shared" si="5"/>
        <v>22335</v>
      </c>
    </row>
    <row r="210" spans="1:10" ht="15">
      <c r="A210" s="173">
        <v>180</v>
      </c>
      <c r="B210" s="174" t="s">
        <v>797</v>
      </c>
      <c r="C210" s="118" t="s">
        <v>768</v>
      </c>
      <c r="D210" s="118" t="s">
        <v>798</v>
      </c>
      <c r="E210" s="175">
        <f>work!G210+work!H210</f>
        <v>219570</v>
      </c>
      <c r="F210" s="175">
        <f>work!I210+work!J210</f>
        <v>351026</v>
      </c>
      <c r="G210" s="120"/>
      <c r="H210" s="176" t="str">
        <f>work!L210</f>
        <v>20181009</v>
      </c>
      <c r="I210" s="119">
        <f t="shared" si="4"/>
        <v>219570</v>
      </c>
      <c r="J210" s="119">
        <f t="shared" si="5"/>
        <v>351026</v>
      </c>
    </row>
    <row r="211" spans="1:10" ht="15">
      <c r="A211" s="173">
        <v>181</v>
      </c>
      <c r="B211" s="174" t="s">
        <v>800</v>
      </c>
      <c r="C211" s="118" t="s">
        <v>768</v>
      </c>
      <c r="D211" s="118" t="s">
        <v>801</v>
      </c>
      <c r="E211" s="175">
        <f>work!G211+work!H211</f>
        <v>220325</v>
      </c>
      <c r="F211" s="175">
        <f>work!I211+work!J211</f>
        <v>176406</v>
      </c>
      <c r="G211" s="120"/>
      <c r="H211" s="176" t="str">
        <f>work!L211</f>
        <v>20181009</v>
      </c>
      <c r="I211" s="119">
        <f t="shared" si="4"/>
        <v>220325</v>
      </c>
      <c r="J211" s="119">
        <f t="shared" si="5"/>
        <v>176406</v>
      </c>
    </row>
    <row r="212" spans="1:10" ht="15">
      <c r="A212" s="173">
        <v>182</v>
      </c>
      <c r="B212" s="174" t="s">
        <v>803</v>
      </c>
      <c r="C212" s="118" t="s">
        <v>768</v>
      </c>
      <c r="D212" s="118" t="s">
        <v>804</v>
      </c>
      <c r="E212" s="175">
        <f>work!G212+work!H212</f>
        <v>766485</v>
      </c>
      <c r="F212" s="175">
        <f>work!I212+work!J212</f>
        <v>1150</v>
      </c>
      <c r="G212" s="120"/>
      <c r="H212" s="176" t="str">
        <f>work!L212</f>
        <v>20181009</v>
      </c>
      <c r="I212" s="119">
        <f t="shared" si="4"/>
        <v>766485</v>
      </c>
      <c r="J212" s="119">
        <f t="shared" si="5"/>
        <v>1150</v>
      </c>
    </row>
    <row r="213" spans="1:10" ht="15">
      <c r="A213" s="173">
        <v>183</v>
      </c>
      <c r="B213" s="174" t="s">
        <v>806</v>
      </c>
      <c r="C213" s="118" t="s">
        <v>768</v>
      </c>
      <c r="D213" s="118" t="s">
        <v>807</v>
      </c>
      <c r="E213" s="175">
        <f>work!G213+work!H213</f>
        <v>104875</v>
      </c>
      <c r="F213" s="175">
        <f>work!I213+work!J213</f>
        <v>0</v>
      </c>
      <c r="G213" s="120"/>
      <c r="H213" s="176" t="str">
        <f>work!L213</f>
        <v>20181009</v>
      </c>
      <c r="I213" s="119">
        <f t="shared" si="4"/>
        <v>104875</v>
      </c>
      <c r="J213" s="119">
        <f t="shared" si="5"/>
        <v>0</v>
      </c>
    </row>
    <row r="214" spans="1:10" ht="15">
      <c r="A214" s="173">
        <v>184</v>
      </c>
      <c r="B214" s="174" t="s">
        <v>809</v>
      </c>
      <c r="C214" s="118" t="s">
        <v>768</v>
      </c>
      <c r="D214" s="118" t="s">
        <v>810</v>
      </c>
      <c r="E214" s="175">
        <f>work!G214+work!H214</f>
        <v>94800</v>
      </c>
      <c r="F214" s="175">
        <f>work!I214+work!J214</f>
        <v>464901</v>
      </c>
      <c r="G214" s="120"/>
      <c r="H214" s="176" t="str">
        <f>work!L214</f>
        <v>20181009</v>
      </c>
      <c r="I214" s="119">
        <f t="shared" si="4"/>
        <v>94800</v>
      </c>
      <c r="J214" s="119">
        <f t="shared" si="5"/>
        <v>464901</v>
      </c>
    </row>
    <row r="215" spans="1:10" ht="15">
      <c r="A215" s="173">
        <v>185</v>
      </c>
      <c r="B215" s="174" t="s">
        <v>812</v>
      </c>
      <c r="C215" s="118" t="s">
        <v>768</v>
      </c>
      <c r="D215" s="118" t="s">
        <v>813</v>
      </c>
      <c r="E215" s="175">
        <f>work!G215+work!H215</f>
        <v>1401342</v>
      </c>
      <c r="F215" s="175">
        <f>work!I215+work!J215</f>
        <v>73496</v>
      </c>
      <c r="G215" s="120"/>
      <c r="H215" s="176" t="str">
        <f>work!L215</f>
        <v>20181009</v>
      </c>
      <c r="I215" s="119">
        <f t="shared" si="4"/>
        <v>1401342</v>
      </c>
      <c r="J215" s="119">
        <f t="shared" si="5"/>
        <v>73496</v>
      </c>
    </row>
    <row r="216" spans="1:10" ht="15">
      <c r="A216" s="173">
        <v>186</v>
      </c>
      <c r="B216" s="174" t="s">
        <v>815</v>
      </c>
      <c r="C216" s="118" t="s">
        <v>768</v>
      </c>
      <c r="D216" s="118" t="s">
        <v>816</v>
      </c>
      <c r="E216" s="175">
        <f>work!G216+work!H216</f>
        <v>52125</v>
      </c>
      <c r="F216" s="175">
        <f>work!I216+work!J216</f>
        <v>7498</v>
      </c>
      <c r="G216" s="120"/>
      <c r="H216" s="176" t="str">
        <f>work!L216</f>
        <v>20181009</v>
      </c>
      <c r="I216" s="119">
        <f t="shared" si="4"/>
        <v>52125</v>
      </c>
      <c r="J216" s="119">
        <f t="shared" si="5"/>
        <v>7498</v>
      </c>
    </row>
    <row r="217" spans="1:10" ht="15">
      <c r="A217" s="173">
        <v>187</v>
      </c>
      <c r="B217" s="174" t="s">
        <v>819</v>
      </c>
      <c r="C217" s="118" t="s">
        <v>817</v>
      </c>
      <c r="D217" s="118" t="s">
        <v>820</v>
      </c>
      <c r="E217" s="175">
        <f>work!G217+work!H217</f>
        <v>590815</v>
      </c>
      <c r="F217" s="175">
        <f>work!I217+work!J217</f>
        <v>964537</v>
      </c>
      <c r="G217" s="120"/>
      <c r="H217" s="176" t="str">
        <f>work!L217</f>
        <v>20181107</v>
      </c>
      <c r="I217" s="119">
        <f t="shared" si="4"/>
        <v>590815</v>
      </c>
      <c r="J217" s="119">
        <f t="shared" si="5"/>
        <v>964537</v>
      </c>
    </row>
    <row r="218" spans="1:10" ht="15">
      <c r="A218" s="173">
        <v>188</v>
      </c>
      <c r="B218" s="174" t="s">
        <v>822</v>
      </c>
      <c r="C218" s="118" t="s">
        <v>817</v>
      </c>
      <c r="D218" s="118" t="s">
        <v>823</v>
      </c>
      <c r="E218" s="175">
        <f>work!G218+work!H218</f>
        <v>46785</v>
      </c>
      <c r="F218" s="175">
        <f>work!I218+work!J218</f>
        <v>5000</v>
      </c>
      <c r="G218" s="120"/>
      <c r="H218" s="176" t="str">
        <f>work!L218</f>
        <v>20181107</v>
      </c>
      <c r="I218" s="119">
        <f t="shared" si="4"/>
        <v>46785</v>
      </c>
      <c r="J218" s="119">
        <f t="shared" si="5"/>
        <v>5000</v>
      </c>
    </row>
    <row r="219" spans="1:10" ht="15">
      <c r="A219" s="173">
        <v>189</v>
      </c>
      <c r="B219" s="174" t="s">
        <v>825</v>
      </c>
      <c r="C219" s="118" t="s">
        <v>817</v>
      </c>
      <c r="D219" s="118" t="s">
        <v>826</v>
      </c>
      <c r="E219" s="175">
        <f>work!G219+work!H219</f>
        <v>37733</v>
      </c>
      <c r="F219" s="175">
        <f>work!I219+work!J219</f>
        <v>2027820</v>
      </c>
      <c r="G219" s="120"/>
      <c r="H219" s="176" t="str">
        <f>work!L219</f>
        <v>20181009</v>
      </c>
      <c r="I219" s="119">
        <f t="shared" si="4"/>
        <v>37733</v>
      </c>
      <c r="J219" s="119">
        <f t="shared" si="5"/>
        <v>2027820</v>
      </c>
    </row>
    <row r="220" spans="1:10" ht="15">
      <c r="A220" s="173">
        <v>190</v>
      </c>
      <c r="B220" s="174" t="s">
        <v>828</v>
      </c>
      <c r="C220" s="118" t="s">
        <v>817</v>
      </c>
      <c r="D220" s="118" t="s">
        <v>829</v>
      </c>
      <c r="E220" s="175">
        <f>work!G220+work!H220</f>
        <v>29120</v>
      </c>
      <c r="F220" s="175">
        <f>work!I220+work!J220</f>
        <v>0</v>
      </c>
      <c r="G220" s="120"/>
      <c r="H220" s="176" t="str">
        <f>work!L220</f>
        <v>20181009</v>
      </c>
      <c r="I220" s="119">
        <f t="shared" si="4"/>
        <v>29120</v>
      </c>
      <c r="J220" s="119">
        <f t="shared" si="5"/>
        <v>0</v>
      </c>
    </row>
    <row r="221" spans="1:10" ht="15">
      <c r="A221" s="173">
        <v>191</v>
      </c>
      <c r="B221" s="174" t="s">
        <v>831</v>
      </c>
      <c r="C221" s="118" t="s">
        <v>817</v>
      </c>
      <c r="D221" s="118" t="s">
        <v>832</v>
      </c>
      <c r="E221" s="175">
        <f>work!G221+work!H221</f>
        <v>16729</v>
      </c>
      <c r="F221" s="175">
        <f>work!I221+work!J221</f>
        <v>108700</v>
      </c>
      <c r="G221" s="120"/>
      <c r="H221" s="176" t="str">
        <f>work!L221</f>
        <v>20181009</v>
      </c>
      <c r="I221" s="119">
        <f t="shared" si="4"/>
        <v>16729</v>
      </c>
      <c r="J221" s="119">
        <f t="shared" si="5"/>
        <v>108700</v>
      </c>
    </row>
    <row r="222" spans="1:10" ht="15">
      <c r="A222" s="173">
        <v>192</v>
      </c>
      <c r="B222" s="174" t="s">
        <v>834</v>
      </c>
      <c r="C222" s="118" t="s">
        <v>817</v>
      </c>
      <c r="D222" s="118" t="s">
        <v>835</v>
      </c>
      <c r="E222" s="175" t="e">
        <f>work!G222+work!H222</f>
        <v>#VALUE!</v>
      </c>
      <c r="F222" s="175" t="e">
        <f>work!I222+work!J222</f>
        <v>#VALUE!</v>
      </c>
      <c r="G222" s="120"/>
      <c r="H222" s="176" t="str">
        <f>work!L222</f>
        <v>No report</v>
      </c>
      <c r="I222" s="119" t="e">
        <f t="shared" si="4"/>
        <v>#VALUE!</v>
      </c>
      <c r="J222" s="119" t="e">
        <f t="shared" si="5"/>
        <v>#VALUE!</v>
      </c>
    </row>
    <row r="223" spans="1:10" ht="15">
      <c r="A223" s="173">
        <v>193</v>
      </c>
      <c r="B223" s="174" t="s">
        <v>837</v>
      </c>
      <c r="C223" s="118" t="s">
        <v>817</v>
      </c>
      <c r="D223" s="118" t="s">
        <v>838</v>
      </c>
      <c r="E223" s="175">
        <f>work!G223+work!H223</f>
        <v>36000</v>
      </c>
      <c r="F223" s="175">
        <f>work!I223+work!J223</f>
        <v>42200</v>
      </c>
      <c r="G223" s="120"/>
      <c r="H223" s="176" t="str">
        <f>work!L223</f>
        <v>20181009</v>
      </c>
      <c r="I223" s="119">
        <f t="shared" si="4"/>
        <v>36000</v>
      </c>
      <c r="J223" s="119">
        <f t="shared" si="5"/>
        <v>42200</v>
      </c>
    </row>
    <row r="224" spans="1:10" ht="15">
      <c r="A224" s="173">
        <v>194</v>
      </c>
      <c r="B224" s="174" t="s">
        <v>840</v>
      </c>
      <c r="C224" s="118" t="s">
        <v>817</v>
      </c>
      <c r="D224" s="118" t="s">
        <v>841</v>
      </c>
      <c r="E224" s="175" t="e">
        <f>work!G224+work!H224</f>
        <v>#VALUE!</v>
      </c>
      <c r="F224" s="175" t="e">
        <f>work!I224+work!J224</f>
        <v>#VALUE!</v>
      </c>
      <c r="G224" s="120"/>
      <c r="H224" s="176" t="str">
        <f>work!L224</f>
        <v>No report</v>
      </c>
      <c r="I224" s="119" t="e">
        <f aca="true" t="shared" si="6" ref="I224:I287">E224</f>
        <v>#VALUE!</v>
      </c>
      <c r="J224" s="119" t="e">
        <f aca="true" t="shared" si="7" ref="J224:J287">F224</f>
        <v>#VALUE!</v>
      </c>
    </row>
    <row r="225" spans="1:10" ht="15">
      <c r="A225" s="173">
        <v>195</v>
      </c>
      <c r="B225" s="174" t="s">
        <v>843</v>
      </c>
      <c r="C225" s="118" t="s">
        <v>817</v>
      </c>
      <c r="D225" s="118" t="s">
        <v>844</v>
      </c>
      <c r="E225" s="175">
        <f>work!G225+work!H225</f>
        <v>367099</v>
      </c>
      <c r="F225" s="175">
        <f>work!I225+work!J225</f>
        <v>5320</v>
      </c>
      <c r="G225" s="120"/>
      <c r="H225" s="176" t="str">
        <f>work!L225</f>
        <v>20181009</v>
      </c>
      <c r="I225" s="119">
        <f t="shared" si="6"/>
        <v>367099</v>
      </c>
      <c r="J225" s="119">
        <f t="shared" si="7"/>
        <v>5320</v>
      </c>
    </row>
    <row r="226" spans="1:10" ht="15">
      <c r="A226" s="173">
        <v>196</v>
      </c>
      <c r="B226" s="174" t="s">
        <v>846</v>
      </c>
      <c r="C226" s="118" t="s">
        <v>817</v>
      </c>
      <c r="D226" s="118" t="s">
        <v>847</v>
      </c>
      <c r="E226" s="175">
        <f>work!G226+work!H226</f>
        <v>257605</v>
      </c>
      <c r="F226" s="175">
        <f>work!I226+work!J226</f>
        <v>57364390</v>
      </c>
      <c r="G226" s="120"/>
      <c r="H226" s="176" t="str">
        <f>work!L226</f>
        <v>20181009</v>
      </c>
      <c r="I226" s="119">
        <f t="shared" si="6"/>
        <v>257605</v>
      </c>
      <c r="J226" s="119">
        <f t="shared" si="7"/>
        <v>57364390</v>
      </c>
    </row>
    <row r="227" spans="1:10" ht="15">
      <c r="A227" s="173">
        <v>197</v>
      </c>
      <c r="B227" s="174" t="s">
        <v>849</v>
      </c>
      <c r="C227" s="118" t="s">
        <v>817</v>
      </c>
      <c r="D227" s="118" t="s">
        <v>850</v>
      </c>
      <c r="E227" s="175">
        <f>work!G227+work!H227</f>
        <v>0</v>
      </c>
      <c r="F227" s="175">
        <f>work!I227+work!J227</f>
        <v>2500</v>
      </c>
      <c r="G227" s="120"/>
      <c r="H227" s="176" t="str">
        <f>work!L227</f>
        <v>20181009</v>
      </c>
      <c r="I227" s="119">
        <f t="shared" si="6"/>
        <v>0</v>
      </c>
      <c r="J227" s="119">
        <f t="shared" si="7"/>
        <v>2500</v>
      </c>
    </row>
    <row r="228" spans="1:10" ht="15">
      <c r="A228" s="173">
        <v>198</v>
      </c>
      <c r="B228" s="174" t="s">
        <v>852</v>
      </c>
      <c r="C228" s="118" t="s">
        <v>817</v>
      </c>
      <c r="D228" s="118" t="s">
        <v>853</v>
      </c>
      <c r="E228" s="175">
        <f>work!G228+work!H228</f>
        <v>112710</v>
      </c>
      <c r="F228" s="175">
        <f>work!I228+work!J228</f>
        <v>50850</v>
      </c>
      <c r="G228" s="120"/>
      <c r="H228" s="176" t="str">
        <f>work!L228</f>
        <v>20181009</v>
      </c>
      <c r="I228" s="119">
        <f t="shared" si="6"/>
        <v>112710</v>
      </c>
      <c r="J228" s="119">
        <f t="shared" si="7"/>
        <v>50850</v>
      </c>
    </row>
    <row r="229" spans="1:10" ht="15">
      <c r="A229" s="173">
        <v>199</v>
      </c>
      <c r="B229" s="174" t="s">
        <v>855</v>
      </c>
      <c r="C229" s="118" t="s">
        <v>817</v>
      </c>
      <c r="D229" s="118" t="s">
        <v>856</v>
      </c>
      <c r="E229" s="175">
        <f>work!G229+work!H229</f>
        <v>54255</v>
      </c>
      <c r="F229" s="175">
        <f>work!I229+work!J229</f>
        <v>230655</v>
      </c>
      <c r="G229" s="120"/>
      <c r="H229" s="176" t="str">
        <f>work!L229</f>
        <v>20181009</v>
      </c>
      <c r="I229" s="119">
        <f t="shared" si="6"/>
        <v>54255</v>
      </c>
      <c r="J229" s="119">
        <f t="shared" si="7"/>
        <v>230655</v>
      </c>
    </row>
    <row r="230" spans="1:10" ht="15">
      <c r="A230" s="173">
        <v>200</v>
      </c>
      <c r="B230" s="174" t="s">
        <v>858</v>
      </c>
      <c r="C230" s="118" t="s">
        <v>817</v>
      </c>
      <c r="D230" s="118" t="s">
        <v>859</v>
      </c>
      <c r="E230" s="175">
        <f>work!G230+work!H230</f>
        <v>536229</v>
      </c>
      <c r="F230" s="175">
        <f>work!I230+work!J230</f>
        <v>1573029</v>
      </c>
      <c r="G230" s="120"/>
      <c r="H230" s="176" t="str">
        <f>work!L230</f>
        <v>20181009</v>
      </c>
      <c r="I230" s="119">
        <f t="shared" si="6"/>
        <v>536229</v>
      </c>
      <c r="J230" s="119">
        <f t="shared" si="7"/>
        <v>1573029</v>
      </c>
    </row>
    <row r="231" spans="1:10" ht="15">
      <c r="A231" s="173">
        <v>201</v>
      </c>
      <c r="B231" s="174" t="s">
        <v>862</v>
      </c>
      <c r="C231" s="118" t="s">
        <v>860</v>
      </c>
      <c r="D231" s="118" t="s">
        <v>863</v>
      </c>
      <c r="E231" s="175">
        <f>work!G231+work!H231</f>
        <v>1655170</v>
      </c>
      <c r="F231" s="175">
        <f>work!I231+work!J231</f>
        <v>928200</v>
      </c>
      <c r="G231" s="120"/>
      <c r="H231" s="176" t="str">
        <f>work!L231</f>
        <v>20181009</v>
      </c>
      <c r="I231" s="119">
        <f t="shared" si="6"/>
        <v>1655170</v>
      </c>
      <c r="J231" s="119">
        <f t="shared" si="7"/>
        <v>928200</v>
      </c>
    </row>
    <row r="232" spans="1:10" ht="15">
      <c r="A232" s="173">
        <v>202</v>
      </c>
      <c r="B232" s="174" t="s">
        <v>865</v>
      </c>
      <c r="C232" s="118" t="s">
        <v>860</v>
      </c>
      <c r="D232" s="118" t="s">
        <v>866</v>
      </c>
      <c r="E232" s="175">
        <f>work!G232+work!H232</f>
        <v>1438352</v>
      </c>
      <c r="F232" s="175">
        <f>work!I232+work!J232</f>
        <v>6602</v>
      </c>
      <c r="G232" s="120"/>
      <c r="H232" s="176" t="str">
        <f>work!L232</f>
        <v>20181009</v>
      </c>
      <c r="I232" s="119">
        <f t="shared" si="6"/>
        <v>1438352</v>
      </c>
      <c r="J232" s="119">
        <f t="shared" si="7"/>
        <v>6602</v>
      </c>
    </row>
    <row r="233" spans="1:10" ht="15">
      <c r="A233" s="173">
        <v>203</v>
      </c>
      <c r="B233" s="174" t="s">
        <v>868</v>
      </c>
      <c r="C233" s="118" t="s">
        <v>860</v>
      </c>
      <c r="D233" s="118" t="s">
        <v>869</v>
      </c>
      <c r="E233" s="175">
        <f>work!G233+work!H233</f>
        <v>261234</v>
      </c>
      <c r="F233" s="175">
        <f>work!I233+work!J233</f>
        <v>15503</v>
      </c>
      <c r="G233" s="120"/>
      <c r="H233" s="176" t="str">
        <f>work!L233</f>
        <v>20181009</v>
      </c>
      <c r="I233" s="119">
        <f t="shared" si="6"/>
        <v>261234</v>
      </c>
      <c r="J233" s="119">
        <f t="shared" si="7"/>
        <v>15503</v>
      </c>
    </row>
    <row r="234" spans="1:10" ht="15">
      <c r="A234" s="173">
        <v>204</v>
      </c>
      <c r="B234" s="174" t="s">
        <v>871</v>
      </c>
      <c r="C234" s="118" t="s">
        <v>860</v>
      </c>
      <c r="D234" s="118" t="s">
        <v>872</v>
      </c>
      <c r="E234" s="175">
        <f>work!G234+work!H234</f>
        <v>1972531</v>
      </c>
      <c r="F234" s="175">
        <f>work!I234+work!J234</f>
        <v>144000</v>
      </c>
      <c r="G234" s="120"/>
      <c r="H234" s="176" t="str">
        <f>work!L234</f>
        <v>20181107</v>
      </c>
      <c r="I234" s="119">
        <f t="shared" si="6"/>
        <v>1972531</v>
      </c>
      <c r="J234" s="119">
        <f t="shared" si="7"/>
        <v>144000</v>
      </c>
    </row>
    <row r="235" spans="1:10" ht="15">
      <c r="A235" s="173">
        <v>205</v>
      </c>
      <c r="B235" s="174" t="s">
        <v>874</v>
      </c>
      <c r="C235" s="118" t="s">
        <v>860</v>
      </c>
      <c r="D235" s="118" t="s">
        <v>875</v>
      </c>
      <c r="E235" s="175" t="e">
        <f>work!G235+work!H235</f>
        <v>#VALUE!</v>
      </c>
      <c r="F235" s="175" t="e">
        <f>work!I235+work!J235</f>
        <v>#VALUE!</v>
      </c>
      <c r="G235" s="120"/>
      <c r="H235" s="176" t="str">
        <f>work!L235</f>
        <v>No report</v>
      </c>
      <c r="I235" s="119" t="e">
        <f t="shared" si="6"/>
        <v>#VALUE!</v>
      </c>
      <c r="J235" s="119" t="e">
        <f t="shared" si="7"/>
        <v>#VALUE!</v>
      </c>
    </row>
    <row r="236" spans="1:10" ht="15">
      <c r="A236" s="173">
        <v>206</v>
      </c>
      <c r="B236" s="174" t="s">
        <v>877</v>
      </c>
      <c r="C236" s="118" t="s">
        <v>860</v>
      </c>
      <c r="D236" s="118" t="s">
        <v>878</v>
      </c>
      <c r="E236" s="175">
        <f>work!G236+work!H236</f>
        <v>209750</v>
      </c>
      <c r="F236" s="175">
        <f>work!I236+work!J236</f>
        <v>0</v>
      </c>
      <c r="G236" s="120"/>
      <c r="H236" s="176" t="str">
        <f>work!L236</f>
        <v>20181009</v>
      </c>
      <c r="I236" s="119">
        <f t="shared" si="6"/>
        <v>209750</v>
      </c>
      <c r="J236" s="119">
        <f t="shared" si="7"/>
        <v>0</v>
      </c>
    </row>
    <row r="237" spans="1:10" ht="15">
      <c r="A237" s="173">
        <v>207</v>
      </c>
      <c r="B237" s="174" t="s">
        <v>880</v>
      </c>
      <c r="C237" s="118" t="s">
        <v>860</v>
      </c>
      <c r="D237" s="118" t="s">
        <v>832</v>
      </c>
      <c r="E237" s="175">
        <f>work!G237+work!H237</f>
        <v>32340</v>
      </c>
      <c r="F237" s="175">
        <f>work!I237+work!J237</f>
        <v>1760480</v>
      </c>
      <c r="G237" s="120"/>
      <c r="H237" s="176" t="str">
        <f>work!L237</f>
        <v>20181009</v>
      </c>
      <c r="I237" s="119">
        <f t="shared" si="6"/>
        <v>32340</v>
      </c>
      <c r="J237" s="119">
        <f t="shared" si="7"/>
        <v>1760480</v>
      </c>
    </row>
    <row r="238" spans="1:10" ht="15">
      <c r="A238" s="173">
        <v>208</v>
      </c>
      <c r="B238" s="174" t="s">
        <v>882</v>
      </c>
      <c r="C238" s="118" t="s">
        <v>860</v>
      </c>
      <c r="D238" s="118" t="s">
        <v>883</v>
      </c>
      <c r="E238" s="175">
        <f>work!G238+work!H238</f>
        <v>253510</v>
      </c>
      <c r="F238" s="175">
        <f>work!I238+work!J238</f>
        <v>217896</v>
      </c>
      <c r="G238" s="120"/>
      <c r="H238" s="176" t="str">
        <f>work!L238</f>
        <v>20181009</v>
      </c>
      <c r="I238" s="119">
        <f t="shared" si="6"/>
        <v>253510</v>
      </c>
      <c r="J238" s="119">
        <f t="shared" si="7"/>
        <v>217896</v>
      </c>
    </row>
    <row r="239" spans="1:10" ht="15">
      <c r="A239" s="173">
        <v>209</v>
      </c>
      <c r="B239" s="174" t="s">
        <v>885</v>
      </c>
      <c r="C239" s="118" t="s">
        <v>860</v>
      </c>
      <c r="D239" s="118" t="s">
        <v>886</v>
      </c>
      <c r="E239" s="175">
        <f>work!G239+work!H239</f>
        <v>1065633</v>
      </c>
      <c r="F239" s="175">
        <f>work!I239+work!J239</f>
        <v>1558021</v>
      </c>
      <c r="G239" s="120"/>
      <c r="H239" s="176" t="str">
        <f>work!L239</f>
        <v>20181009</v>
      </c>
      <c r="I239" s="119">
        <f t="shared" si="6"/>
        <v>1065633</v>
      </c>
      <c r="J239" s="119">
        <f t="shared" si="7"/>
        <v>1558021</v>
      </c>
    </row>
    <row r="240" spans="1:10" ht="15">
      <c r="A240" s="173">
        <v>210</v>
      </c>
      <c r="B240" s="174" t="s">
        <v>888</v>
      </c>
      <c r="C240" s="118" t="s">
        <v>860</v>
      </c>
      <c r="D240" s="118" t="s">
        <v>889</v>
      </c>
      <c r="E240" s="175">
        <f>work!G240+work!H240</f>
        <v>3949817</v>
      </c>
      <c r="F240" s="175">
        <f>work!I240+work!J240</f>
        <v>1596085</v>
      </c>
      <c r="G240" s="120"/>
      <c r="H240" s="176" t="str">
        <f>work!L240</f>
        <v>20181009</v>
      </c>
      <c r="I240" s="119">
        <f t="shared" si="6"/>
        <v>3949817</v>
      </c>
      <c r="J240" s="119">
        <f t="shared" si="7"/>
        <v>1596085</v>
      </c>
    </row>
    <row r="241" spans="1:10" ht="15">
      <c r="A241" s="173">
        <v>211</v>
      </c>
      <c r="B241" s="174" t="s">
        <v>891</v>
      </c>
      <c r="C241" s="118" t="s">
        <v>860</v>
      </c>
      <c r="D241" s="118" t="s">
        <v>892</v>
      </c>
      <c r="E241" s="175">
        <f>work!G241+work!H241</f>
        <v>2124275</v>
      </c>
      <c r="F241" s="175">
        <f>work!I241+work!J241</f>
        <v>2885804</v>
      </c>
      <c r="G241" s="120"/>
      <c r="H241" s="176" t="str">
        <f>work!L241</f>
        <v>20181107</v>
      </c>
      <c r="I241" s="119">
        <f t="shared" si="6"/>
        <v>2124275</v>
      </c>
      <c r="J241" s="119">
        <f t="shared" si="7"/>
        <v>2885804</v>
      </c>
    </row>
    <row r="242" spans="1:10" ht="15">
      <c r="A242" s="173">
        <v>212</v>
      </c>
      <c r="B242" s="174" t="s">
        <v>894</v>
      </c>
      <c r="C242" s="118" t="s">
        <v>860</v>
      </c>
      <c r="D242" s="118" t="s">
        <v>895</v>
      </c>
      <c r="E242" s="175">
        <f>work!G242+work!H242</f>
        <v>3799447</v>
      </c>
      <c r="F242" s="175">
        <f>work!I242+work!J242</f>
        <v>1742002</v>
      </c>
      <c r="G242" s="120"/>
      <c r="H242" s="176" t="str">
        <f>work!L242</f>
        <v>20181009</v>
      </c>
      <c r="I242" s="119">
        <f t="shared" si="6"/>
        <v>3799447</v>
      </c>
      <c r="J242" s="119">
        <f t="shared" si="7"/>
        <v>1742002</v>
      </c>
    </row>
    <row r="243" spans="1:10" ht="15">
      <c r="A243" s="173">
        <v>213</v>
      </c>
      <c r="B243" s="174" t="s">
        <v>897</v>
      </c>
      <c r="C243" s="118" t="s">
        <v>860</v>
      </c>
      <c r="D243" s="118" t="s">
        <v>898</v>
      </c>
      <c r="E243" s="175">
        <f>work!G243+work!H243</f>
        <v>6468745</v>
      </c>
      <c r="F243" s="175">
        <f>work!I243+work!J243</f>
        <v>20230314</v>
      </c>
      <c r="G243" s="120"/>
      <c r="H243" s="176" t="str">
        <f>work!L243</f>
        <v>20181107</v>
      </c>
      <c r="I243" s="119">
        <f t="shared" si="6"/>
        <v>6468745</v>
      </c>
      <c r="J243" s="119">
        <f t="shared" si="7"/>
        <v>20230314</v>
      </c>
    </row>
    <row r="244" spans="1:10" ht="15">
      <c r="A244" s="173">
        <v>214</v>
      </c>
      <c r="B244" s="174" t="s">
        <v>900</v>
      </c>
      <c r="C244" s="118" t="s">
        <v>860</v>
      </c>
      <c r="D244" s="118" t="s">
        <v>901</v>
      </c>
      <c r="E244" s="175">
        <f>work!G244+work!H244</f>
        <v>33244646</v>
      </c>
      <c r="F244" s="175">
        <f>work!I244+work!J244</f>
        <v>18528456</v>
      </c>
      <c r="G244" s="120"/>
      <c r="H244" s="176" t="str">
        <f>work!L244</f>
        <v>20181009</v>
      </c>
      <c r="I244" s="119">
        <f t="shared" si="6"/>
        <v>33244646</v>
      </c>
      <c r="J244" s="119">
        <f t="shared" si="7"/>
        <v>18528456</v>
      </c>
    </row>
    <row r="245" spans="1:10" ht="15">
      <c r="A245" s="173">
        <v>215</v>
      </c>
      <c r="B245" s="174" t="s">
        <v>903</v>
      </c>
      <c r="C245" s="118" t="s">
        <v>860</v>
      </c>
      <c r="D245" s="118" t="s">
        <v>904</v>
      </c>
      <c r="E245" s="175">
        <f>work!G245+work!H245</f>
        <v>444438</v>
      </c>
      <c r="F245" s="175">
        <f>work!I245+work!J245</f>
        <v>1501</v>
      </c>
      <c r="G245" s="120"/>
      <c r="H245" s="176" t="str">
        <f>work!L245</f>
        <v>20181009</v>
      </c>
      <c r="I245" s="119">
        <f t="shared" si="6"/>
        <v>444438</v>
      </c>
      <c r="J245" s="119">
        <f t="shared" si="7"/>
        <v>1501</v>
      </c>
    </row>
    <row r="246" spans="1:10" ht="15">
      <c r="A246" s="173">
        <v>216</v>
      </c>
      <c r="B246" s="174" t="s">
        <v>906</v>
      </c>
      <c r="C246" s="118" t="s">
        <v>860</v>
      </c>
      <c r="D246" s="118" t="s">
        <v>907</v>
      </c>
      <c r="E246" s="175">
        <f>work!G246+work!H246</f>
        <v>1418948</v>
      </c>
      <c r="F246" s="175">
        <f>work!I246+work!J246</f>
        <v>3425299</v>
      </c>
      <c r="G246" s="120"/>
      <c r="H246" s="176" t="str">
        <f>work!L246</f>
        <v>20181009</v>
      </c>
      <c r="I246" s="119">
        <f t="shared" si="6"/>
        <v>1418948</v>
      </c>
      <c r="J246" s="119">
        <f t="shared" si="7"/>
        <v>3425299</v>
      </c>
    </row>
    <row r="247" spans="1:10" ht="15">
      <c r="A247" s="173">
        <v>217</v>
      </c>
      <c r="B247" s="174" t="s">
        <v>908</v>
      </c>
      <c r="C247" s="118" t="s">
        <v>860</v>
      </c>
      <c r="D247" s="118" t="s">
        <v>909</v>
      </c>
      <c r="E247" s="175">
        <f>work!G247+work!H247</f>
        <v>2500064</v>
      </c>
      <c r="F247" s="175">
        <f>work!I247+work!J247</f>
        <v>900</v>
      </c>
      <c r="G247" s="118"/>
      <c r="H247" s="176" t="str">
        <f>work!L247</f>
        <v>20180919</v>
      </c>
      <c r="I247" s="119">
        <f t="shared" si="6"/>
        <v>2500064</v>
      </c>
      <c r="J247" s="119">
        <f t="shared" si="7"/>
        <v>900</v>
      </c>
    </row>
    <row r="248" spans="1:10" ht="15">
      <c r="A248" s="173">
        <v>218</v>
      </c>
      <c r="B248" s="174" t="s">
        <v>911</v>
      </c>
      <c r="C248" s="118" t="s">
        <v>860</v>
      </c>
      <c r="D248" s="118" t="s">
        <v>912</v>
      </c>
      <c r="E248" s="175">
        <f>work!G248+work!H248</f>
        <v>183349</v>
      </c>
      <c r="F248" s="175">
        <f>work!I248+work!J248</f>
        <v>1850</v>
      </c>
      <c r="G248" s="120"/>
      <c r="H248" s="176" t="str">
        <f>work!L248</f>
        <v>20181009</v>
      </c>
      <c r="I248" s="119">
        <f t="shared" si="6"/>
        <v>183349</v>
      </c>
      <c r="J248" s="119">
        <f t="shared" si="7"/>
        <v>1850</v>
      </c>
    </row>
    <row r="249" spans="1:10" ht="15">
      <c r="A249" s="173">
        <v>219</v>
      </c>
      <c r="B249" s="174" t="s">
        <v>914</v>
      </c>
      <c r="C249" s="118" t="s">
        <v>860</v>
      </c>
      <c r="D249" s="118" t="s">
        <v>915</v>
      </c>
      <c r="E249" s="175">
        <f>work!G249+work!H249</f>
        <v>854382</v>
      </c>
      <c r="F249" s="175">
        <f>work!I249+work!J249</f>
        <v>50668</v>
      </c>
      <c r="G249" s="120"/>
      <c r="H249" s="176" t="str">
        <f>work!L249</f>
        <v>20181009</v>
      </c>
      <c r="I249" s="119">
        <f t="shared" si="6"/>
        <v>854382</v>
      </c>
      <c r="J249" s="119">
        <f t="shared" si="7"/>
        <v>50668</v>
      </c>
    </row>
    <row r="250" spans="1:10" ht="15">
      <c r="A250" s="173">
        <v>220</v>
      </c>
      <c r="B250" s="174" t="s">
        <v>917</v>
      </c>
      <c r="C250" s="118" t="s">
        <v>860</v>
      </c>
      <c r="D250" s="118" t="s">
        <v>918</v>
      </c>
      <c r="E250" s="175">
        <f>work!G250+work!H250</f>
        <v>760069</v>
      </c>
      <c r="F250" s="175">
        <f>work!I250+work!J250</f>
        <v>180651</v>
      </c>
      <c r="G250" s="120"/>
      <c r="H250" s="176" t="str">
        <f>work!L250</f>
        <v>20181009</v>
      </c>
      <c r="I250" s="119">
        <f t="shared" si="6"/>
        <v>760069</v>
      </c>
      <c r="J250" s="119">
        <f t="shared" si="7"/>
        <v>180651</v>
      </c>
    </row>
    <row r="251" spans="1:10" ht="15">
      <c r="A251" s="173">
        <v>221</v>
      </c>
      <c r="B251" s="174" t="s">
        <v>920</v>
      </c>
      <c r="C251" s="118" t="s">
        <v>860</v>
      </c>
      <c r="D251" s="118" t="s">
        <v>921</v>
      </c>
      <c r="E251" s="175">
        <f>work!G251+work!H251</f>
        <v>615420</v>
      </c>
      <c r="F251" s="175">
        <f>work!I251+work!J251</f>
        <v>539858</v>
      </c>
      <c r="G251" s="120"/>
      <c r="H251" s="176" t="str">
        <f>work!L251</f>
        <v>20181107</v>
      </c>
      <c r="I251" s="119">
        <f t="shared" si="6"/>
        <v>615420</v>
      </c>
      <c r="J251" s="119">
        <f t="shared" si="7"/>
        <v>539858</v>
      </c>
    </row>
    <row r="252" spans="1:10" ht="15">
      <c r="A252" s="173">
        <v>222</v>
      </c>
      <c r="B252" s="174" t="s">
        <v>923</v>
      </c>
      <c r="C252" s="118" t="s">
        <v>860</v>
      </c>
      <c r="D252" s="118" t="s">
        <v>924</v>
      </c>
      <c r="E252" s="175">
        <f>work!G252+work!H252</f>
        <v>2593392</v>
      </c>
      <c r="F252" s="175">
        <f>work!I252+work!J252</f>
        <v>151243</v>
      </c>
      <c r="G252" s="120"/>
      <c r="H252" s="176" t="str">
        <f>work!L252</f>
        <v>20181009</v>
      </c>
      <c r="I252" s="119">
        <f t="shared" si="6"/>
        <v>2593392</v>
      </c>
      <c r="J252" s="119">
        <f t="shared" si="7"/>
        <v>151243</v>
      </c>
    </row>
    <row r="253" spans="1:10" ht="15">
      <c r="A253" s="173">
        <v>223</v>
      </c>
      <c r="B253" s="174" t="s">
        <v>927</v>
      </c>
      <c r="C253" s="118" t="s">
        <v>925</v>
      </c>
      <c r="D253" s="118" t="s">
        <v>928</v>
      </c>
      <c r="E253" s="175" t="e">
        <f>work!G253+work!H253</f>
        <v>#VALUE!</v>
      </c>
      <c r="F253" s="175" t="e">
        <f>work!I253+work!J253</f>
        <v>#VALUE!</v>
      </c>
      <c r="G253" s="120"/>
      <c r="H253" s="176" t="str">
        <f>work!L253</f>
        <v>No report</v>
      </c>
      <c r="I253" s="119" t="e">
        <f t="shared" si="6"/>
        <v>#VALUE!</v>
      </c>
      <c r="J253" s="119" t="e">
        <f t="shared" si="7"/>
        <v>#VALUE!</v>
      </c>
    </row>
    <row r="254" spans="1:10" ht="15">
      <c r="A254" s="173">
        <v>224</v>
      </c>
      <c r="B254" s="174" t="s">
        <v>930</v>
      </c>
      <c r="C254" s="118" t="s">
        <v>925</v>
      </c>
      <c r="D254" s="118" t="s">
        <v>931</v>
      </c>
      <c r="E254" s="175">
        <f>work!G254+work!H254</f>
        <v>718175</v>
      </c>
      <c r="F254" s="175">
        <f>work!I254+work!J254</f>
        <v>124925</v>
      </c>
      <c r="G254" s="120"/>
      <c r="H254" s="176" t="str">
        <f>work!L254</f>
        <v>20181107</v>
      </c>
      <c r="I254" s="119">
        <f t="shared" si="6"/>
        <v>718175</v>
      </c>
      <c r="J254" s="119">
        <f t="shared" si="7"/>
        <v>124925</v>
      </c>
    </row>
    <row r="255" spans="1:10" ht="15">
      <c r="A255" s="173">
        <v>225</v>
      </c>
      <c r="B255" s="174" t="s">
        <v>933</v>
      </c>
      <c r="C255" s="118" t="s">
        <v>925</v>
      </c>
      <c r="D255" s="118" t="s">
        <v>934</v>
      </c>
      <c r="E255" s="175">
        <f>work!G255+work!H255</f>
        <v>1193370</v>
      </c>
      <c r="F255" s="175">
        <f>work!I255+work!J255</f>
        <v>129700</v>
      </c>
      <c r="G255" s="120"/>
      <c r="H255" s="176" t="str">
        <f>work!L255</f>
        <v>20181107</v>
      </c>
      <c r="I255" s="119">
        <f t="shared" si="6"/>
        <v>1193370</v>
      </c>
      <c r="J255" s="119">
        <f t="shared" si="7"/>
        <v>129700</v>
      </c>
    </row>
    <row r="256" spans="1:10" ht="15">
      <c r="A256" s="173">
        <v>226</v>
      </c>
      <c r="B256" s="174" t="s">
        <v>936</v>
      </c>
      <c r="C256" s="118" t="s">
        <v>925</v>
      </c>
      <c r="D256" s="118" t="s">
        <v>937</v>
      </c>
      <c r="E256" s="175">
        <f>work!G256+work!H256</f>
        <v>39000</v>
      </c>
      <c r="F256" s="175">
        <f>work!I256+work!J256</f>
        <v>645334</v>
      </c>
      <c r="G256" s="120"/>
      <c r="H256" s="176" t="str">
        <f>work!L256</f>
        <v>20181009</v>
      </c>
      <c r="I256" s="119">
        <f t="shared" si="6"/>
        <v>39000</v>
      </c>
      <c r="J256" s="119">
        <f t="shared" si="7"/>
        <v>645334</v>
      </c>
    </row>
    <row r="257" spans="1:10" ht="15">
      <c r="A257" s="173">
        <v>227</v>
      </c>
      <c r="B257" s="174" t="s">
        <v>939</v>
      </c>
      <c r="C257" s="118" t="s">
        <v>925</v>
      </c>
      <c r="D257" s="118" t="s">
        <v>940</v>
      </c>
      <c r="E257" s="175">
        <f>work!G257+work!H257</f>
        <v>450990</v>
      </c>
      <c r="F257" s="175">
        <f>work!I257+work!J257</f>
        <v>20300</v>
      </c>
      <c r="G257" s="120"/>
      <c r="H257" s="176" t="str">
        <f>work!L257</f>
        <v>20181009</v>
      </c>
      <c r="I257" s="119">
        <f t="shared" si="6"/>
        <v>450990</v>
      </c>
      <c r="J257" s="119">
        <f t="shared" si="7"/>
        <v>20300</v>
      </c>
    </row>
    <row r="258" spans="1:10" ht="15">
      <c r="A258" s="173">
        <v>228</v>
      </c>
      <c r="B258" s="174" t="s">
        <v>942</v>
      </c>
      <c r="C258" s="118" t="s">
        <v>925</v>
      </c>
      <c r="D258" s="118" t="s">
        <v>943</v>
      </c>
      <c r="E258" s="175">
        <f>work!G258+work!H258</f>
        <v>500542</v>
      </c>
      <c r="F258" s="175">
        <f>work!I258+work!J258</f>
        <v>411937</v>
      </c>
      <c r="G258" s="120"/>
      <c r="H258" s="176" t="str">
        <f>work!L258</f>
        <v>20181009</v>
      </c>
      <c r="I258" s="119">
        <f t="shared" si="6"/>
        <v>500542</v>
      </c>
      <c r="J258" s="119">
        <f t="shared" si="7"/>
        <v>411937</v>
      </c>
    </row>
    <row r="259" spans="1:10" ht="15">
      <c r="A259" s="173">
        <v>229</v>
      </c>
      <c r="B259" s="174" t="s">
        <v>945</v>
      </c>
      <c r="C259" s="118" t="s">
        <v>925</v>
      </c>
      <c r="D259" s="118" t="s">
        <v>835</v>
      </c>
      <c r="E259" s="175">
        <f>work!G259+work!H259</f>
        <v>181148</v>
      </c>
      <c r="F259" s="175">
        <f>work!I259+work!J259</f>
        <v>2736887</v>
      </c>
      <c r="G259" s="120"/>
      <c r="H259" s="176" t="str">
        <f>work!L259</f>
        <v>20181009</v>
      </c>
      <c r="I259" s="119">
        <f t="shared" si="6"/>
        <v>181148</v>
      </c>
      <c r="J259" s="119">
        <f t="shared" si="7"/>
        <v>2736887</v>
      </c>
    </row>
    <row r="260" spans="1:10" ht="15">
      <c r="A260" s="173">
        <v>230</v>
      </c>
      <c r="B260" s="174" t="s">
        <v>947</v>
      </c>
      <c r="C260" s="118" t="s">
        <v>925</v>
      </c>
      <c r="D260" s="118" t="s">
        <v>948</v>
      </c>
      <c r="E260" s="175">
        <f>work!G260+work!H260</f>
        <v>1302496</v>
      </c>
      <c r="F260" s="175">
        <f>work!I260+work!J260</f>
        <v>30671467</v>
      </c>
      <c r="G260" s="120"/>
      <c r="H260" s="176" t="str">
        <f>work!L260</f>
        <v>20181009</v>
      </c>
      <c r="I260" s="119">
        <f t="shared" si="6"/>
        <v>1302496</v>
      </c>
      <c r="J260" s="119">
        <f t="shared" si="7"/>
        <v>30671467</v>
      </c>
    </row>
    <row r="261" spans="1:10" ht="15">
      <c r="A261" s="173">
        <v>231</v>
      </c>
      <c r="B261" s="174" t="s">
        <v>950</v>
      </c>
      <c r="C261" s="118" t="s">
        <v>925</v>
      </c>
      <c r="D261" s="118" t="s">
        <v>951</v>
      </c>
      <c r="E261" s="175">
        <f>work!G261+work!H261</f>
        <v>99509</v>
      </c>
      <c r="F261" s="175">
        <f>work!I261+work!J261</f>
        <v>3841134</v>
      </c>
      <c r="G261" s="120"/>
      <c r="H261" s="176" t="str">
        <f>work!L261</f>
        <v>20181107</v>
      </c>
      <c r="I261" s="119">
        <f t="shared" si="6"/>
        <v>99509</v>
      </c>
      <c r="J261" s="119">
        <f t="shared" si="7"/>
        <v>3841134</v>
      </c>
    </row>
    <row r="262" spans="1:10" ht="15">
      <c r="A262" s="173">
        <v>232</v>
      </c>
      <c r="B262" s="174" t="s">
        <v>953</v>
      </c>
      <c r="C262" s="118" t="s">
        <v>925</v>
      </c>
      <c r="D262" s="118" t="s">
        <v>954</v>
      </c>
      <c r="E262" s="175">
        <f>work!G262+work!H262</f>
        <v>747731</v>
      </c>
      <c r="F262" s="175">
        <f>work!I262+work!J262</f>
        <v>8000</v>
      </c>
      <c r="G262" s="120"/>
      <c r="H262" s="176" t="str">
        <f>work!L262</f>
        <v>20181107</v>
      </c>
      <c r="I262" s="119">
        <f t="shared" si="6"/>
        <v>747731</v>
      </c>
      <c r="J262" s="119">
        <f t="shared" si="7"/>
        <v>8000</v>
      </c>
    </row>
    <row r="263" spans="1:10" ht="15">
      <c r="A263" s="173">
        <v>233</v>
      </c>
      <c r="B263" s="174" t="s">
        <v>956</v>
      </c>
      <c r="C263" s="118" t="s">
        <v>925</v>
      </c>
      <c r="D263" s="118" t="s">
        <v>957</v>
      </c>
      <c r="E263" s="175">
        <f>work!G263+work!H263</f>
        <v>1317863</v>
      </c>
      <c r="F263" s="175">
        <f>work!I263+work!J263</f>
        <v>19325</v>
      </c>
      <c r="G263" s="120"/>
      <c r="H263" s="176" t="str">
        <f>work!L263</f>
        <v>20181009</v>
      </c>
      <c r="I263" s="119">
        <f t="shared" si="6"/>
        <v>1317863</v>
      </c>
      <c r="J263" s="119">
        <f t="shared" si="7"/>
        <v>19325</v>
      </c>
    </row>
    <row r="264" spans="1:10" ht="15">
      <c r="A264" s="173">
        <v>234</v>
      </c>
      <c r="B264" s="174" t="s">
        <v>959</v>
      </c>
      <c r="C264" s="118" t="s">
        <v>925</v>
      </c>
      <c r="D264" s="118" t="s">
        <v>960</v>
      </c>
      <c r="E264" s="175">
        <f>work!G264+work!H264</f>
        <v>2531191</v>
      </c>
      <c r="F264" s="175">
        <f>work!I264+work!J264</f>
        <v>0</v>
      </c>
      <c r="G264" s="120"/>
      <c r="H264" s="176" t="str">
        <f>work!L264</f>
        <v>20181107</v>
      </c>
      <c r="I264" s="119">
        <f t="shared" si="6"/>
        <v>2531191</v>
      </c>
      <c r="J264" s="119">
        <f t="shared" si="7"/>
        <v>0</v>
      </c>
    </row>
    <row r="265" spans="1:10" ht="15">
      <c r="A265" s="173">
        <v>235</v>
      </c>
      <c r="B265" s="174" t="s">
        <v>962</v>
      </c>
      <c r="C265" s="118" t="s">
        <v>925</v>
      </c>
      <c r="D265" s="118" t="s">
        <v>963</v>
      </c>
      <c r="E265" s="175">
        <f>work!G265+work!H265</f>
        <v>15700</v>
      </c>
      <c r="F265" s="175">
        <f>work!I265+work!J265</f>
        <v>1500</v>
      </c>
      <c r="G265" s="120"/>
      <c r="H265" s="176" t="str">
        <f>work!L265</f>
        <v>20181107</v>
      </c>
      <c r="I265" s="119">
        <f t="shared" si="6"/>
        <v>15700</v>
      </c>
      <c r="J265" s="119">
        <f t="shared" si="7"/>
        <v>1500</v>
      </c>
    </row>
    <row r="266" spans="1:10" ht="15">
      <c r="A266" s="173">
        <v>236</v>
      </c>
      <c r="B266" s="174" t="s">
        <v>965</v>
      </c>
      <c r="C266" s="118" t="s">
        <v>925</v>
      </c>
      <c r="D266" s="118" t="s">
        <v>966</v>
      </c>
      <c r="E266" s="175">
        <f>work!G266+work!H266</f>
        <v>102956</v>
      </c>
      <c r="F266" s="175">
        <f>work!I266+work!J266</f>
        <v>18655</v>
      </c>
      <c r="G266" s="120"/>
      <c r="H266" s="176" t="str">
        <f>work!L266</f>
        <v>20181009</v>
      </c>
      <c r="I266" s="119">
        <f t="shared" si="6"/>
        <v>102956</v>
      </c>
      <c r="J266" s="119">
        <f t="shared" si="7"/>
        <v>18655</v>
      </c>
    </row>
    <row r="267" spans="1:10" ht="15">
      <c r="A267" s="173">
        <v>237</v>
      </c>
      <c r="B267" s="174" t="s">
        <v>968</v>
      </c>
      <c r="C267" s="118" t="s">
        <v>925</v>
      </c>
      <c r="D267" s="118" t="s">
        <v>969</v>
      </c>
      <c r="E267" s="175">
        <f>work!G267+work!H267</f>
        <v>206682</v>
      </c>
      <c r="F267" s="175">
        <f>work!I267+work!J267</f>
        <v>2900</v>
      </c>
      <c r="G267" s="120"/>
      <c r="H267" s="176" t="str">
        <f>work!L267</f>
        <v>20181107</v>
      </c>
      <c r="I267" s="119">
        <f t="shared" si="6"/>
        <v>206682</v>
      </c>
      <c r="J267" s="119">
        <f t="shared" si="7"/>
        <v>2900</v>
      </c>
    </row>
    <row r="268" spans="1:10" ht="15">
      <c r="A268" s="173">
        <v>238</v>
      </c>
      <c r="B268" s="174" t="s">
        <v>971</v>
      </c>
      <c r="C268" s="118" t="s">
        <v>925</v>
      </c>
      <c r="D268" s="118" t="s">
        <v>972</v>
      </c>
      <c r="E268" s="175">
        <f>work!G268+work!H268</f>
        <v>170021</v>
      </c>
      <c r="F268" s="175">
        <f>work!I268+work!J268</f>
        <v>215000</v>
      </c>
      <c r="G268" s="120"/>
      <c r="H268" s="176" t="str">
        <f>work!L268</f>
        <v>20181009</v>
      </c>
      <c r="I268" s="119">
        <f t="shared" si="6"/>
        <v>170021</v>
      </c>
      <c r="J268" s="119">
        <f t="shared" si="7"/>
        <v>215000</v>
      </c>
    </row>
    <row r="269" spans="1:10" ht="15">
      <c r="A269" s="173">
        <v>239</v>
      </c>
      <c r="B269" s="174" t="s">
        <v>974</v>
      </c>
      <c r="C269" s="118" t="s">
        <v>925</v>
      </c>
      <c r="D269" s="118" t="s">
        <v>975</v>
      </c>
      <c r="E269" s="175">
        <f>work!G269+work!H269</f>
        <v>0</v>
      </c>
      <c r="F269" s="175">
        <f>work!I269+work!J269</f>
        <v>101681</v>
      </c>
      <c r="G269" s="120"/>
      <c r="H269" s="176" t="str">
        <f>work!L269</f>
        <v>20181009</v>
      </c>
      <c r="I269" s="119">
        <f t="shared" si="6"/>
        <v>0</v>
      </c>
      <c r="J269" s="119">
        <f t="shared" si="7"/>
        <v>101681</v>
      </c>
    </row>
    <row r="270" spans="1:10" ht="15">
      <c r="A270" s="173">
        <v>240</v>
      </c>
      <c r="B270" s="174" t="s">
        <v>977</v>
      </c>
      <c r="C270" s="118" t="s">
        <v>925</v>
      </c>
      <c r="D270" s="118" t="s">
        <v>523</v>
      </c>
      <c r="E270" s="175">
        <f>work!G270+work!H270</f>
        <v>1903087</v>
      </c>
      <c r="F270" s="175">
        <f>work!I270+work!J270</f>
        <v>1827381</v>
      </c>
      <c r="G270" s="120"/>
      <c r="H270" s="176" t="str">
        <f>work!L270</f>
        <v>20181009</v>
      </c>
      <c r="I270" s="119">
        <f t="shared" si="6"/>
        <v>1903087</v>
      </c>
      <c r="J270" s="119">
        <f t="shared" si="7"/>
        <v>1827381</v>
      </c>
    </row>
    <row r="271" spans="1:10" ht="15">
      <c r="A271" s="173">
        <v>241</v>
      </c>
      <c r="B271" s="174" t="s">
        <v>979</v>
      </c>
      <c r="C271" s="118" t="s">
        <v>925</v>
      </c>
      <c r="D271" s="118" t="s">
        <v>980</v>
      </c>
      <c r="E271" s="175">
        <f>work!G271+work!H271</f>
        <v>58403</v>
      </c>
      <c r="F271" s="175">
        <f>work!I271+work!J271</f>
        <v>3406</v>
      </c>
      <c r="G271" s="120"/>
      <c r="H271" s="176" t="str">
        <f>work!L271</f>
        <v>20181107</v>
      </c>
      <c r="I271" s="119">
        <f t="shared" si="6"/>
        <v>58403</v>
      </c>
      <c r="J271" s="119">
        <f t="shared" si="7"/>
        <v>3406</v>
      </c>
    </row>
    <row r="272" spans="1:10" ht="15">
      <c r="A272" s="173">
        <v>242</v>
      </c>
      <c r="B272" s="174" t="s">
        <v>982</v>
      </c>
      <c r="C272" s="118" t="s">
        <v>925</v>
      </c>
      <c r="D272" s="118" t="s">
        <v>983</v>
      </c>
      <c r="E272" s="175">
        <f>work!G272+work!H272</f>
        <v>890224</v>
      </c>
      <c r="F272" s="175">
        <f>work!I272+work!J272</f>
        <v>209499</v>
      </c>
      <c r="G272" s="120"/>
      <c r="H272" s="176" t="str">
        <f>work!L272</f>
        <v>20181009</v>
      </c>
      <c r="I272" s="119">
        <f t="shared" si="6"/>
        <v>890224</v>
      </c>
      <c r="J272" s="119">
        <f t="shared" si="7"/>
        <v>209499</v>
      </c>
    </row>
    <row r="273" spans="1:10" ht="15">
      <c r="A273" s="173">
        <v>243</v>
      </c>
      <c r="B273" s="174" t="s">
        <v>985</v>
      </c>
      <c r="C273" s="118" t="s">
        <v>925</v>
      </c>
      <c r="D273" s="118" t="s">
        <v>986</v>
      </c>
      <c r="E273" s="175">
        <f>work!G273+work!H273</f>
        <v>44716</v>
      </c>
      <c r="F273" s="175">
        <f>work!I273+work!J273</f>
        <v>300</v>
      </c>
      <c r="G273" s="120"/>
      <c r="H273" s="176" t="str">
        <f>work!L273</f>
        <v>20181009</v>
      </c>
      <c r="I273" s="119">
        <f t="shared" si="6"/>
        <v>44716</v>
      </c>
      <c r="J273" s="119">
        <f t="shared" si="7"/>
        <v>300</v>
      </c>
    </row>
    <row r="274" spans="1:10" ht="15">
      <c r="A274" s="173">
        <v>244</v>
      </c>
      <c r="B274" s="174" t="s">
        <v>988</v>
      </c>
      <c r="C274" s="118" t="s">
        <v>925</v>
      </c>
      <c r="D274" s="118" t="s">
        <v>989</v>
      </c>
      <c r="E274" s="175">
        <f>work!G274+work!H274</f>
        <v>318362</v>
      </c>
      <c r="F274" s="175">
        <f>work!I274+work!J274</f>
        <v>40384</v>
      </c>
      <c r="G274" s="120"/>
      <c r="H274" s="176" t="str">
        <f>work!L274</f>
        <v>20181009</v>
      </c>
      <c r="I274" s="119">
        <f t="shared" si="6"/>
        <v>318362</v>
      </c>
      <c r="J274" s="119">
        <f t="shared" si="7"/>
        <v>40384</v>
      </c>
    </row>
    <row r="275" spans="1:10" ht="15">
      <c r="A275" s="173">
        <v>245</v>
      </c>
      <c r="B275" s="174" t="s">
        <v>991</v>
      </c>
      <c r="C275" s="118" t="s">
        <v>925</v>
      </c>
      <c r="D275" s="118" t="s">
        <v>992</v>
      </c>
      <c r="E275" s="175">
        <f>work!G275+work!H275</f>
        <v>94841</v>
      </c>
      <c r="F275" s="175">
        <f>work!I275+work!J275</f>
        <v>2400</v>
      </c>
      <c r="G275" s="120"/>
      <c r="H275" s="176" t="str">
        <f>work!L275</f>
        <v>20181009</v>
      </c>
      <c r="I275" s="119">
        <f t="shared" si="6"/>
        <v>94841</v>
      </c>
      <c r="J275" s="119">
        <f t="shared" si="7"/>
        <v>2400</v>
      </c>
    </row>
    <row r="276" spans="1:10" ht="15">
      <c r="A276" s="173">
        <v>246</v>
      </c>
      <c r="B276" s="174" t="s">
        <v>994</v>
      </c>
      <c r="C276" s="118" t="s">
        <v>925</v>
      </c>
      <c r="D276" s="118" t="s">
        <v>995</v>
      </c>
      <c r="E276" s="175">
        <f>work!G276+work!H276</f>
        <v>323150</v>
      </c>
      <c r="F276" s="175">
        <f>work!I276+work!J276</f>
        <v>574782</v>
      </c>
      <c r="G276" s="120"/>
      <c r="H276" s="176" t="str">
        <f>work!L276</f>
        <v>20181009</v>
      </c>
      <c r="I276" s="119">
        <f t="shared" si="6"/>
        <v>323150</v>
      </c>
      <c r="J276" s="119">
        <f t="shared" si="7"/>
        <v>574782</v>
      </c>
    </row>
    <row r="277" spans="1:10" ht="15">
      <c r="A277" s="173">
        <v>247</v>
      </c>
      <c r="B277" s="174" t="s">
        <v>998</v>
      </c>
      <c r="C277" s="118" t="s">
        <v>996</v>
      </c>
      <c r="D277" s="118" t="s">
        <v>999</v>
      </c>
      <c r="E277" s="175">
        <f>work!G277+work!H277</f>
        <v>10289370</v>
      </c>
      <c r="F277" s="175">
        <f>work!I277+work!J277</f>
        <v>4895681</v>
      </c>
      <c r="G277" s="120"/>
      <c r="H277" s="176" t="str">
        <f>work!L277</f>
        <v>20181009</v>
      </c>
      <c r="I277" s="119">
        <f t="shared" si="6"/>
        <v>10289370</v>
      </c>
      <c r="J277" s="119">
        <f t="shared" si="7"/>
        <v>4895681</v>
      </c>
    </row>
    <row r="278" spans="1:10" ht="15">
      <c r="A278" s="173">
        <v>248</v>
      </c>
      <c r="B278" s="174" t="s">
        <v>1001</v>
      </c>
      <c r="C278" s="118" t="s">
        <v>996</v>
      </c>
      <c r="D278" s="118" t="s">
        <v>1002</v>
      </c>
      <c r="E278" s="175">
        <f>work!G278+work!H278</f>
        <v>250</v>
      </c>
      <c r="F278" s="175">
        <f>work!I278+work!J278</f>
        <v>0</v>
      </c>
      <c r="G278" s="120"/>
      <c r="H278" s="176" t="str">
        <f>work!L278</f>
        <v>20181009</v>
      </c>
      <c r="I278" s="119">
        <f t="shared" si="6"/>
        <v>250</v>
      </c>
      <c r="J278" s="119">
        <f t="shared" si="7"/>
        <v>0</v>
      </c>
    </row>
    <row r="279" spans="1:10" ht="15">
      <c r="A279" s="173">
        <v>249</v>
      </c>
      <c r="B279" s="174" t="s">
        <v>1004</v>
      </c>
      <c r="C279" s="118" t="s">
        <v>996</v>
      </c>
      <c r="D279" s="118" t="s">
        <v>1005</v>
      </c>
      <c r="E279" s="175">
        <f>work!G279+work!H279</f>
        <v>754851</v>
      </c>
      <c r="F279" s="175">
        <f>work!I279+work!J279</f>
        <v>38500</v>
      </c>
      <c r="G279" s="120"/>
      <c r="H279" s="176" t="str">
        <f>work!L279</f>
        <v>20181009</v>
      </c>
      <c r="I279" s="119">
        <f t="shared" si="6"/>
        <v>754851</v>
      </c>
      <c r="J279" s="119">
        <f t="shared" si="7"/>
        <v>38500</v>
      </c>
    </row>
    <row r="280" spans="1:10" ht="15">
      <c r="A280" s="173">
        <v>250</v>
      </c>
      <c r="B280" s="174" t="s">
        <v>1007</v>
      </c>
      <c r="C280" s="118" t="s">
        <v>996</v>
      </c>
      <c r="D280" s="118" t="s">
        <v>1008</v>
      </c>
      <c r="E280" s="175">
        <f>work!G280+work!H280</f>
        <v>662789</v>
      </c>
      <c r="F280" s="175">
        <f>work!I280+work!J280</f>
        <v>368736</v>
      </c>
      <c r="G280" s="120"/>
      <c r="H280" s="176" t="str">
        <f>work!L280</f>
        <v>20181009</v>
      </c>
      <c r="I280" s="119">
        <f t="shared" si="6"/>
        <v>662789</v>
      </c>
      <c r="J280" s="119">
        <f t="shared" si="7"/>
        <v>368736</v>
      </c>
    </row>
    <row r="281" spans="1:10" ht="15">
      <c r="A281" s="173">
        <v>251</v>
      </c>
      <c r="B281" s="174" t="s">
        <v>1010</v>
      </c>
      <c r="C281" s="118" t="s">
        <v>996</v>
      </c>
      <c r="D281" s="118" t="s">
        <v>1011</v>
      </c>
      <c r="E281" s="175">
        <f>work!G281+work!H281</f>
        <v>3552648</v>
      </c>
      <c r="F281" s="175">
        <f>work!I281+work!J281</f>
        <v>1524644</v>
      </c>
      <c r="G281" s="120"/>
      <c r="H281" s="176" t="str">
        <f>work!L281</f>
        <v>20181009</v>
      </c>
      <c r="I281" s="119">
        <f t="shared" si="6"/>
        <v>3552648</v>
      </c>
      <c r="J281" s="119">
        <f t="shared" si="7"/>
        <v>1524644</v>
      </c>
    </row>
    <row r="282" spans="1:10" ht="15">
      <c r="A282" s="173">
        <v>252</v>
      </c>
      <c r="B282" s="174" t="s">
        <v>1013</v>
      </c>
      <c r="C282" s="118" t="s">
        <v>996</v>
      </c>
      <c r="D282" s="118" t="s">
        <v>1014</v>
      </c>
      <c r="E282" s="175">
        <f>work!G282+work!H282</f>
        <v>34730661</v>
      </c>
      <c r="F282" s="175">
        <f>work!I282+work!J282</f>
        <v>18574957</v>
      </c>
      <c r="G282" s="120"/>
      <c r="H282" s="176" t="str">
        <f>work!L282</f>
        <v>20181009</v>
      </c>
      <c r="I282" s="119">
        <f t="shared" si="6"/>
        <v>34730661</v>
      </c>
      <c r="J282" s="119">
        <f t="shared" si="7"/>
        <v>18574957</v>
      </c>
    </row>
    <row r="283" spans="1:10" ht="15">
      <c r="A283" s="173">
        <v>253</v>
      </c>
      <c r="B283" s="174" t="s">
        <v>1016</v>
      </c>
      <c r="C283" s="118" t="s">
        <v>996</v>
      </c>
      <c r="D283" s="118" t="s">
        <v>1017</v>
      </c>
      <c r="E283" s="175" t="e">
        <f>work!G283+work!H283</f>
        <v>#VALUE!</v>
      </c>
      <c r="F283" s="175" t="e">
        <f>work!I283+work!J283</f>
        <v>#VALUE!</v>
      </c>
      <c r="G283" s="120"/>
      <c r="H283" s="176" t="str">
        <f>work!L283</f>
        <v>No report</v>
      </c>
      <c r="I283" s="119" t="e">
        <f t="shared" si="6"/>
        <v>#VALUE!</v>
      </c>
      <c r="J283" s="119" t="e">
        <f t="shared" si="7"/>
        <v>#VALUE!</v>
      </c>
    </row>
    <row r="284" spans="1:10" ht="15">
      <c r="A284" s="173">
        <v>254</v>
      </c>
      <c r="B284" s="174" t="s">
        <v>1019</v>
      </c>
      <c r="C284" s="118" t="s">
        <v>996</v>
      </c>
      <c r="D284" s="118" t="s">
        <v>1020</v>
      </c>
      <c r="E284" s="175" t="e">
        <f>work!G284+work!H284</f>
        <v>#VALUE!</v>
      </c>
      <c r="F284" s="175" t="e">
        <f>work!I284+work!J284</f>
        <v>#VALUE!</v>
      </c>
      <c r="G284" s="120"/>
      <c r="H284" s="176" t="str">
        <f>work!L284</f>
        <v>No report</v>
      </c>
      <c r="I284" s="119" t="e">
        <f t="shared" si="6"/>
        <v>#VALUE!</v>
      </c>
      <c r="J284" s="119" t="e">
        <f t="shared" si="7"/>
        <v>#VALUE!</v>
      </c>
    </row>
    <row r="285" spans="1:10" ht="15">
      <c r="A285" s="173">
        <v>255</v>
      </c>
      <c r="B285" s="174" t="s">
        <v>1022</v>
      </c>
      <c r="C285" s="118" t="s">
        <v>996</v>
      </c>
      <c r="D285" s="118" t="s">
        <v>1023</v>
      </c>
      <c r="E285" s="175">
        <f>work!G285+work!H285</f>
        <v>777531</v>
      </c>
      <c r="F285" s="175">
        <f>work!I285+work!J285</f>
        <v>3336559</v>
      </c>
      <c r="G285" s="120"/>
      <c r="H285" s="176" t="str">
        <f>work!L285</f>
        <v>20181107</v>
      </c>
      <c r="I285" s="119">
        <f t="shared" si="6"/>
        <v>777531</v>
      </c>
      <c r="J285" s="119">
        <f t="shared" si="7"/>
        <v>3336559</v>
      </c>
    </row>
    <row r="286" spans="1:10" ht="15">
      <c r="A286" s="173">
        <v>256</v>
      </c>
      <c r="B286" s="174" t="s">
        <v>1025</v>
      </c>
      <c r="C286" s="118" t="s">
        <v>996</v>
      </c>
      <c r="D286" s="118" t="s">
        <v>1026</v>
      </c>
      <c r="E286" s="175" t="e">
        <f>work!G286+work!H286</f>
        <v>#VALUE!</v>
      </c>
      <c r="F286" s="175" t="e">
        <f>work!I286+work!J286</f>
        <v>#VALUE!</v>
      </c>
      <c r="G286" s="120"/>
      <c r="H286" s="176" t="str">
        <f>work!L286</f>
        <v>No report</v>
      </c>
      <c r="I286" s="119" t="e">
        <f t="shared" si="6"/>
        <v>#VALUE!</v>
      </c>
      <c r="J286" s="119" t="e">
        <f t="shared" si="7"/>
        <v>#VALUE!</v>
      </c>
    </row>
    <row r="287" spans="1:10" ht="15">
      <c r="A287" s="173">
        <v>257</v>
      </c>
      <c r="B287" s="174" t="s">
        <v>1028</v>
      </c>
      <c r="C287" s="118" t="s">
        <v>996</v>
      </c>
      <c r="D287" s="118" t="s">
        <v>1029</v>
      </c>
      <c r="E287" s="175" t="e">
        <f>work!G287+work!H287</f>
        <v>#VALUE!</v>
      </c>
      <c r="F287" s="175" t="e">
        <f>work!I287+work!J287</f>
        <v>#VALUE!</v>
      </c>
      <c r="G287" s="120"/>
      <c r="H287" s="176" t="str">
        <f>work!L287</f>
        <v>No report</v>
      </c>
      <c r="I287" s="119" t="e">
        <f t="shared" si="6"/>
        <v>#VALUE!</v>
      </c>
      <c r="J287" s="119" t="e">
        <f t="shared" si="7"/>
        <v>#VALUE!</v>
      </c>
    </row>
    <row r="288" spans="1:10" ht="15">
      <c r="A288" s="173">
        <v>258</v>
      </c>
      <c r="B288" s="174" t="s">
        <v>1031</v>
      </c>
      <c r="C288" s="118" t="s">
        <v>996</v>
      </c>
      <c r="D288" s="118" t="s">
        <v>1032</v>
      </c>
      <c r="E288" s="175">
        <f>work!G288+work!H288</f>
        <v>1991407</v>
      </c>
      <c r="F288" s="175">
        <f>work!I288+work!J288</f>
        <v>226420</v>
      </c>
      <c r="G288" s="120"/>
      <c r="H288" s="176" t="str">
        <f>work!L288</f>
        <v>20181009</v>
      </c>
      <c r="I288" s="119">
        <f aca="true" t="shared" si="8" ref="I288:I351">E288</f>
        <v>1991407</v>
      </c>
      <c r="J288" s="119">
        <f aca="true" t="shared" si="9" ref="J288:J351">F288</f>
        <v>226420</v>
      </c>
    </row>
    <row r="289" spans="1:10" ht="15">
      <c r="A289" s="173">
        <v>259</v>
      </c>
      <c r="B289" s="174" t="s">
        <v>1035</v>
      </c>
      <c r="C289" s="118" t="s">
        <v>1033</v>
      </c>
      <c r="D289" s="118" t="s">
        <v>1036</v>
      </c>
      <c r="E289" s="175">
        <f>work!G289+work!H289</f>
        <v>191652</v>
      </c>
      <c r="F289" s="175">
        <f>work!I289+work!J289</f>
        <v>296609</v>
      </c>
      <c r="G289" s="120"/>
      <c r="H289" s="176" t="str">
        <f>work!L289</f>
        <v>20181009</v>
      </c>
      <c r="I289" s="119">
        <f t="shared" si="8"/>
        <v>191652</v>
      </c>
      <c r="J289" s="119">
        <f t="shared" si="9"/>
        <v>296609</v>
      </c>
    </row>
    <row r="290" spans="1:10" ht="15">
      <c r="A290" s="173">
        <v>260</v>
      </c>
      <c r="B290" s="174" t="s">
        <v>1038</v>
      </c>
      <c r="C290" s="118" t="s">
        <v>1033</v>
      </c>
      <c r="D290" s="118" t="s">
        <v>1039</v>
      </c>
      <c r="E290" s="175">
        <f>work!G290+work!H290</f>
        <v>3675</v>
      </c>
      <c r="F290" s="175">
        <f>work!I290+work!J290</f>
        <v>133078</v>
      </c>
      <c r="G290" s="120"/>
      <c r="H290" s="176" t="str">
        <f>work!L290</f>
        <v>20181009</v>
      </c>
      <c r="I290" s="119">
        <f t="shared" si="8"/>
        <v>3675</v>
      </c>
      <c r="J290" s="119">
        <f t="shared" si="9"/>
        <v>133078</v>
      </c>
    </row>
    <row r="291" spans="1:10" ht="15">
      <c r="A291" s="173">
        <v>261</v>
      </c>
      <c r="B291" s="174" t="s">
        <v>1041</v>
      </c>
      <c r="C291" s="118" t="s">
        <v>1033</v>
      </c>
      <c r="D291" s="118" t="s">
        <v>1042</v>
      </c>
      <c r="E291" s="175">
        <f>work!G291+work!H291</f>
        <v>6050</v>
      </c>
      <c r="F291" s="175">
        <f>work!I291+work!J291</f>
        <v>7550</v>
      </c>
      <c r="G291" s="120"/>
      <c r="H291" s="176" t="str">
        <f>work!L291</f>
        <v>20181009</v>
      </c>
      <c r="I291" s="119">
        <f t="shared" si="8"/>
        <v>6050</v>
      </c>
      <c r="J291" s="119">
        <f t="shared" si="9"/>
        <v>7550</v>
      </c>
    </row>
    <row r="292" spans="1:10" ht="15">
      <c r="A292" s="173">
        <v>262</v>
      </c>
      <c r="B292" s="174" t="s">
        <v>1044</v>
      </c>
      <c r="C292" s="118" t="s">
        <v>1033</v>
      </c>
      <c r="D292" s="118" t="s">
        <v>1045</v>
      </c>
      <c r="E292" s="175">
        <f>work!G292+work!H292</f>
        <v>46100</v>
      </c>
      <c r="F292" s="175">
        <f>work!I292+work!J292</f>
        <v>0</v>
      </c>
      <c r="G292" s="120"/>
      <c r="H292" s="176" t="str">
        <f>work!L292</f>
        <v>20181009</v>
      </c>
      <c r="I292" s="119">
        <f t="shared" si="8"/>
        <v>46100</v>
      </c>
      <c r="J292" s="119">
        <f t="shared" si="9"/>
        <v>0</v>
      </c>
    </row>
    <row r="293" spans="1:10" ht="15">
      <c r="A293" s="173">
        <v>263</v>
      </c>
      <c r="B293" s="174" t="s">
        <v>1047</v>
      </c>
      <c r="C293" s="118" t="s">
        <v>1033</v>
      </c>
      <c r="D293" s="118" t="s">
        <v>1048</v>
      </c>
      <c r="E293" s="175">
        <f>work!G293+work!H293</f>
        <v>133914</v>
      </c>
      <c r="F293" s="175">
        <f>work!I293+work!J293</f>
        <v>6000</v>
      </c>
      <c r="G293" s="120"/>
      <c r="H293" s="176" t="str">
        <f>work!L293</f>
        <v>20181009</v>
      </c>
      <c r="I293" s="119">
        <f t="shared" si="8"/>
        <v>133914</v>
      </c>
      <c r="J293" s="119">
        <f t="shared" si="9"/>
        <v>6000</v>
      </c>
    </row>
    <row r="294" spans="1:10" ht="15">
      <c r="A294" s="173">
        <v>264</v>
      </c>
      <c r="B294" s="174" t="s">
        <v>1050</v>
      </c>
      <c r="C294" s="118" t="s">
        <v>1033</v>
      </c>
      <c r="D294" s="118" t="s">
        <v>1051</v>
      </c>
      <c r="E294" s="175">
        <f>work!G294+work!H294</f>
        <v>548701</v>
      </c>
      <c r="F294" s="175">
        <f>work!I294+work!J294</f>
        <v>1130549</v>
      </c>
      <c r="G294" s="120"/>
      <c r="H294" s="176" t="str">
        <f>work!L294</f>
        <v>20181009</v>
      </c>
      <c r="I294" s="119">
        <f t="shared" si="8"/>
        <v>548701</v>
      </c>
      <c r="J294" s="119">
        <f t="shared" si="9"/>
        <v>1130549</v>
      </c>
    </row>
    <row r="295" spans="1:10" ht="15">
      <c r="A295" s="173">
        <v>265</v>
      </c>
      <c r="B295" s="174" t="s">
        <v>1053</v>
      </c>
      <c r="C295" s="118" t="s">
        <v>1033</v>
      </c>
      <c r="D295" s="118" t="s">
        <v>1054</v>
      </c>
      <c r="E295" s="175">
        <f>work!G295+work!H295</f>
        <v>211573</v>
      </c>
      <c r="F295" s="175">
        <f>work!I295+work!J295</f>
        <v>55400</v>
      </c>
      <c r="G295" s="120"/>
      <c r="H295" s="176" t="str">
        <f>work!L295</f>
        <v>20181009</v>
      </c>
      <c r="I295" s="119">
        <f t="shared" si="8"/>
        <v>211573</v>
      </c>
      <c r="J295" s="119">
        <f t="shared" si="9"/>
        <v>55400</v>
      </c>
    </row>
    <row r="296" spans="1:10" ht="15">
      <c r="A296" s="173">
        <v>266</v>
      </c>
      <c r="B296" s="174" t="s">
        <v>1056</v>
      </c>
      <c r="C296" s="118" t="s">
        <v>1033</v>
      </c>
      <c r="D296" s="118" t="s">
        <v>1057</v>
      </c>
      <c r="E296" s="175">
        <f>work!G296+work!H296</f>
        <v>655116</v>
      </c>
      <c r="F296" s="175">
        <f>work!I296+work!J296</f>
        <v>270000</v>
      </c>
      <c r="G296" s="120"/>
      <c r="H296" s="176" t="str">
        <f>work!L296</f>
        <v>20181009</v>
      </c>
      <c r="I296" s="119">
        <f t="shared" si="8"/>
        <v>655116</v>
      </c>
      <c r="J296" s="119">
        <f t="shared" si="9"/>
        <v>270000</v>
      </c>
    </row>
    <row r="297" spans="1:10" ht="15">
      <c r="A297" s="173">
        <v>267</v>
      </c>
      <c r="B297" s="174" t="s">
        <v>1059</v>
      </c>
      <c r="C297" s="118" t="s">
        <v>1033</v>
      </c>
      <c r="D297" s="118" t="s">
        <v>1060</v>
      </c>
      <c r="E297" s="175">
        <f>work!G297+work!H297</f>
        <v>60795</v>
      </c>
      <c r="F297" s="175">
        <f>work!I297+work!J297</f>
        <v>60599</v>
      </c>
      <c r="G297" s="120"/>
      <c r="H297" s="176" t="str">
        <f>work!L297</f>
        <v>20181107</v>
      </c>
      <c r="I297" s="119">
        <f t="shared" si="8"/>
        <v>60795</v>
      </c>
      <c r="J297" s="119">
        <f t="shared" si="9"/>
        <v>60599</v>
      </c>
    </row>
    <row r="298" spans="1:10" ht="15">
      <c r="A298" s="173">
        <v>268</v>
      </c>
      <c r="B298" s="174" t="s">
        <v>1062</v>
      </c>
      <c r="C298" s="118" t="s">
        <v>1033</v>
      </c>
      <c r="D298" s="118" t="s">
        <v>940</v>
      </c>
      <c r="E298" s="175">
        <f>work!G298+work!H298</f>
        <v>130985</v>
      </c>
      <c r="F298" s="175">
        <f>work!I298+work!J298</f>
        <v>794821</v>
      </c>
      <c r="G298" s="120"/>
      <c r="H298" s="176" t="str">
        <f>work!L298</f>
        <v>20181107</v>
      </c>
      <c r="I298" s="119">
        <f t="shared" si="8"/>
        <v>130985</v>
      </c>
      <c r="J298" s="119">
        <f t="shared" si="9"/>
        <v>794821</v>
      </c>
    </row>
    <row r="299" spans="1:10" ht="15">
      <c r="A299" s="173">
        <v>269</v>
      </c>
      <c r="B299" s="174" t="s">
        <v>1064</v>
      </c>
      <c r="C299" s="118" t="s">
        <v>1033</v>
      </c>
      <c r="D299" s="118" t="s">
        <v>1065</v>
      </c>
      <c r="E299" s="175">
        <f>work!G299+work!H299</f>
        <v>11650</v>
      </c>
      <c r="F299" s="175">
        <f>work!I299+work!J299</f>
        <v>43800</v>
      </c>
      <c r="G299" s="120"/>
      <c r="H299" s="176" t="str">
        <f>work!L299</f>
        <v>20181009</v>
      </c>
      <c r="I299" s="119">
        <f t="shared" si="8"/>
        <v>11650</v>
      </c>
      <c r="J299" s="119">
        <f t="shared" si="9"/>
        <v>43800</v>
      </c>
    </row>
    <row r="300" spans="1:10" ht="15">
      <c r="A300" s="173">
        <v>270</v>
      </c>
      <c r="B300" s="174" t="s">
        <v>1067</v>
      </c>
      <c r="C300" s="118" t="s">
        <v>1033</v>
      </c>
      <c r="D300" s="118" t="s">
        <v>1068</v>
      </c>
      <c r="E300" s="175">
        <f>work!G300+work!H300</f>
        <v>14500</v>
      </c>
      <c r="F300" s="175">
        <f>work!I300+work!J300</f>
        <v>28206</v>
      </c>
      <c r="G300" s="120"/>
      <c r="H300" s="176" t="str">
        <f>work!L300</f>
        <v>20181009</v>
      </c>
      <c r="I300" s="119">
        <f t="shared" si="8"/>
        <v>14500</v>
      </c>
      <c r="J300" s="119">
        <f t="shared" si="9"/>
        <v>28206</v>
      </c>
    </row>
    <row r="301" spans="1:10" ht="15">
      <c r="A301" s="173">
        <v>271</v>
      </c>
      <c r="B301" s="174" t="s">
        <v>1070</v>
      </c>
      <c r="C301" s="118" t="s">
        <v>1033</v>
      </c>
      <c r="D301" s="118" t="s">
        <v>1071</v>
      </c>
      <c r="E301" s="175">
        <f>work!G301+work!H301</f>
        <v>8500</v>
      </c>
      <c r="F301" s="175">
        <f>work!I301+work!J301</f>
        <v>29500</v>
      </c>
      <c r="G301" s="120"/>
      <c r="H301" s="176" t="str">
        <f>work!L301</f>
        <v>20181009</v>
      </c>
      <c r="I301" s="119">
        <f t="shared" si="8"/>
        <v>8500</v>
      </c>
      <c r="J301" s="119">
        <f t="shared" si="9"/>
        <v>29500</v>
      </c>
    </row>
    <row r="302" spans="1:10" ht="15">
      <c r="A302" s="173">
        <v>272</v>
      </c>
      <c r="B302" s="174" t="s">
        <v>1073</v>
      </c>
      <c r="C302" s="118" t="s">
        <v>1033</v>
      </c>
      <c r="D302" s="118" t="s">
        <v>1074</v>
      </c>
      <c r="E302" s="175">
        <f>work!G302+work!H302</f>
        <v>57065</v>
      </c>
      <c r="F302" s="175">
        <f>work!I302+work!J302</f>
        <v>0</v>
      </c>
      <c r="G302" s="120"/>
      <c r="H302" s="176" t="str">
        <f>work!L302</f>
        <v>20181009</v>
      </c>
      <c r="I302" s="119">
        <f t="shared" si="8"/>
        <v>57065</v>
      </c>
      <c r="J302" s="119">
        <f t="shared" si="9"/>
        <v>0</v>
      </c>
    </row>
    <row r="303" spans="1:10" ht="15">
      <c r="A303" s="173">
        <v>273</v>
      </c>
      <c r="B303" s="174" t="s">
        <v>1076</v>
      </c>
      <c r="C303" s="118" t="s">
        <v>1033</v>
      </c>
      <c r="D303" s="118" t="s">
        <v>1077</v>
      </c>
      <c r="E303" s="175">
        <f>work!G303+work!H303</f>
        <v>134352</v>
      </c>
      <c r="F303" s="175">
        <f>work!I303+work!J303</f>
        <v>311538</v>
      </c>
      <c r="G303" s="120"/>
      <c r="H303" s="176" t="str">
        <f>work!L303</f>
        <v>20181009</v>
      </c>
      <c r="I303" s="119">
        <f t="shared" si="8"/>
        <v>134352</v>
      </c>
      <c r="J303" s="119">
        <f t="shared" si="9"/>
        <v>311538</v>
      </c>
    </row>
    <row r="304" spans="1:10" ht="15">
      <c r="A304" s="173">
        <v>274</v>
      </c>
      <c r="B304" s="174" t="s">
        <v>1079</v>
      </c>
      <c r="C304" s="118" t="s">
        <v>1033</v>
      </c>
      <c r="D304" s="118" t="s">
        <v>1080</v>
      </c>
      <c r="E304" s="175">
        <f>work!G304+work!H304</f>
        <v>102846</v>
      </c>
      <c r="F304" s="175">
        <f>work!I304+work!J304</f>
        <v>49990</v>
      </c>
      <c r="G304" s="120"/>
      <c r="H304" s="176" t="str">
        <f>work!L304</f>
        <v>20181009</v>
      </c>
      <c r="I304" s="119">
        <f t="shared" si="8"/>
        <v>102846</v>
      </c>
      <c r="J304" s="119">
        <f t="shared" si="9"/>
        <v>49990</v>
      </c>
    </row>
    <row r="305" spans="1:10" ht="15">
      <c r="A305" s="173">
        <v>275</v>
      </c>
      <c r="B305" s="174" t="s">
        <v>1082</v>
      </c>
      <c r="C305" s="118" t="s">
        <v>1033</v>
      </c>
      <c r="D305" s="118" t="s">
        <v>1083</v>
      </c>
      <c r="E305" s="175">
        <f>work!G305+work!H305</f>
        <v>429361</v>
      </c>
      <c r="F305" s="175">
        <f>work!I305+work!J305</f>
        <v>52727</v>
      </c>
      <c r="G305" s="120"/>
      <c r="H305" s="176" t="str">
        <f>work!L305</f>
        <v>20181009</v>
      </c>
      <c r="I305" s="119">
        <f t="shared" si="8"/>
        <v>429361</v>
      </c>
      <c r="J305" s="119">
        <f t="shared" si="9"/>
        <v>52727</v>
      </c>
    </row>
    <row r="306" spans="1:10" ht="15">
      <c r="A306" s="173">
        <v>276</v>
      </c>
      <c r="B306" s="174" t="s">
        <v>1085</v>
      </c>
      <c r="C306" s="118" t="s">
        <v>1033</v>
      </c>
      <c r="D306" s="118" t="s">
        <v>1086</v>
      </c>
      <c r="E306" s="175">
        <f>work!G306+work!H306</f>
        <v>93300</v>
      </c>
      <c r="F306" s="175">
        <f>work!I306+work!J306</f>
        <v>147188</v>
      </c>
      <c r="G306" s="120"/>
      <c r="H306" s="176" t="str">
        <f>work!L306</f>
        <v>20181009</v>
      </c>
      <c r="I306" s="119">
        <f t="shared" si="8"/>
        <v>93300</v>
      </c>
      <c r="J306" s="119">
        <f t="shared" si="9"/>
        <v>147188</v>
      </c>
    </row>
    <row r="307" spans="1:10" ht="15">
      <c r="A307" s="173">
        <v>277</v>
      </c>
      <c r="B307" s="174" t="s">
        <v>1088</v>
      </c>
      <c r="C307" s="118" t="s">
        <v>1033</v>
      </c>
      <c r="D307" s="118" t="s">
        <v>1089</v>
      </c>
      <c r="E307" s="175">
        <f>work!G307+work!H307</f>
        <v>360196</v>
      </c>
      <c r="F307" s="175">
        <f>work!I307+work!J307</f>
        <v>24080</v>
      </c>
      <c r="G307" s="120"/>
      <c r="H307" s="176" t="str">
        <f>work!L307</f>
        <v>20181009</v>
      </c>
      <c r="I307" s="119">
        <f t="shared" si="8"/>
        <v>360196</v>
      </c>
      <c r="J307" s="119">
        <f t="shared" si="9"/>
        <v>24080</v>
      </c>
    </row>
    <row r="308" spans="1:10" ht="15">
      <c r="A308" s="173">
        <v>278</v>
      </c>
      <c r="B308" s="174" t="s">
        <v>1091</v>
      </c>
      <c r="C308" s="118" t="s">
        <v>1033</v>
      </c>
      <c r="D308" s="118" t="s">
        <v>1092</v>
      </c>
      <c r="E308" s="175">
        <f>work!G308+work!H308</f>
        <v>0</v>
      </c>
      <c r="F308" s="175">
        <f>work!I308+work!J308</f>
        <v>11717</v>
      </c>
      <c r="G308" s="120"/>
      <c r="H308" s="176" t="str">
        <f>work!L308</f>
        <v>20181009</v>
      </c>
      <c r="I308" s="119">
        <f t="shared" si="8"/>
        <v>0</v>
      </c>
      <c r="J308" s="119">
        <f t="shared" si="9"/>
        <v>11717</v>
      </c>
    </row>
    <row r="309" spans="1:10" ht="15">
      <c r="A309" s="173">
        <v>279</v>
      </c>
      <c r="B309" s="174" t="s">
        <v>1094</v>
      </c>
      <c r="C309" s="118" t="s">
        <v>1033</v>
      </c>
      <c r="D309" s="118" t="s">
        <v>1095</v>
      </c>
      <c r="E309" s="175">
        <f>work!G309+work!H309</f>
        <v>1762807</v>
      </c>
      <c r="F309" s="175">
        <f>work!I309+work!J309</f>
        <v>214960</v>
      </c>
      <c r="G309" s="120"/>
      <c r="H309" s="176" t="str">
        <f>work!L309</f>
        <v>20181009</v>
      </c>
      <c r="I309" s="119">
        <f t="shared" si="8"/>
        <v>1762807</v>
      </c>
      <c r="J309" s="119">
        <f t="shared" si="9"/>
        <v>214960</v>
      </c>
    </row>
    <row r="310" spans="1:10" ht="15">
      <c r="A310" s="173">
        <v>280</v>
      </c>
      <c r="B310" s="174" t="s">
        <v>1097</v>
      </c>
      <c r="C310" s="118" t="s">
        <v>1033</v>
      </c>
      <c r="D310" s="118" t="s">
        <v>1098</v>
      </c>
      <c r="E310" s="175">
        <f>work!G310+work!H310</f>
        <v>525476</v>
      </c>
      <c r="F310" s="175">
        <f>work!I310+work!J310</f>
        <v>376788</v>
      </c>
      <c r="G310" s="120"/>
      <c r="H310" s="176" t="str">
        <f>work!L310</f>
        <v>20181009</v>
      </c>
      <c r="I310" s="119">
        <f t="shared" si="8"/>
        <v>525476</v>
      </c>
      <c r="J310" s="119">
        <f t="shared" si="9"/>
        <v>376788</v>
      </c>
    </row>
    <row r="311" spans="1:10" ht="15">
      <c r="A311" s="173">
        <v>281</v>
      </c>
      <c r="B311" s="174" t="s">
        <v>1100</v>
      </c>
      <c r="C311" s="118" t="s">
        <v>1033</v>
      </c>
      <c r="D311" s="118" t="s">
        <v>1101</v>
      </c>
      <c r="E311" s="175" t="e">
        <f>work!G311+work!H311</f>
        <v>#VALUE!</v>
      </c>
      <c r="F311" s="175" t="e">
        <f>work!I311+work!J311</f>
        <v>#VALUE!</v>
      </c>
      <c r="G311" s="120"/>
      <c r="H311" s="176" t="str">
        <f>work!L311</f>
        <v>No report</v>
      </c>
      <c r="I311" s="119" t="e">
        <f t="shared" si="8"/>
        <v>#VALUE!</v>
      </c>
      <c r="J311" s="119" t="e">
        <f t="shared" si="9"/>
        <v>#VALUE!</v>
      </c>
    </row>
    <row r="312" spans="1:10" ht="15">
      <c r="A312" s="173">
        <v>282</v>
      </c>
      <c r="B312" s="174" t="s">
        <v>1103</v>
      </c>
      <c r="C312" s="118" t="s">
        <v>1033</v>
      </c>
      <c r="D312" s="118" t="s">
        <v>1104</v>
      </c>
      <c r="E312" s="175">
        <f>work!G312+work!H312</f>
        <v>502949</v>
      </c>
      <c r="F312" s="175">
        <f>work!I312+work!J312</f>
        <v>232150</v>
      </c>
      <c r="G312" s="120"/>
      <c r="H312" s="176" t="str">
        <f>work!L312</f>
        <v>20181009</v>
      </c>
      <c r="I312" s="119">
        <f t="shared" si="8"/>
        <v>502949</v>
      </c>
      <c r="J312" s="119">
        <f t="shared" si="9"/>
        <v>232150</v>
      </c>
    </row>
    <row r="313" spans="1:10" ht="15">
      <c r="A313" s="173">
        <v>283</v>
      </c>
      <c r="B313" s="174" t="s">
        <v>1106</v>
      </c>
      <c r="C313" s="118" t="s">
        <v>1033</v>
      </c>
      <c r="D313" s="118" t="s">
        <v>1107</v>
      </c>
      <c r="E313" s="175">
        <f>work!G313+work!H313</f>
        <v>43946</v>
      </c>
      <c r="F313" s="175">
        <f>work!I313+work!J313</f>
        <v>129991</v>
      </c>
      <c r="G313" s="120"/>
      <c r="H313" s="176" t="str">
        <f>work!L313</f>
        <v>20181107</v>
      </c>
      <c r="I313" s="119">
        <f t="shared" si="8"/>
        <v>43946</v>
      </c>
      <c r="J313" s="119">
        <f t="shared" si="9"/>
        <v>129991</v>
      </c>
    </row>
    <row r="314" spans="1:10" ht="15">
      <c r="A314" s="173">
        <v>284</v>
      </c>
      <c r="B314" s="174" t="s">
        <v>1109</v>
      </c>
      <c r="C314" s="118" t="s">
        <v>1033</v>
      </c>
      <c r="D314" s="118" t="s">
        <v>1110</v>
      </c>
      <c r="E314" s="175">
        <f>work!G314+work!H314</f>
        <v>765279</v>
      </c>
      <c r="F314" s="175">
        <f>work!I314+work!J314</f>
        <v>17600</v>
      </c>
      <c r="G314" s="120"/>
      <c r="H314" s="176" t="str">
        <f>work!L314</f>
        <v>20181009</v>
      </c>
      <c r="I314" s="119">
        <f t="shared" si="8"/>
        <v>765279</v>
      </c>
      <c r="J314" s="119">
        <f t="shared" si="9"/>
        <v>17600</v>
      </c>
    </row>
    <row r="315" spans="1:10" ht="15">
      <c r="A315" s="173">
        <v>285</v>
      </c>
      <c r="B315" s="174" t="s">
        <v>1113</v>
      </c>
      <c r="C315" s="118" t="s">
        <v>1111</v>
      </c>
      <c r="D315" s="118" t="s">
        <v>1114</v>
      </c>
      <c r="E315" s="175">
        <f>work!G315+work!H315</f>
        <v>653958</v>
      </c>
      <c r="F315" s="175">
        <f>work!I315+work!J315</f>
        <v>735272</v>
      </c>
      <c r="G315" s="120"/>
      <c r="H315" s="176" t="str">
        <f>work!L315</f>
        <v>20181009</v>
      </c>
      <c r="I315" s="119">
        <f t="shared" si="8"/>
        <v>653958</v>
      </c>
      <c r="J315" s="119">
        <f t="shared" si="9"/>
        <v>735272</v>
      </c>
    </row>
    <row r="316" spans="1:10" ht="15">
      <c r="A316" s="173">
        <v>286</v>
      </c>
      <c r="B316" s="174" t="s">
        <v>1123</v>
      </c>
      <c r="C316" s="118" t="s">
        <v>1111</v>
      </c>
      <c r="D316" s="118" t="s">
        <v>1124</v>
      </c>
      <c r="E316" s="175">
        <f>work!G316+work!H316</f>
        <v>872590</v>
      </c>
      <c r="F316" s="175">
        <f>work!I316+work!J316</f>
        <v>1932705</v>
      </c>
      <c r="G316" s="120"/>
      <c r="H316" s="176" t="str">
        <f>work!L316</f>
        <v>20181009</v>
      </c>
      <c r="I316" s="119">
        <f t="shared" si="8"/>
        <v>872590</v>
      </c>
      <c r="J316" s="119">
        <f t="shared" si="9"/>
        <v>1932705</v>
      </c>
    </row>
    <row r="317" spans="1:10" ht="15">
      <c r="A317" s="173">
        <v>287</v>
      </c>
      <c r="B317" s="174" t="s">
        <v>1126</v>
      </c>
      <c r="C317" s="118" t="s">
        <v>1111</v>
      </c>
      <c r="D317" s="118" t="s">
        <v>291</v>
      </c>
      <c r="E317" s="175">
        <f>work!G317+work!H317</f>
        <v>3051054</v>
      </c>
      <c r="F317" s="175">
        <f>work!I317+work!J317</f>
        <v>2147627</v>
      </c>
      <c r="G317" s="120"/>
      <c r="H317" s="176" t="str">
        <f>work!L317</f>
        <v>20180919</v>
      </c>
      <c r="I317" s="119">
        <f t="shared" si="8"/>
        <v>3051054</v>
      </c>
      <c r="J317" s="119">
        <f t="shared" si="9"/>
        <v>2147627</v>
      </c>
    </row>
    <row r="318" spans="1:10" ht="15">
      <c r="A318" s="173">
        <v>288</v>
      </c>
      <c r="B318" s="174" t="s">
        <v>1128</v>
      </c>
      <c r="C318" s="118" t="s">
        <v>1111</v>
      </c>
      <c r="D318" s="118" t="s">
        <v>1129</v>
      </c>
      <c r="E318" s="175">
        <f>work!G318+work!H318</f>
        <v>87663</v>
      </c>
      <c r="F318" s="175">
        <f>work!I318+work!J318</f>
        <v>1467900</v>
      </c>
      <c r="G318" s="120"/>
      <c r="H318" s="176" t="str">
        <f>work!L318</f>
        <v>20181009</v>
      </c>
      <c r="I318" s="119">
        <f t="shared" si="8"/>
        <v>87663</v>
      </c>
      <c r="J318" s="119">
        <f t="shared" si="9"/>
        <v>1467900</v>
      </c>
    </row>
    <row r="319" spans="1:10" ht="15">
      <c r="A319" s="173">
        <v>289</v>
      </c>
      <c r="B319" s="174" t="s">
        <v>1131</v>
      </c>
      <c r="C319" s="118" t="s">
        <v>1111</v>
      </c>
      <c r="D319" s="118" t="s">
        <v>1132</v>
      </c>
      <c r="E319" s="175">
        <f>work!G319+work!H319</f>
        <v>59667</v>
      </c>
      <c r="F319" s="175">
        <f>work!I319+work!J319</f>
        <v>180050</v>
      </c>
      <c r="G319" s="120"/>
      <c r="H319" s="176" t="str">
        <f>work!L319</f>
        <v>20181107</v>
      </c>
      <c r="I319" s="119">
        <f t="shared" si="8"/>
        <v>59667</v>
      </c>
      <c r="J319" s="119">
        <f t="shared" si="9"/>
        <v>180050</v>
      </c>
    </row>
    <row r="320" spans="1:10" ht="15">
      <c r="A320" s="173">
        <v>290</v>
      </c>
      <c r="B320" s="174" t="s">
        <v>1134</v>
      </c>
      <c r="C320" s="118" t="s">
        <v>1111</v>
      </c>
      <c r="D320" s="118" t="s">
        <v>838</v>
      </c>
      <c r="E320" s="175">
        <f>work!G320+work!H320</f>
        <v>532241</v>
      </c>
      <c r="F320" s="175">
        <f>work!I320+work!J320</f>
        <v>1964796</v>
      </c>
      <c r="G320" s="120"/>
      <c r="H320" s="176" t="str">
        <f>work!L320</f>
        <v>20181107</v>
      </c>
      <c r="I320" s="119">
        <f t="shared" si="8"/>
        <v>532241</v>
      </c>
      <c r="J320" s="119">
        <f t="shared" si="9"/>
        <v>1964796</v>
      </c>
    </row>
    <row r="321" spans="1:10" ht="15">
      <c r="A321" s="173">
        <v>291</v>
      </c>
      <c r="B321" s="174" t="s">
        <v>1136</v>
      </c>
      <c r="C321" s="118" t="s">
        <v>1111</v>
      </c>
      <c r="D321" s="118" t="s">
        <v>841</v>
      </c>
      <c r="E321" s="175">
        <f>work!G321+work!H321</f>
        <v>2448264</v>
      </c>
      <c r="F321" s="175">
        <f>work!I321+work!J321</f>
        <v>2552652</v>
      </c>
      <c r="G321" s="120"/>
      <c r="H321" s="176" t="str">
        <f>work!L321</f>
        <v>20181107</v>
      </c>
      <c r="I321" s="119">
        <f t="shared" si="8"/>
        <v>2448264</v>
      </c>
      <c r="J321" s="119">
        <f t="shared" si="9"/>
        <v>2552652</v>
      </c>
    </row>
    <row r="322" spans="1:10" ht="15">
      <c r="A322" s="173">
        <v>292</v>
      </c>
      <c r="B322" s="174" t="s">
        <v>1138</v>
      </c>
      <c r="C322" s="118" t="s">
        <v>1111</v>
      </c>
      <c r="D322" s="118" t="s">
        <v>1139</v>
      </c>
      <c r="E322" s="175">
        <f>work!G322+work!H322</f>
        <v>148088</v>
      </c>
      <c r="F322" s="175">
        <f>work!I322+work!J322</f>
        <v>281089</v>
      </c>
      <c r="G322" s="120"/>
      <c r="H322" s="176" t="str">
        <f>work!L322</f>
        <v>20181009</v>
      </c>
      <c r="I322" s="119">
        <f t="shared" si="8"/>
        <v>148088</v>
      </c>
      <c r="J322" s="119">
        <f t="shared" si="9"/>
        <v>281089</v>
      </c>
    </row>
    <row r="323" spans="1:10" ht="15">
      <c r="A323" s="173">
        <v>293</v>
      </c>
      <c r="B323" s="174" t="s">
        <v>1141</v>
      </c>
      <c r="C323" s="118" t="s">
        <v>1111</v>
      </c>
      <c r="D323" s="118" t="s">
        <v>1142</v>
      </c>
      <c r="E323" s="175">
        <f>work!G323+work!H323</f>
        <v>0</v>
      </c>
      <c r="F323" s="175">
        <f>work!I323+work!J323</f>
        <v>0</v>
      </c>
      <c r="G323" s="120"/>
      <c r="H323" s="176" t="str">
        <f>work!L323</f>
        <v>See Princeton (1114)</v>
      </c>
      <c r="I323" s="119">
        <f t="shared" si="8"/>
        <v>0</v>
      </c>
      <c r="J323" s="119">
        <f t="shared" si="9"/>
        <v>0</v>
      </c>
    </row>
    <row r="324" spans="1:10" ht="15">
      <c r="A324" s="173">
        <v>294</v>
      </c>
      <c r="B324" s="174" t="s">
        <v>1144</v>
      </c>
      <c r="C324" s="118" t="s">
        <v>1111</v>
      </c>
      <c r="D324" s="118" t="s">
        <v>1145</v>
      </c>
      <c r="E324" s="175">
        <f>work!G324+work!H324</f>
        <v>2867159</v>
      </c>
      <c r="F324" s="175">
        <f>work!I324+work!J324</f>
        <v>704307</v>
      </c>
      <c r="G324" s="120"/>
      <c r="H324" s="176" t="str">
        <f>work!L324</f>
        <v>20181009</v>
      </c>
      <c r="I324" s="119">
        <f t="shared" si="8"/>
        <v>2867159</v>
      </c>
      <c r="J324" s="119">
        <f t="shared" si="9"/>
        <v>704307</v>
      </c>
    </row>
    <row r="325" spans="1:10" ht="15">
      <c r="A325" s="173">
        <v>295</v>
      </c>
      <c r="B325" s="174" t="s">
        <v>1147</v>
      </c>
      <c r="C325" s="118" t="s">
        <v>1111</v>
      </c>
      <c r="D325" s="118" t="s">
        <v>1148</v>
      </c>
      <c r="E325" s="175">
        <f>work!G325+work!H325</f>
        <v>1187744</v>
      </c>
      <c r="F325" s="175">
        <f>work!I325+work!J325</f>
        <v>1573307</v>
      </c>
      <c r="G325" s="120"/>
      <c r="H325" s="176" t="str">
        <f>work!L325</f>
        <v>20181009</v>
      </c>
      <c r="I325" s="119">
        <f t="shared" si="8"/>
        <v>1187744</v>
      </c>
      <c r="J325" s="119">
        <f t="shared" si="9"/>
        <v>1573307</v>
      </c>
    </row>
    <row r="326" spans="1:10" ht="15">
      <c r="A326" s="173">
        <v>296</v>
      </c>
      <c r="B326" s="174" t="s">
        <v>1150</v>
      </c>
      <c r="C326" s="118" t="s">
        <v>1111</v>
      </c>
      <c r="D326" s="118" t="s">
        <v>1117</v>
      </c>
      <c r="E326" s="175">
        <f>work!G326+work!H326</f>
        <v>1444275</v>
      </c>
      <c r="F326" s="175">
        <f>work!I326+work!J326</f>
        <v>976121</v>
      </c>
      <c r="G326" s="120"/>
      <c r="H326" s="176" t="str">
        <f>work!L326</f>
        <v>20181009</v>
      </c>
      <c r="I326" s="119">
        <f t="shared" si="8"/>
        <v>1444275</v>
      </c>
      <c r="J326" s="119">
        <f t="shared" si="9"/>
        <v>976121</v>
      </c>
    </row>
    <row r="327" spans="1:10" ht="15">
      <c r="A327" s="173">
        <v>297</v>
      </c>
      <c r="B327" s="174" t="s">
        <v>1152</v>
      </c>
      <c r="C327" s="118" t="s">
        <v>1111</v>
      </c>
      <c r="D327" s="118" t="s">
        <v>1153</v>
      </c>
      <c r="E327" s="175">
        <f>work!G327+work!H327</f>
        <v>2061688</v>
      </c>
      <c r="F327" s="175">
        <f>work!I327+work!J327</f>
        <v>1345268</v>
      </c>
      <c r="G327" s="120"/>
      <c r="H327" s="176" t="str">
        <f>work!L327</f>
        <v>20181009</v>
      </c>
      <c r="I327" s="119">
        <f t="shared" si="8"/>
        <v>2061688</v>
      </c>
      <c r="J327" s="119">
        <f t="shared" si="9"/>
        <v>1345268</v>
      </c>
    </row>
    <row r="328" spans="1:10" ht="15">
      <c r="A328" s="173">
        <v>298</v>
      </c>
      <c r="B328" s="174" t="s">
        <v>1156</v>
      </c>
      <c r="C328" s="118" t="s">
        <v>1154</v>
      </c>
      <c r="D328" s="118" t="s">
        <v>1157</v>
      </c>
      <c r="E328" s="175">
        <f>work!G328+work!H328</f>
        <v>233086</v>
      </c>
      <c r="F328" s="175">
        <f>work!I328+work!J328</f>
        <v>148100</v>
      </c>
      <c r="G328" s="120"/>
      <c r="H328" s="176" t="str">
        <f>work!L328</f>
        <v>20181009</v>
      </c>
      <c r="I328" s="119">
        <f t="shared" si="8"/>
        <v>233086</v>
      </c>
      <c r="J328" s="119">
        <f t="shared" si="9"/>
        <v>148100</v>
      </c>
    </row>
    <row r="329" spans="1:10" ht="15">
      <c r="A329" s="173">
        <v>299</v>
      </c>
      <c r="B329" s="174" t="s">
        <v>1159</v>
      </c>
      <c r="C329" s="118" t="s">
        <v>1154</v>
      </c>
      <c r="D329" s="118" t="s">
        <v>1160</v>
      </c>
      <c r="E329" s="175">
        <f>work!G329+work!H329</f>
        <v>296345</v>
      </c>
      <c r="F329" s="175">
        <f>work!I329+work!J329</f>
        <v>348985</v>
      </c>
      <c r="G329" s="120"/>
      <c r="H329" s="176" t="str">
        <f>work!L329</f>
        <v>20181107</v>
      </c>
      <c r="I329" s="119">
        <f t="shared" si="8"/>
        <v>296345</v>
      </c>
      <c r="J329" s="119">
        <f t="shared" si="9"/>
        <v>348985</v>
      </c>
    </row>
    <row r="330" spans="1:10" ht="15">
      <c r="A330" s="173">
        <v>300</v>
      </c>
      <c r="B330" s="174" t="s">
        <v>1162</v>
      </c>
      <c r="C330" s="118" t="s">
        <v>1154</v>
      </c>
      <c r="D330" s="118" t="s">
        <v>1163</v>
      </c>
      <c r="E330" s="175">
        <f>work!G330+work!H330</f>
        <v>84796</v>
      </c>
      <c r="F330" s="175">
        <f>work!I330+work!J330</f>
        <v>929500</v>
      </c>
      <c r="G330" s="118"/>
      <c r="H330" s="176" t="str">
        <f>work!L330</f>
        <v>20180919</v>
      </c>
      <c r="I330" s="119">
        <f t="shared" si="8"/>
        <v>84796</v>
      </c>
      <c r="J330" s="119">
        <f t="shared" si="9"/>
        <v>929500</v>
      </c>
    </row>
    <row r="331" spans="1:10" ht="15">
      <c r="A331" s="173">
        <v>301</v>
      </c>
      <c r="B331" s="174" t="s">
        <v>1165</v>
      </c>
      <c r="C331" s="118" t="s">
        <v>1154</v>
      </c>
      <c r="D331" s="118" t="s">
        <v>1166</v>
      </c>
      <c r="E331" s="175">
        <f>work!G331+work!H331</f>
        <v>1287739</v>
      </c>
      <c r="F331" s="175">
        <f>work!I331+work!J331</f>
        <v>1150274</v>
      </c>
      <c r="G331" s="120"/>
      <c r="H331" s="176" t="str">
        <f>work!L331</f>
        <v>20181009</v>
      </c>
      <c r="I331" s="119">
        <f t="shared" si="8"/>
        <v>1287739</v>
      </c>
      <c r="J331" s="119">
        <f t="shared" si="9"/>
        <v>1150274</v>
      </c>
    </row>
    <row r="332" spans="1:10" ht="15">
      <c r="A332" s="173">
        <v>302</v>
      </c>
      <c r="B332" s="174" t="s">
        <v>1168</v>
      </c>
      <c r="C332" s="118" t="s">
        <v>1154</v>
      </c>
      <c r="D332" s="118" t="s">
        <v>1169</v>
      </c>
      <c r="E332" s="175">
        <f>work!G332+work!H332</f>
        <v>6082584</v>
      </c>
      <c r="F332" s="175">
        <f>work!I332+work!J332</f>
        <v>3391782</v>
      </c>
      <c r="G332" s="120"/>
      <c r="H332" s="176" t="str">
        <f>work!L332</f>
        <v>20181009</v>
      </c>
      <c r="I332" s="119">
        <f t="shared" si="8"/>
        <v>6082584</v>
      </c>
      <c r="J332" s="119">
        <f t="shared" si="9"/>
        <v>3391782</v>
      </c>
    </row>
    <row r="333" spans="1:10" ht="15">
      <c r="A333" s="173">
        <v>303</v>
      </c>
      <c r="B333" s="174" t="s">
        <v>1171</v>
      </c>
      <c r="C333" s="118" t="s">
        <v>1154</v>
      </c>
      <c r="D333" s="118" t="s">
        <v>1172</v>
      </c>
      <c r="E333" s="175">
        <f>work!G333+work!H333</f>
        <v>21847</v>
      </c>
      <c r="F333" s="175">
        <f>work!I333+work!J333</f>
        <v>0</v>
      </c>
      <c r="G333" s="120"/>
      <c r="H333" s="176" t="str">
        <f>work!L333</f>
        <v>20181009</v>
      </c>
      <c r="I333" s="119">
        <f t="shared" si="8"/>
        <v>21847</v>
      </c>
      <c r="J333" s="119">
        <f t="shared" si="9"/>
        <v>0</v>
      </c>
    </row>
    <row r="334" spans="1:10" ht="15">
      <c r="A334" s="173">
        <v>304</v>
      </c>
      <c r="B334" s="174" t="s">
        <v>1174</v>
      </c>
      <c r="C334" s="118" t="s">
        <v>1154</v>
      </c>
      <c r="D334" s="118" t="s">
        <v>1175</v>
      </c>
      <c r="E334" s="175">
        <f>work!G334+work!H334</f>
        <v>808054</v>
      </c>
      <c r="F334" s="175">
        <f>work!I334+work!J334</f>
        <v>10500</v>
      </c>
      <c r="G334" s="120"/>
      <c r="H334" s="176" t="str">
        <f>work!L334</f>
        <v>20181107</v>
      </c>
      <c r="I334" s="119">
        <f t="shared" si="8"/>
        <v>808054</v>
      </c>
      <c r="J334" s="119">
        <f t="shared" si="9"/>
        <v>10500</v>
      </c>
    </row>
    <row r="335" spans="1:10" ht="15">
      <c r="A335" s="173">
        <v>305</v>
      </c>
      <c r="B335" s="174" t="s">
        <v>1177</v>
      </c>
      <c r="C335" s="118" t="s">
        <v>1154</v>
      </c>
      <c r="D335" s="118" t="s">
        <v>1178</v>
      </c>
      <c r="E335" s="175">
        <f>work!G335+work!H335</f>
        <v>59119</v>
      </c>
      <c r="F335" s="175">
        <f>work!I335+work!J335</f>
        <v>486000</v>
      </c>
      <c r="G335" s="120"/>
      <c r="H335" s="176" t="str">
        <f>work!L335</f>
        <v>20181009</v>
      </c>
      <c r="I335" s="119">
        <f t="shared" si="8"/>
        <v>59119</v>
      </c>
      <c r="J335" s="119">
        <f t="shared" si="9"/>
        <v>486000</v>
      </c>
    </row>
    <row r="336" spans="1:10" ht="15">
      <c r="A336" s="173">
        <v>306</v>
      </c>
      <c r="B336" s="174" t="s">
        <v>1180</v>
      </c>
      <c r="C336" s="118" t="s">
        <v>1154</v>
      </c>
      <c r="D336" s="118" t="s">
        <v>1181</v>
      </c>
      <c r="E336" s="175">
        <f>work!G336+work!H336</f>
        <v>1626282</v>
      </c>
      <c r="F336" s="175">
        <f>work!I336+work!J336</f>
        <v>283731</v>
      </c>
      <c r="G336" s="120"/>
      <c r="H336" s="176" t="str">
        <f>work!L336</f>
        <v>20181107</v>
      </c>
      <c r="I336" s="119">
        <f t="shared" si="8"/>
        <v>1626282</v>
      </c>
      <c r="J336" s="119">
        <f t="shared" si="9"/>
        <v>283731</v>
      </c>
    </row>
    <row r="337" spans="1:10" ht="15">
      <c r="A337" s="173">
        <v>307</v>
      </c>
      <c r="B337" s="174" t="s">
        <v>1183</v>
      </c>
      <c r="C337" s="118" t="s">
        <v>1154</v>
      </c>
      <c r="D337" s="118" t="s">
        <v>1184</v>
      </c>
      <c r="E337" s="175">
        <f>work!G337+work!H337</f>
        <v>1040344</v>
      </c>
      <c r="F337" s="175">
        <f>work!I337+work!J337</f>
        <v>677652</v>
      </c>
      <c r="G337" s="120"/>
      <c r="H337" s="176" t="str">
        <f>work!L337</f>
        <v>20181107</v>
      </c>
      <c r="I337" s="119">
        <f t="shared" si="8"/>
        <v>1040344</v>
      </c>
      <c r="J337" s="119">
        <f t="shared" si="9"/>
        <v>677652</v>
      </c>
    </row>
    <row r="338" spans="1:10" ht="15">
      <c r="A338" s="173">
        <v>308</v>
      </c>
      <c r="B338" s="174" t="s">
        <v>1186</v>
      </c>
      <c r="C338" s="118" t="s">
        <v>1154</v>
      </c>
      <c r="D338" s="118" t="s">
        <v>1187</v>
      </c>
      <c r="E338" s="175">
        <f>work!G338+work!H338</f>
        <v>286005</v>
      </c>
      <c r="F338" s="175">
        <f>work!I338+work!J338</f>
        <v>275833</v>
      </c>
      <c r="G338" s="120"/>
      <c r="H338" s="176" t="str">
        <f>work!L338</f>
        <v>20181107</v>
      </c>
      <c r="I338" s="119">
        <f t="shared" si="8"/>
        <v>286005</v>
      </c>
      <c r="J338" s="119">
        <f t="shared" si="9"/>
        <v>275833</v>
      </c>
    </row>
    <row r="339" spans="1:10" ht="15">
      <c r="A339" s="173">
        <v>309</v>
      </c>
      <c r="B339" s="174" t="s">
        <v>1189</v>
      </c>
      <c r="C339" s="118" t="s">
        <v>1154</v>
      </c>
      <c r="D339" s="118" t="s">
        <v>1190</v>
      </c>
      <c r="E339" s="175">
        <f>work!G339+work!H339</f>
        <v>310311</v>
      </c>
      <c r="F339" s="175">
        <f>work!I339+work!J339</f>
        <v>14803</v>
      </c>
      <c r="G339" s="120"/>
      <c r="H339" s="176" t="str">
        <f>work!L339</f>
        <v>20181009</v>
      </c>
      <c r="I339" s="119">
        <f t="shared" si="8"/>
        <v>310311</v>
      </c>
      <c r="J339" s="119">
        <f t="shared" si="9"/>
        <v>14803</v>
      </c>
    </row>
    <row r="340" spans="1:10" ht="15">
      <c r="A340" s="173">
        <v>310</v>
      </c>
      <c r="B340" s="174" t="s">
        <v>1192</v>
      </c>
      <c r="C340" s="118" t="s">
        <v>1154</v>
      </c>
      <c r="D340" s="118" t="s">
        <v>957</v>
      </c>
      <c r="E340" s="175">
        <f>work!G340+work!H340</f>
        <v>4343226</v>
      </c>
      <c r="F340" s="175">
        <f>work!I340+work!J340</f>
        <v>390050</v>
      </c>
      <c r="G340" s="120"/>
      <c r="H340" s="176" t="str">
        <f>work!L340</f>
        <v>20181009</v>
      </c>
      <c r="I340" s="119">
        <f t="shared" si="8"/>
        <v>4343226</v>
      </c>
      <c r="J340" s="119">
        <f t="shared" si="9"/>
        <v>390050</v>
      </c>
    </row>
    <row r="341" spans="1:10" ht="15">
      <c r="A341" s="173">
        <v>311</v>
      </c>
      <c r="B341" s="174" t="s">
        <v>1194</v>
      </c>
      <c r="C341" s="118" t="s">
        <v>1154</v>
      </c>
      <c r="D341" s="118" t="s">
        <v>1686</v>
      </c>
      <c r="E341" s="175">
        <f>work!G341+work!H341</f>
        <v>240296</v>
      </c>
      <c r="F341" s="175">
        <f>work!I341+work!J341</f>
        <v>3699858</v>
      </c>
      <c r="G341" s="120"/>
      <c r="H341" s="176" t="str">
        <f>work!L341</f>
        <v>20181009</v>
      </c>
      <c r="I341" s="119">
        <f t="shared" si="8"/>
        <v>240296</v>
      </c>
      <c r="J341" s="119">
        <f t="shared" si="9"/>
        <v>3699858</v>
      </c>
    </row>
    <row r="342" spans="1:10" ht="15">
      <c r="A342" s="173">
        <v>312</v>
      </c>
      <c r="B342" s="174" t="s">
        <v>1196</v>
      </c>
      <c r="C342" s="118" t="s">
        <v>1154</v>
      </c>
      <c r="D342" s="118" t="s">
        <v>1197</v>
      </c>
      <c r="E342" s="175">
        <f>work!G342+work!H342</f>
        <v>613159</v>
      </c>
      <c r="F342" s="175">
        <f>work!I342+work!J342</f>
        <v>12950175</v>
      </c>
      <c r="G342" s="120"/>
      <c r="H342" s="176" t="str">
        <f>work!L342</f>
        <v>20181009</v>
      </c>
      <c r="I342" s="119">
        <f t="shared" si="8"/>
        <v>613159</v>
      </c>
      <c r="J342" s="119">
        <f t="shared" si="9"/>
        <v>12950175</v>
      </c>
    </row>
    <row r="343" spans="1:10" ht="15">
      <c r="A343" s="173">
        <v>313</v>
      </c>
      <c r="B343" s="174" t="s">
        <v>1199</v>
      </c>
      <c r="C343" s="118" t="s">
        <v>1154</v>
      </c>
      <c r="D343" s="118" t="s">
        <v>1200</v>
      </c>
      <c r="E343" s="175">
        <f>work!G343+work!H343</f>
        <v>3359120</v>
      </c>
      <c r="F343" s="175">
        <f>work!I343+work!J343</f>
        <v>6230943</v>
      </c>
      <c r="G343" s="120"/>
      <c r="H343" s="176" t="str">
        <f>work!L343</f>
        <v>20181009</v>
      </c>
      <c r="I343" s="119">
        <f t="shared" si="8"/>
        <v>3359120</v>
      </c>
      <c r="J343" s="119">
        <f t="shared" si="9"/>
        <v>6230943</v>
      </c>
    </row>
    <row r="344" spans="1:10" ht="15">
      <c r="A344" s="173">
        <v>314</v>
      </c>
      <c r="B344" s="174" t="s">
        <v>1202</v>
      </c>
      <c r="C344" s="118" t="s">
        <v>1154</v>
      </c>
      <c r="D344" s="118" t="s">
        <v>1203</v>
      </c>
      <c r="E344" s="175">
        <f>work!G344+work!H344</f>
        <v>1548726</v>
      </c>
      <c r="F344" s="175">
        <f>work!I344+work!J344</f>
        <v>16574000</v>
      </c>
      <c r="G344" s="120"/>
      <c r="H344" s="176" t="str">
        <f>work!L344</f>
        <v>20181009</v>
      </c>
      <c r="I344" s="119">
        <f t="shared" si="8"/>
        <v>1548726</v>
      </c>
      <c r="J344" s="119">
        <f t="shared" si="9"/>
        <v>16574000</v>
      </c>
    </row>
    <row r="345" spans="1:10" ht="15">
      <c r="A345" s="173">
        <v>315</v>
      </c>
      <c r="B345" s="174" t="s">
        <v>1205</v>
      </c>
      <c r="C345" s="118" t="s">
        <v>1154</v>
      </c>
      <c r="D345" s="118" t="s">
        <v>1206</v>
      </c>
      <c r="E345" s="175">
        <f>work!G345+work!H345</f>
        <v>751179</v>
      </c>
      <c r="F345" s="175">
        <f>work!I345+work!J345</f>
        <v>920947</v>
      </c>
      <c r="G345" s="120"/>
      <c r="H345" s="176" t="str">
        <f>work!L345</f>
        <v>20181107</v>
      </c>
      <c r="I345" s="119">
        <f t="shared" si="8"/>
        <v>751179</v>
      </c>
      <c r="J345" s="119">
        <f t="shared" si="9"/>
        <v>920947</v>
      </c>
    </row>
    <row r="346" spans="1:10" ht="15">
      <c r="A346" s="173">
        <v>316</v>
      </c>
      <c r="B346" s="174" t="s">
        <v>1208</v>
      </c>
      <c r="C346" s="118" t="s">
        <v>1154</v>
      </c>
      <c r="D346" s="118" t="s">
        <v>1209</v>
      </c>
      <c r="E346" s="175">
        <f>work!G346+work!H346</f>
        <v>2803990</v>
      </c>
      <c r="F346" s="175">
        <f>work!I346+work!J346</f>
        <v>1631275</v>
      </c>
      <c r="G346" s="120"/>
      <c r="H346" s="176" t="str">
        <f>work!L346</f>
        <v>20181009</v>
      </c>
      <c r="I346" s="119">
        <f t="shared" si="8"/>
        <v>2803990</v>
      </c>
      <c r="J346" s="119">
        <f t="shared" si="9"/>
        <v>1631275</v>
      </c>
    </row>
    <row r="347" spans="1:10" ht="15">
      <c r="A347" s="173">
        <v>317</v>
      </c>
      <c r="B347" s="174" t="s">
        <v>1211</v>
      </c>
      <c r="C347" s="118" t="s">
        <v>1154</v>
      </c>
      <c r="D347" s="118" t="s">
        <v>1212</v>
      </c>
      <c r="E347" s="175">
        <f>work!G347+work!H347</f>
        <v>281141</v>
      </c>
      <c r="F347" s="175">
        <f>work!I347+work!J347</f>
        <v>54515</v>
      </c>
      <c r="G347" s="120"/>
      <c r="H347" s="176" t="str">
        <f>work!L347</f>
        <v>20181009</v>
      </c>
      <c r="I347" s="119">
        <f t="shared" si="8"/>
        <v>281141</v>
      </c>
      <c r="J347" s="119">
        <f t="shared" si="9"/>
        <v>54515</v>
      </c>
    </row>
    <row r="348" spans="1:10" ht="15">
      <c r="A348" s="173">
        <v>318</v>
      </c>
      <c r="B348" s="174" t="s">
        <v>1214</v>
      </c>
      <c r="C348" s="118" t="s">
        <v>1154</v>
      </c>
      <c r="D348" s="118" t="s">
        <v>1215</v>
      </c>
      <c r="E348" s="175">
        <f>work!G348+work!H348</f>
        <v>3564043</v>
      </c>
      <c r="F348" s="175">
        <f>work!I348+work!J348</f>
        <v>6383450</v>
      </c>
      <c r="G348" s="120"/>
      <c r="H348" s="176" t="str">
        <f>work!L348</f>
        <v>20181009</v>
      </c>
      <c r="I348" s="119">
        <f t="shared" si="8"/>
        <v>3564043</v>
      </c>
      <c r="J348" s="119">
        <f t="shared" si="9"/>
        <v>6383450</v>
      </c>
    </row>
    <row r="349" spans="1:10" ht="15">
      <c r="A349" s="173">
        <v>319</v>
      </c>
      <c r="B349" s="174" t="s">
        <v>1217</v>
      </c>
      <c r="C349" s="118" t="s">
        <v>1154</v>
      </c>
      <c r="D349" s="118" t="s">
        <v>1218</v>
      </c>
      <c r="E349" s="175">
        <f>work!G349+work!H349</f>
        <v>804941</v>
      </c>
      <c r="F349" s="175">
        <f>work!I349+work!J349</f>
        <v>2161943</v>
      </c>
      <c r="G349" s="120"/>
      <c r="H349" s="176" t="str">
        <f>work!L349</f>
        <v>20181009</v>
      </c>
      <c r="I349" s="119">
        <f t="shared" si="8"/>
        <v>804941</v>
      </c>
      <c r="J349" s="119">
        <f t="shared" si="9"/>
        <v>2161943</v>
      </c>
    </row>
    <row r="350" spans="1:10" ht="15">
      <c r="A350" s="173">
        <v>320</v>
      </c>
      <c r="B350" s="174" t="s">
        <v>1220</v>
      </c>
      <c r="C350" s="118" t="s">
        <v>1154</v>
      </c>
      <c r="D350" s="118" t="s">
        <v>1221</v>
      </c>
      <c r="E350" s="175">
        <f>work!G350+work!H350</f>
        <v>158274</v>
      </c>
      <c r="F350" s="175">
        <f>work!I350+work!J350</f>
        <v>104800</v>
      </c>
      <c r="G350" s="120"/>
      <c r="H350" s="176" t="str">
        <f>work!L350</f>
        <v>20181009</v>
      </c>
      <c r="I350" s="119">
        <f t="shared" si="8"/>
        <v>158274</v>
      </c>
      <c r="J350" s="119">
        <f t="shared" si="9"/>
        <v>104800</v>
      </c>
    </row>
    <row r="351" spans="1:10" ht="15">
      <c r="A351" s="173">
        <v>321</v>
      </c>
      <c r="B351" s="174" t="s">
        <v>1223</v>
      </c>
      <c r="C351" s="118" t="s">
        <v>1154</v>
      </c>
      <c r="D351" s="118" t="s">
        <v>1224</v>
      </c>
      <c r="E351" s="175">
        <f>work!G351+work!H351</f>
        <v>735616</v>
      </c>
      <c r="F351" s="175">
        <f>work!I351+work!J351</f>
        <v>1304</v>
      </c>
      <c r="G351" s="120"/>
      <c r="H351" s="176" t="str">
        <f>work!L351</f>
        <v>20181009</v>
      </c>
      <c r="I351" s="119">
        <f t="shared" si="8"/>
        <v>735616</v>
      </c>
      <c r="J351" s="119">
        <f t="shared" si="9"/>
        <v>1304</v>
      </c>
    </row>
    <row r="352" spans="1:10" ht="15">
      <c r="A352" s="173">
        <v>322</v>
      </c>
      <c r="B352" s="174" t="s">
        <v>1226</v>
      </c>
      <c r="C352" s="118" t="s">
        <v>1154</v>
      </c>
      <c r="D352" s="118" t="s">
        <v>1227</v>
      </c>
      <c r="E352" s="175">
        <f>work!G352+work!H352</f>
        <v>10663330</v>
      </c>
      <c r="F352" s="175">
        <f>work!I352+work!J352</f>
        <v>5990284</v>
      </c>
      <c r="G352" s="120"/>
      <c r="H352" s="176" t="str">
        <f>work!L352</f>
        <v>20181009</v>
      </c>
      <c r="I352" s="119">
        <f aca="true" t="shared" si="10" ref="I352:I415">E352</f>
        <v>10663330</v>
      </c>
      <c r="J352" s="119">
        <f aca="true" t="shared" si="11" ref="J352:J415">F352</f>
        <v>5990284</v>
      </c>
    </row>
    <row r="353" spans="1:10" ht="15">
      <c r="A353" s="173">
        <v>323</v>
      </c>
      <c r="B353" s="174" t="s">
        <v>1230</v>
      </c>
      <c r="C353" s="118" t="s">
        <v>1228</v>
      </c>
      <c r="D353" s="118" t="s">
        <v>1231</v>
      </c>
      <c r="E353" s="175">
        <f>work!G353+work!H353</f>
        <v>377900</v>
      </c>
      <c r="F353" s="175">
        <f>work!I353+work!J353</f>
        <v>2100</v>
      </c>
      <c r="G353" s="120"/>
      <c r="H353" s="176" t="str">
        <f>work!L353</f>
        <v>20181009</v>
      </c>
      <c r="I353" s="119">
        <f t="shared" si="10"/>
        <v>377900</v>
      </c>
      <c r="J353" s="119">
        <f t="shared" si="11"/>
        <v>2100</v>
      </c>
    </row>
    <row r="354" spans="1:10" ht="15">
      <c r="A354" s="173">
        <v>324</v>
      </c>
      <c r="B354" s="174" t="s">
        <v>1233</v>
      </c>
      <c r="C354" s="118" t="s">
        <v>1228</v>
      </c>
      <c r="D354" s="118" t="s">
        <v>1234</v>
      </c>
      <c r="E354" s="175">
        <f>work!G354+work!H354</f>
        <v>66200</v>
      </c>
      <c r="F354" s="175">
        <f>work!I354+work!J354</f>
        <v>15025</v>
      </c>
      <c r="G354" s="120"/>
      <c r="H354" s="176" t="str">
        <f>work!L354</f>
        <v>20181009</v>
      </c>
      <c r="I354" s="119">
        <f t="shared" si="10"/>
        <v>66200</v>
      </c>
      <c r="J354" s="119">
        <f t="shared" si="11"/>
        <v>15025</v>
      </c>
    </row>
    <row r="355" spans="1:10" ht="15">
      <c r="A355" s="173">
        <v>325</v>
      </c>
      <c r="B355" s="174" t="s">
        <v>1236</v>
      </c>
      <c r="C355" s="118" t="s">
        <v>1228</v>
      </c>
      <c r="D355" s="118" t="s">
        <v>1237</v>
      </c>
      <c r="E355" s="175">
        <f>work!G355+work!H355</f>
        <v>655284</v>
      </c>
      <c r="F355" s="175">
        <f>work!I355+work!J355</f>
        <v>437673</v>
      </c>
      <c r="G355" s="120"/>
      <c r="H355" s="176" t="str">
        <f>work!L355</f>
        <v>20181009</v>
      </c>
      <c r="I355" s="119">
        <f t="shared" si="10"/>
        <v>655284</v>
      </c>
      <c r="J355" s="119">
        <f t="shared" si="11"/>
        <v>437673</v>
      </c>
    </row>
    <row r="356" spans="1:10" ht="15">
      <c r="A356" s="173">
        <v>326</v>
      </c>
      <c r="B356" s="174" t="s">
        <v>1239</v>
      </c>
      <c r="C356" s="118" t="s">
        <v>1228</v>
      </c>
      <c r="D356" s="118" t="s">
        <v>1240</v>
      </c>
      <c r="E356" s="175">
        <f>work!G356+work!H356</f>
        <v>327284</v>
      </c>
      <c r="F356" s="175">
        <f>work!I356+work!J356</f>
        <v>21200</v>
      </c>
      <c r="G356" s="120"/>
      <c r="H356" s="176" t="str">
        <f>work!L356</f>
        <v>20181107</v>
      </c>
      <c r="I356" s="119">
        <f t="shared" si="10"/>
        <v>327284</v>
      </c>
      <c r="J356" s="119">
        <f t="shared" si="11"/>
        <v>21200</v>
      </c>
    </row>
    <row r="357" spans="1:10" ht="15">
      <c r="A357" s="173">
        <v>327</v>
      </c>
      <c r="B357" s="174" t="s">
        <v>1242</v>
      </c>
      <c r="C357" s="118" t="s">
        <v>1228</v>
      </c>
      <c r="D357" s="118" t="s">
        <v>1243</v>
      </c>
      <c r="E357" s="175">
        <f>work!G357+work!H357</f>
        <v>76400</v>
      </c>
      <c r="F357" s="175">
        <f>work!I357+work!J357</f>
        <v>0</v>
      </c>
      <c r="G357" s="120"/>
      <c r="H357" s="176" t="str">
        <f>work!L357</f>
        <v>20180912</v>
      </c>
      <c r="I357" s="119">
        <f t="shared" si="10"/>
        <v>76400</v>
      </c>
      <c r="J357" s="119">
        <f t="shared" si="11"/>
        <v>0</v>
      </c>
    </row>
    <row r="358" spans="1:10" ht="15">
      <c r="A358" s="173">
        <v>328</v>
      </c>
      <c r="B358" s="174" t="s">
        <v>1245</v>
      </c>
      <c r="C358" s="118" t="s">
        <v>1228</v>
      </c>
      <c r="D358" s="118" t="s">
        <v>1246</v>
      </c>
      <c r="E358" s="175">
        <f>work!G358+work!H358</f>
        <v>157627</v>
      </c>
      <c r="F358" s="175">
        <f>work!I358+work!J358</f>
        <v>155500</v>
      </c>
      <c r="G358" s="120"/>
      <c r="H358" s="176" t="str">
        <f>work!L358</f>
        <v>20181107</v>
      </c>
      <c r="I358" s="119">
        <f t="shared" si="10"/>
        <v>157627</v>
      </c>
      <c r="J358" s="119">
        <f t="shared" si="11"/>
        <v>155500</v>
      </c>
    </row>
    <row r="359" spans="1:10" ht="15">
      <c r="A359" s="173">
        <v>329</v>
      </c>
      <c r="B359" s="174" t="s">
        <v>1248</v>
      </c>
      <c r="C359" s="118" t="s">
        <v>1228</v>
      </c>
      <c r="D359" s="118" t="s">
        <v>1249</v>
      </c>
      <c r="E359" s="175">
        <f>work!G359+work!H359</f>
        <v>201930</v>
      </c>
      <c r="F359" s="175">
        <f>work!I359+work!J359</f>
        <v>21550</v>
      </c>
      <c r="G359" s="120"/>
      <c r="H359" s="176" t="str">
        <f>work!L359</f>
        <v>20181009</v>
      </c>
      <c r="I359" s="119">
        <f t="shared" si="10"/>
        <v>201930</v>
      </c>
      <c r="J359" s="119">
        <f t="shared" si="11"/>
        <v>21550</v>
      </c>
    </row>
    <row r="360" spans="1:10" ht="15">
      <c r="A360" s="173">
        <v>330</v>
      </c>
      <c r="B360" s="174" t="s">
        <v>1251</v>
      </c>
      <c r="C360" s="118" t="s">
        <v>1228</v>
      </c>
      <c r="D360" s="118" t="s">
        <v>1252</v>
      </c>
      <c r="E360" s="175">
        <f>work!G360+work!H360</f>
        <v>1188230</v>
      </c>
      <c r="F360" s="175">
        <f>work!I360+work!J360</f>
        <v>239550</v>
      </c>
      <c r="G360" s="120"/>
      <c r="H360" s="176" t="str">
        <f>work!L360</f>
        <v>20181009</v>
      </c>
      <c r="I360" s="119">
        <f t="shared" si="10"/>
        <v>1188230</v>
      </c>
      <c r="J360" s="119">
        <f t="shared" si="11"/>
        <v>239550</v>
      </c>
    </row>
    <row r="361" spans="1:10" ht="15">
      <c r="A361" s="173">
        <v>331</v>
      </c>
      <c r="B361" s="174" t="s">
        <v>1254</v>
      </c>
      <c r="C361" s="118" t="s">
        <v>1228</v>
      </c>
      <c r="D361" s="118" t="s">
        <v>1255</v>
      </c>
      <c r="E361" s="175">
        <f>work!G361+work!H361</f>
        <v>2145621</v>
      </c>
      <c r="F361" s="175">
        <f>work!I361+work!J361</f>
        <v>210303</v>
      </c>
      <c r="G361" s="120"/>
      <c r="H361" s="176" t="str">
        <f>work!L361</f>
        <v>20181107</v>
      </c>
      <c r="I361" s="119">
        <f t="shared" si="10"/>
        <v>2145621</v>
      </c>
      <c r="J361" s="119">
        <f t="shared" si="11"/>
        <v>210303</v>
      </c>
    </row>
    <row r="362" spans="1:10" ht="15">
      <c r="A362" s="173">
        <v>332</v>
      </c>
      <c r="B362" s="174" t="s">
        <v>1257</v>
      </c>
      <c r="C362" s="118" t="s">
        <v>1228</v>
      </c>
      <c r="D362" s="118" t="s">
        <v>1258</v>
      </c>
      <c r="E362" s="175">
        <f>work!G362+work!H362</f>
        <v>163858</v>
      </c>
      <c r="F362" s="175">
        <f>work!I362+work!J362</f>
        <v>0</v>
      </c>
      <c r="G362" s="120"/>
      <c r="H362" s="176" t="str">
        <f>work!L362</f>
        <v>20181107</v>
      </c>
      <c r="I362" s="119">
        <f t="shared" si="10"/>
        <v>163858</v>
      </c>
      <c r="J362" s="119">
        <f t="shared" si="11"/>
        <v>0</v>
      </c>
    </row>
    <row r="363" spans="1:10" ht="15">
      <c r="A363" s="173">
        <v>333</v>
      </c>
      <c r="B363" s="174" t="s">
        <v>1260</v>
      </c>
      <c r="C363" s="118" t="s">
        <v>1228</v>
      </c>
      <c r="D363" s="118" t="s">
        <v>1261</v>
      </c>
      <c r="E363" s="175">
        <f>work!G363+work!H363</f>
        <v>644682</v>
      </c>
      <c r="F363" s="175">
        <f>work!I363+work!J363</f>
        <v>385557</v>
      </c>
      <c r="G363" s="120"/>
      <c r="H363" s="176" t="str">
        <f>work!L363</f>
        <v>20181009</v>
      </c>
      <c r="I363" s="119">
        <f t="shared" si="10"/>
        <v>644682</v>
      </c>
      <c r="J363" s="119">
        <f t="shared" si="11"/>
        <v>385557</v>
      </c>
    </row>
    <row r="364" spans="1:10" ht="15">
      <c r="A364" s="173">
        <v>334</v>
      </c>
      <c r="B364" s="174" t="s">
        <v>1263</v>
      </c>
      <c r="C364" s="118" t="s">
        <v>1228</v>
      </c>
      <c r="D364" s="118" t="s">
        <v>1264</v>
      </c>
      <c r="E364" s="175">
        <f>work!G364+work!H364</f>
        <v>44132</v>
      </c>
      <c r="F364" s="175">
        <f>work!I364+work!J364</f>
        <v>0</v>
      </c>
      <c r="G364" s="120"/>
      <c r="H364" s="176" t="str">
        <f>work!L364</f>
        <v>20181107</v>
      </c>
      <c r="I364" s="119">
        <f t="shared" si="10"/>
        <v>44132</v>
      </c>
      <c r="J364" s="119">
        <f t="shared" si="11"/>
        <v>0</v>
      </c>
    </row>
    <row r="365" spans="1:10" ht="15">
      <c r="A365" s="173">
        <v>335</v>
      </c>
      <c r="B365" s="174" t="s">
        <v>1266</v>
      </c>
      <c r="C365" s="118" t="s">
        <v>1228</v>
      </c>
      <c r="D365" s="118" t="s">
        <v>1267</v>
      </c>
      <c r="E365" s="175">
        <f>work!G365+work!H365</f>
        <v>629890</v>
      </c>
      <c r="F365" s="175">
        <f>work!I365+work!J365</f>
        <v>11950</v>
      </c>
      <c r="G365" s="120"/>
      <c r="H365" s="176" t="str">
        <f>work!L365</f>
        <v>20181009</v>
      </c>
      <c r="I365" s="119">
        <f t="shared" si="10"/>
        <v>629890</v>
      </c>
      <c r="J365" s="119">
        <f t="shared" si="11"/>
        <v>11950</v>
      </c>
    </row>
    <row r="366" spans="1:10" ht="15">
      <c r="A366" s="173">
        <v>336</v>
      </c>
      <c r="B366" s="174" t="s">
        <v>1269</v>
      </c>
      <c r="C366" s="118" t="s">
        <v>1228</v>
      </c>
      <c r="D366" s="118" t="s">
        <v>1270</v>
      </c>
      <c r="E366" s="175">
        <f>work!G366+work!H366</f>
        <v>32582</v>
      </c>
      <c r="F366" s="175">
        <f>work!I366+work!J366</f>
        <v>17500</v>
      </c>
      <c r="G366" s="120"/>
      <c r="H366" s="176" t="str">
        <f>work!L366</f>
        <v>20181009</v>
      </c>
      <c r="I366" s="119">
        <f t="shared" si="10"/>
        <v>32582</v>
      </c>
      <c r="J366" s="119">
        <f t="shared" si="11"/>
        <v>17500</v>
      </c>
    </row>
    <row r="367" spans="1:10" ht="15">
      <c r="A367" s="173">
        <v>337</v>
      </c>
      <c r="B367" s="174" t="s">
        <v>1272</v>
      </c>
      <c r="C367" s="118" t="s">
        <v>1228</v>
      </c>
      <c r="D367" s="118" t="s">
        <v>1273</v>
      </c>
      <c r="E367" s="175">
        <f>work!G367+work!H367</f>
        <v>277966</v>
      </c>
      <c r="F367" s="175">
        <f>work!I367+work!J367</f>
        <v>212456</v>
      </c>
      <c r="G367" s="120"/>
      <c r="H367" s="176" t="str">
        <f>work!L367</f>
        <v>20181009</v>
      </c>
      <c r="I367" s="119">
        <f t="shared" si="10"/>
        <v>277966</v>
      </c>
      <c r="J367" s="119">
        <f t="shared" si="11"/>
        <v>212456</v>
      </c>
    </row>
    <row r="368" spans="1:10" ht="15">
      <c r="A368" s="173">
        <v>338</v>
      </c>
      <c r="B368" s="174" t="s">
        <v>1275</v>
      </c>
      <c r="C368" s="118" t="s">
        <v>1228</v>
      </c>
      <c r="D368" s="118" t="s">
        <v>1276</v>
      </c>
      <c r="E368" s="175">
        <f>work!G368+work!H368</f>
        <v>1117019</v>
      </c>
      <c r="F368" s="175">
        <f>work!I368+work!J368</f>
        <v>2389518</v>
      </c>
      <c r="G368" s="120"/>
      <c r="H368" s="176" t="str">
        <f>work!L368</f>
        <v>20181107</v>
      </c>
      <c r="I368" s="119">
        <f t="shared" si="10"/>
        <v>1117019</v>
      </c>
      <c r="J368" s="119">
        <f t="shared" si="11"/>
        <v>2389518</v>
      </c>
    </row>
    <row r="369" spans="1:10" ht="15">
      <c r="A369" s="173">
        <v>339</v>
      </c>
      <c r="B369" s="174" t="s">
        <v>1278</v>
      </c>
      <c r="C369" s="118" t="s">
        <v>1228</v>
      </c>
      <c r="D369" s="118" t="s">
        <v>1279</v>
      </c>
      <c r="E369" s="175">
        <f>work!G369+work!H369</f>
        <v>252599</v>
      </c>
      <c r="F369" s="175">
        <f>work!I369+work!J369</f>
        <v>6500</v>
      </c>
      <c r="G369" s="120"/>
      <c r="H369" s="176" t="str">
        <f>work!L369</f>
        <v>20181107</v>
      </c>
      <c r="I369" s="119">
        <f t="shared" si="10"/>
        <v>252599</v>
      </c>
      <c r="J369" s="119">
        <f t="shared" si="11"/>
        <v>6500</v>
      </c>
    </row>
    <row r="370" spans="1:10" ht="15">
      <c r="A370" s="173">
        <v>340</v>
      </c>
      <c r="B370" s="174" t="s">
        <v>1281</v>
      </c>
      <c r="C370" s="118" t="s">
        <v>1228</v>
      </c>
      <c r="D370" s="118" t="s">
        <v>1282</v>
      </c>
      <c r="E370" s="175">
        <f>work!G370+work!H370</f>
        <v>4020764</v>
      </c>
      <c r="F370" s="175">
        <f>work!I370+work!J370</f>
        <v>1970135</v>
      </c>
      <c r="G370" s="120"/>
      <c r="H370" s="176" t="str">
        <f>work!L370</f>
        <v>20181009</v>
      </c>
      <c r="I370" s="119">
        <f t="shared" si="10"/>
        <v>4020764</v>
      </c>
      <c r="J370" s="119">
        <f t="shared" si="11"/>
        <v>1970135</v>
      </c>
    </row>
    <row r="371" spans="1:10" ht="15">
      <c r="A371" s="173">
        <v>341</v>
      </c>
      <c r="B371" s="174" t="s">
        <v>1284</v>
      </c>
      <c r="C371" s="118" t="s">
        <v>1228</v>
      </c>
      <c r="D371" s="118" t="s">
        <v>1285</v>
      </c>
      <c r="E371" s="175">
        <f>work!G371+work!H371</f>
        <v>1934575</v>
      </c>
      <c r="F371" s="175">
        <f>work!I371+work!J371</f>
        <v>924665</v>
      </c>
      <c r="G371" s="120"/>
      <c r="H371" s="176" t="str">
        <f>work!L371</f>
        <v>20181009</v>
      </c>
      <c r="I371" s="119">
        <f t="shared" si="10"/>
        <v>1934575</v>
      </c>
      <c r="J371" s="119">
        <f t="shared" si="11"/>
        <v>924665</v>
      </c>
    </row>
    <row r="372" spans="1:10" ht="15">
      <c r="A372" s="173">
        <v>342</v>
      </c>
      <c r="B372" s="174" t="s">
        <v>1287</v>
      </c>
      <c r="C372" s="118" t="s">
        <v>1228</v>
      </c>
      <c r="D372" s="118" t="s">
        <v>1288</v>
      </c>
      <c r="E372" s="175" t="e">
        <f>work!G372+work!H372</f>
        <v>#VALUE!</v>
      </c>
      <c r="F372" s="175" t="e">
        <f>work!I372+work!J372</f>
        <v>#VALUE!</v>
      </c>
      <c r="G372" s="120"/>
      <c r="H372" s="176" t="str">
        <f>work!L372</f>
        <v>No report</v>
      </c>
      <c r="I372" s="119" t="e">
        <f t="shared" si="10"/>
        <v>#VALUE!</v>
      </c>
      <c r="J372" s="119" t="e">
        <f t="shared" si="11"/>
        <v>#VALUE!</v>
      </c>
    </row>
    <row r="373" spans="1:10" ht="15">
      <c r="A373" s="173">
        <v>343</v>
      </c>
      <c r="B373" s="174" t="s">
        <v>1290</v>
      </c>
      <c r="C373" s="118" t="s">
        <v>1228</v>
      </c>
      <c r="D373" s="118" t="s">
        <v>1291</v>
      </c>
      <c r="E373" s="175">
        <f>work!G373+work!H373</f>
        <v>465410</v>
      </c>
      <c r="F373" s="175">
        <f>work!I373+work!J373</f>
        <v>5100</v>
      </c>
      <c r="G373" s="120"/>
      <c r="H373" s="176" t="str">
        <f>work!L373</f>
        <v>20181009</v>
      </c>
      <c r="I373" s="119">
        <f t="shared" si="10"/>
        <v>465410</v>
      </c>
      <c r="J373" s="119">
        <f t="shared" si="11"/>
        <v>5100</v>
      </c>
    </row>
    <row r="374" spans="1:10" ht="15">
      <c r="A374" s="173">
        <v>344</v>
      </c>
      <c r="B374" s="174" t="s">
        <v>1293</v>
      </c>
      <c r="C374" s="118" t="s">
        <v>1228</v>
      </c>
      <c r="D374" s="118" t="s">
        <v>1294</v>
      </c>
      <c r="E374" s="175">
        <f>work!G374+work!H374</f>
        <v>207000</v>
      </c>
      <c r="F374" s="175">
        <f>work!I374+work!J374</f>
        <v>149643</v>
      </c>
      <c r="G374" s="120"/>
      <c r="H374" s="176" t="str">
        <f>work!L374</f>
        <v>20181009</v>
      </c>
      <c r="I374" s="119">
        <f t="shared" si="10"/>
        <v>207000</v>
      </c>
      <c r="J374" s="119">
        <f t="shared" si="11"/>
        <v>149643</v>
      </c>
    </row>
    <row r="375" spans="1:10" ht="15">
      <c r="A375" s="173">
        <v>345</v>
      </c>
      <c r="B375" s="174" t="s">
        <v>1296</v>
      </c>
      <c r="C375" s="118" t="s">
        <v>1228</v>
      </c>
      <c r="D375" s="118" t="s">
        <v>1297</v>
      </c>
      <c r="E375" s="175">
        <f>work!G375+work!H375</f>
        <v>627483</v>
      </c>
      <c r="F375" s="175">
        <f>work!I375+work!J375</f>
        <v>27350</v>
      </c>
      <c r="G375" s="120"/>
      <c r="H375" s="176" t="str">
        <f>work!L375</f>
        <v>20181009</v>
      </c>
      <c r="I375" s="119">
        <f t="shared" si="10"/>
        <v>627483</v>
      </c>
      <c r="J375" s="119">
        <f t="shared" si="11"/>
        <v>27350</v>
      </c>
    </row>
    <row r="376" spans="1:10" ht="15">
      <c r="A376" s="173">
        <v>346</v>
      </c>
      <c r="B376" s="174" t="s">
        <v>1299</v>
      </c>
      <c r="C376" s="118" t="s">
        <v>1228</v>
      </c>
      <c r="D376" s="118" t="s">
        <v>1300</v>
      </c>
      <c r="E376" s="175" t="e">
        <f>work!G376+work!H376</f>
        <v>#VALUE!</v>
      </c>
      <c r="F376" s="175" t="e">
        <f>work!I376+work!J376</f>
        <v>#VALUE!</v>
      </c>
      <c r="G376" s="120"/>
      <c r="H376" s="176" t="str">
        <f>work!L376</f>
        <v>No report</v>
      </c>
      <c r="I376" s="119" t="e">
        <f t="shared" si="10"/>
        <v>#VALUE!</v>
      </c>
      <c r="J376" s="119" t="e">
        <f t="shared" si="11"/>
        <v>#VALUE!</v>
      </c>
    </row>
    <row r="377" spans="1:10" ht="15">
      <c r="A377" s="173">
        <v>347</v>
      </c>
      <c r="B377" s="174" t="s">
        <v>1302</v>
      </c>
      <c r="C377" s="118" t="s">
        <v>1228</v>
      </c>
      <c r="D377" s="118" t="s">
        <v>1303</v>
      </c>
      <c r="E377" s="175">
        <f>work!G377+work!H377</f>
        <v>1683132</v>
      </c>
      <c r="F377" s="175">
        <f>work!I377+work!J377</f>
        <v>384225</v>
      </c>
      <c r="G377" s="120"/>
      <c r="H377" s="176" t="str">
        <f>work!L377</f>
        <v>20181107</v>
      </c>
      <c r="I377" s="119">
        <f t="shared" si="10"/>
        <v>1683132</v>
      </c>
      <c r="J377" s="119">
        <f t="shared" si="11"/>
        <v>384225</v>
      </c>
    </row>
    <row r="378" spans="1:10" ht="15">
      <c r="A378" s="173">
        <v>348</v>
      </c>
      <c r="B378" s="174" t="s">
        <v>1305</v>
      </c>
      <c r="C378" s="118" t="s">
        <v>1228</v>
      </c>
      <c r="D378" s="118" t="s">
        <v>1306</v>
      </c>
      <c r="E378" s="175">
        <f>work!G378+work!H378</f>
        <v>2108861</v>
      </c>
      <c r="F378" s="175">
        <f>work!I378+work!J378</f>
        <v>651262</v>
      </c>
      <c r="G378" s="120"/>
      <c r="H378" s="176" t="str">
        <f>work!L378</f>
        <v>20181107</v>
      </c>
      <c r="I378" s="119">
        <f t="shared" si="10"/>
        <v>2108861</v>
      </c>
      <c r="J378" s="119">
        <f t="shared" si="11"/>
        <v>651262</v>
      </c>
    </row>
    <row r="379" spans="1:10" ht="15">
      <c r="A379" s="173">
        <v>349</v>
      </c>
      <c r="B379" s="174" t="s">
        <v>1308</v>
      </c>
      <c r="C379" s="118" t="s">
        <v>1228</v>
      </c>
      <c r="D379" s="118" t="s">
        <v>1309</v>
      </c>
      <c r="E379" s="175">
        <f>work!G379+work!H379</f>
        <v>784981</v>
      </c>
      <c r="F379" s="175">
        <f>work!I379+work!J379</f>
        <v>66500</v>
      </c>
      <c r="G379" s="120"/>
      <c r="H379" s="176" t="str">
        <f>work!L379</f>
        <v>20181009</v>
      </c>
      <c r="I379" s="119">
        <f t="shared" si="10"/>
        <v>784981</v>
      </c>
      <c r="J379" s="119">
        <f t="shared" si="11"/>
        <v>66500</v>
      </c>
    </row>
    <row r="380" spans="1:10" ht="15">
      <c r="A380" s="173">
        <v>350</v>
      </c>
      <c r="B380" s="174" t="s">
        <v>1311</v>
      </c>
      <c r="C380" s="118" t="s">
        <v>1228</v>
      </c>
      <c r="D380" s="118" t="s">
        <v>1312</v>
      </c>
      <c r="E380" s="175">
        <f>work!G380+work!H380</f>
        <v>1746320</v>
      </c>
      <c r="F380" s="175">
        <f>work!I380+work!J380</f>
        <v>1313810</v>
      </c>
      <c r="G380" s="120"/>
      <c r="H380" s="176" t="str">
        <f>work!L380</f>
        <v>20181009</v>
      </c>
      <c r="I380" s="119">
        <f t="shared" si="10"/>
        <v>1746320</v>
      </c>
      <c r="J380" s="119">
        <f t="shared" si="11"/>
        <v>1313810</v>
      </c>
    </row>
    <row r="381" spans="1:10" ht="15">
      <c r="A381" s="173">
        <v>351</v>
      </c>
      <c r="B381" s="174" t="s">
        <v>1314</v>
      </c>
      <c r="C381" s="118" t="s">
        <v>1228</v>
      </c>
      <c r="D381" s="118" t="s">
        <v>1315</v>
      </c>
      <c r="E381" s="175">
        <f>work!G381+work!H381</f>
        <v>293452</v>
      </c>
      <c r="F381" s="175">
        <f>work!I381+work!J381</f>
        <v>161100</v>
      </c>
      <c r="G381" s="120"/>
      <c r="H381" s="176" t="str">
        <f>work!L381</f>
        <v>20181107</v>
      </c>
      <c r="I381" s="119">
        <f t="shared" si="10"/>
        <v>293452</v>
      </c>
      <c r="J381" s="119">
        <f t="shared" si="11"/>
        <v>161100</v>
      </c>
    </row>
    <row r="382" spans="1:10" ht="15">
      <c r="A382" s="173">
        <v>352</v>
      </c>
      <c r="B382" s="174" t="s">
        <v>1317</v>
      </c>
      <c r="C382" s="118" t="s">
        <v>1228</v>
      </c>
      <c r="D382" s="118" t="s">
        <v>1318</v>
      </c>
      <c r="E382" s="175">
        <f>work!G382+work!H382</f>
        <v>426743</v>
      </c>
      <c r="F382" s="175">
        <f>work!I382+work!J382</f>
        <v>342901</v>
      </c>
      <c r="G382" s="120"/>
      <c r="H382" s="176" t="str">
        <f>work!L382</f>
        <v>20181009</v>
      </c>
      <c r="I382" s="119">
        <f t="shared" si="10"/>
        <v>426743</v>
      </c>
      <c r="J382" s="119">
        <f t="shared" si="11"/>
        <v>342901</v>
      </c>
    </row>
    <row r="383" spans="1:10" ht="15">
      <c r="A383" s="173">
        <v>353</v>
      </c>
      <c r="B383" s="174" t="s">
        <v>1320</v>
      </c>
      <c r="C383" s="118" t="s">
        <v>1228</v>
      </c>
      <c r="D383" s="118" t="s">
        <v>1321</v>
      </c>
      <c r="E383" s="175">
        <f>work!G383+work!H383</f>
        <v>5159161</v>
      </c>
      <c r="F383" s="175">
        <f>work!I383+work!J383</f>
        <v>2536056</v>
      </c>
      <c r="G383" s="120"/>
      <c r="H383" s="176" t="str">
        <f>work!L383</f>
        <v>20181009</v>
      </c>
      <c r="I383" s="119">
        <f t="shared" si="10"/>
        <v>5159161</v>
      </c>
      <c r="J383" s="119">
        <f t="shared" si="11"/>
        <v>2536056</v>
      </c>
    </row>
    <row r="384" spans="1:10" ht="15">
      <c r="A384" s="173">
        <v>354</v>
      </c>
      <c r="B384" s="174" t="s">
        <v>1323</v>
      </c>
      <c r="C384" s="118" t="s">
        <v>1228</v>
      </c>
      <c r="D384" s="118" t="s">
        <v>1324</v>
      </c>
      <c r="E384" s="175">
        <f>work!G384+work!H384</f>
        <v>260455</v>
      </c>
      <c r="F384" s="175">
        <f>work!I384+work!J384</f>
        <v>5830825</v>
      </c>
      <c r="G384" s="120"/>
      <c r="H384" s="176" t="str">
        <f>work!L384</f>
        <v>20181009</v>
      </c>
      <c r="I384" s="119">
        <f t="shared" si="10"/>
        <v>260455</v>
      </c>
      <c r="J384" s="119">
        <f t="shared" si="11"/>
        <v>5830825</v>
      </c>
    </row>
    <row r="385" spans="1:10" ht="15">
      <c r="A385" s="173">
        <v>355</v>
      </c>
      <c r="B385" s="174" t="s">
        <v>1326</v>
      </c>
      <c r="C385" s="118" t="s">
        <v>1228</v>
      </c>
      <c r="D385" s="118" t="s">
        <v>1327</v>
      </c>
      <c r="E385" s="175">
        <f>work!G385+work!H385</f>
        <v>919100</v>
      </c>
      <c r="F385" s="175">
        <f>work!I385+work!J385</f>
        <v>186400</v>
      </c>
      <c r="G385" s="120"/>
      <c r="H385" s="176" t="str">
        <f>work!L385</f>
        <v>20181009</v>
      </c>
      <c r="I385" s="119">
        <f t="shared" si="10"/>
        <v>919100</v>
      </c>
      <c r="J385" s="119">
        <f t="shared" si="11"/>
        <v>186400</v>
      </c>
    </row>
    <row r="386" spans="1:10" ht="15">
      <c r="A386" s="173">
        <v>356</v>
      </c>
      <c r="B386" s="174" t="s">
        <v>1329</v>
      </c>
      <c r="C386" s="118" t="s">
        <v>1228</v>
      </c>
      <c r="D386" s="118" t="s">
        <v>1330</v>
      </c>
      <c r="E386" s="175">
        <f>work!G386+work!H386</f>
        <v>576311</v>
      </c>
      <c r="F386" s="175">
        <f>work!I386+work!J386</f>
        <v>144902</v>
      </c>
      <c r="G386" s="120"/>
      <c r="H386" s="176" t="str">
        <f>work!L386</f>
        <v>20181107</v>
      </c>
      <c r="I386" s="119">
        <f t="shared" si="10"/>
        <v>576311</v>
      </c>
      <c r="J386" s="119">
        <f t="shared" si="11"/>
        <v>144902</v>
      </c>
    </row>
    <row r="387" spans="1:10" ht="15">
      <c r="A387" s="173">
        <v>357</v>
      </c>
      <c r="B387" s="174" t="s">
        <v>1332</v>
      </c>
      <c r="C387" s="118" t="s">
        <v>1228</v>
      </c>
      <c r="D387" s="118" t="s">
        <v>1333</v>
      </c>
      <c r="E387" s="175">
        <f>work!G387+work!H387</f>
        <v>74370</v>
      </c>
      <c r="F387" s="175">
        <f>work!I387+work!J387</f>
        <v>6500</v>
      </c>
      <c r="G387" s="120"/>
      <c r="H387" s="176" t="str">
        <f>work!L387</f>
        <v>20181009</v>
      </c>
      <c r="I387" s="119">
        <f t="shared" si="10"/>
        <v>74370</v>
      </c>
      <c r="J387" s="119">
        <f t="shared" si="11"/>
        <v>6500</v>
      </c>
    </row>
    <row r="388" spans="1:10" ht="15">
      <c r="A388" s="173">
        <v>358</v>
      </c>
      <c r="B388" s="174" t="s">
        <v>1335</v>
      </c>
      <c r="C388" s="118" t="s">
        <v>1228</v>
      </c>
      <c r="D388" s="118" t="s">
        <v>1336</v>
      </c>
      <c r="E388" s="175">
        <f>work!G388+work!H388</f>
        <v>794835</v>
      </c>
      <c r="F388" s="175">
        <f>work!I388+work!J388</f>
        <v>633301</v>
      </c>
      <c r="G388" s="120"/>
      <c r="H388" s="176" t="str">
        <f>work!L388</f>
        <v>20181107</v>
      </c>
      <c r="I388" s="119">
        <f t="shared" si="10"/>
        <v>794835</v>
      </c>
      <c r="J388" s="119">
        <f t="shared" si="11"/>
        <v>633301</v>
      </c>
    </row>
    <row r="389" spans="1:10" ht="15">
      <c r="A389" s="173">
        <v>359</v>
      </c>
      <c r="B389" s="174" t="s">
        <v>1338</v>
      </c>
      <c r="C389" s="118" t="s">
        <v>1228</v>
      </c>
      <c r="D389" s="118" t="s">
        <v>1339</v>
      </c>
      <c r="E389" s="175">
        <f>work!G389+work!H389</f>
        <v>4545573</v>
      </c>
      <c r="F389" s="175">
        <f>work!I389+work!J389</f>
        <v>852713</v>
      </c>
      <c r="G389" s="120"/>
      <c r="H389" s="176" t="str">
        <f>work!L389</f>
        <v>20181009</v>
      </c>
      <c r="I389" s="119">
        <f t="shared" si="10"/>
        <v>4545573</v>
      </c>
      <c r="J389" s="119">
        <f t="shared" si="11"/>
        <v>852713</v>
      </c>
    </row>
    <row r="390" spans="1:10" ht="15">
      <c r="A390" s="173">
        <v>360</v>
      </c>
      <c r="B390" s="174" t="s">
        <v>1341</v>
      </c>
      <c r="C390" s="118" t="s">
        <v>1228</v>
      </c>
      <c r="D390" s="118" t="s">
        <v>1342</v>
      </c>
      <c r="E390" s="175">
        <f>work!G390+work!H390</f>
        <v>553961</v>
      </c>
      <c r="F390" s="175">
        <f>work!I390+work!J390</f>
        <v>2596420</v>
      </c>
      <c r="G390" s="120"/>
      <c r="H390" s="176" t="str">
        <f>work!L390</f>
        <v>20181009</v>
      </c>
      <c r="I390" s="119">
        <f t="shared" si="10"/>
        <v>553961</v>
      </c>
      <c r="J390" s="119">
        <f t="shared" si="11"/>
        <v>2596420</v>
      </c>
    </row>
    <row r="391" spans="1:10" ht="15">
      <c r="A391" s="173">
        <v>361</v>
      </c>
      <c r="B391" s="174" t="s">
        <v>1344</v>
      </c>
      <c r="C391" s="118" t="s">
        <v>1228</v>
      </c>
      <c r="D391" s="118" t="s">
        <v>1345</v>
      </c>
      <c r="E391" s="175">
        <f>work!G391+work!H391</f>
        <v>1144778</v>
      </c>
      <c r="F391" s="175">
        <f>work!I391+work!J391</f>
        <v>476712</v>
      </c>
      <c r="G391" s="120"/>
      <c r="H391" s="176" t="str">
        <f>work!L391</f>
        <v>20181009</v>
      </c>
      <c r="I391" s="119">
        <f t="shared" si="10"/>
        <v>1144778</v>
      </c>
      <c r="J391" s="119">
        <f t="shared" si="11"/>
        <v>476712</v>
      </c>
    </row>
    <row r="392" spans="1:10" ht="15">
      <c r="A392" s="173">
        <v>362</v>
      </c>
      <c r="B392" s="174" t="s">
        <v>1347</v>
      </c>
      <c r="C392" s="118" t="s">
        <v>1228</v>
      </c>
      <c r="D392" s="118" t="s">
        <v>1348</v>
      </c>
      <c r="E392" s="175">
        <f>work!G392+work!H392</f>
        <v>558578</v>
      </c>
      <c r="F392" s="175">
        <f>work!I392+work!J392</f>
        <v>2290496</v>
      </c>
      <c r="G392" s="120"/>
      <c r="H392" s="176" t="str">
        <f>work!L392</f>
        <v>20181009</v>
      </c>
      <c r="I392" s="119">
        <f t="shared" si="10"/>
        <v>558578</v>
      </c>
      <c r="J392" s="119">
        <f t="shared" si="11"/>
        <v>2290496</v>
      </c>
    </row>
    <row r="393" spans="1:10" ht="15">
      <c r="A393" s="173">
        <v>363</v>
      </c>
      <c r="B393" s="174" t="s">
        <v>1350</v>
      </c>
      <c r="C393" s="118" t="s">
        <v>1228</v>
      </c>
      <c r="D393" s="118" t="s">
        <v>1351</v>
      </c>
      <c r="E393" s="175">
        <f>work!G393+work!H393</f>
        <v>11332</v>
      </c>
      <c r="F393" s="175">
        <f>work!I393+work!J393</f>
        <v>6910</v>
      </c>
      <c r="G393" s="120"/>
      <c r="H393" s="176" t="str">
        <f>work!L393</f>
        <v>20181009</v>
      </c>
      <c r="I393" s="119">
        <f t="shared" si="10"/>
        <v>11332</v>
      </c>
      <c r="J393" s="119">
        <f t="shared" si="11"/>
        <v>6910</v>
      </c>
    </row>
    <row r="394" spans="1:10" ht="15">
      <c r="A394" s="173">
        <v>364</v>
      </c>
      <c r="B394" s="174" t="s">
        <v>1353</v>
      </c>
      <c r="C394" s="118" t="s">
        <v>1228</v>
      </c>
      <c r="D394" s="118" t="s">
        <v>1354</v>
      </c>
      <c r="E394" s="175">
        <f>work!G394+work!H394</f>
        <v>1341017</v>
      </c>
      <c r="F394" s="175">
        <f>work!I394+work!J394</f>
        <v>42100</v>
      </c>
      <c r="G394" s="120"/>
      <c r="H394" s="176" t="str">
        <f>work!L394</f>
        <v>20181009</v>
      </c>
      <c r="I394" s="119">
        <f t="shared" si="10"/>
        <v>1341017</v>
      </c>
      <c r="J394" s="119">
        <f t="shared" si="11"/>
        <v>42100</v>
      </c>
    </row>
    <row r="395" spans="1:10" ht="15">
      <c r="A395" s="173">
        <v>365</v>
      </c>
      <c r="B395" s="174" t="s">
        <v>1356</v>
      </c>
      <c r="C395" s="118" t="s">
        <v>1228</v>
      </c>
      <c r="D395" s="118" t="s">
        <v>1357</v>
      </c>
      <c r="E395" s="175">
        <f>work!G395+work!H395</f>
        <v>846860</v>
      </c>
      <c r="F395" s="175">
        <f>work!I395+work!J395</f>
        <v>34850</v>
      </c>
      <c r="G395" s="120"/>
      <c r="H395" s="176" t="str">
        <f>work!L395</f>
        <v>20181107</v>
      </c>
      <c r="I395" s="119">
        <f t="shared" si="10"/>
        <v>846860</v>
      </c>
      <c r="J395" s="119">
        <f t="shared" si="11"/>
        <v>34850</v>
      </c>
    </row>
    <row r="396" spans="1:10" ht="15">
      <c r="A396" s="173">
        <v>366</v>
      </c>
      <c r="B396" s="174" t="s">
        <v>1359</v>
      </c>
      <c r="C396" s="118" t="s">
        <v>1228</v>
      </c>
      <c r="D396" s="118" t="s">
        <v>1360</v>
      </c>
      <c r="E396" s="175">
        <f>work!G396+work!H396</f>
        <v>1423425</v>
      </c>
      <c r="F396" s="175">
        <f>work!I396+work!J396</f>
        <v>211775</v>
      </c>
      <c r="G396" s="120"/>
      <c r="H396" s="176" t="str">
        <f>work!L396</f>
        <v>20181009</v>
      </c>
      <c r="I396" s="119">
        <f t="shared" si="10"/>
        <v>1423425</v>
      </c>
      <c r="J396" s="119">
        <f t="shared" si="11"/>
        <v>211775</v>
      </c>
    </row>
    <row r="397" spans="1:10" ht="15">
      <c r="A397" s="173">
        <v>367</v>
      </c>
      <c r="B397" s="174" t="s">
        <v>1362</v>
      </c>
      <c r="C397" s="118" t="s">
        <v>1228</v>
      </c>
      <c r="D397" s="118" t="s">
        <v>1363</v>
      </c>
      <c r="E397" s="175">
        <f>work!G397+work!H397</f>
        <v>174107</v>
      </c>
      <c r="F397" s="175">
        <f>work!I397+work!J397</f>
        <v>440425</v>
      </c>
      <c r="G397" s="120"/>
      <c r="H397" s="176" t="str">
        <f>work!L397</f>
        <v>20181107</v>
      </c>
      <c r="I397" s="119">
        <f t="shared" si="10"/>
        <v>174107</v>
      </c>
      <c r="J397" s="119">
        <f t="shared" si="11"/>
        <v>440425</v>
      </c>
    </row>
    <row r="398" spans="1:10" ht="15">
      <c r="A398" s="173">
        <v>368</v>
      </c>
      <c r="B398" s="174" t="s">
        <v>1365</v>
      </c>
      <c r="C398" s="118" t="s">
        <v>1228</v>
      </c>
      <c r="D398" s="118" t="s">
        <v>1366</v>
      </c>
      <c r="E398" s="175">
        <f>work!G398+work!H398</f>
        <v>9775</v>
      </c>
      <c r="F398" s="175">
        <f>work!I398+work!J398</f>
        <v>0</v>
      </c>
      <c r="G398" s="120"/>
      <c r="H398" s="176" t="str">
        <f>work!L398</f>
        <v>20181009</v>
      </c>
      <c r="I398" s="119">
        <f t="shared" si="10"/>
        <v>9775</v>
      </c>
      <c r="J398" s="119">
        <f t="shared" si="11"/>
        <v>0</v>
      </c>
    </row>
    <row r="399" spans="1:10" ht="15">
      <c r="A399" s="173">
        <v>369</v>
      </c>
      <c r="B399" s="174" t="s">
        <v>1368</v>
      </c>
      <c r="C399" s="118" t="s">
        <v>1228</v>
      </c>
      <c r="D399" s="118" t="s">
        <v>1116</v>
      </c>
      <c r="E399" s="175">
        <f>work!G399+work!H399</f>
        <v>157920</v>
      </c>
      <c r="F399" s="175">
        <f>work!I399+work!J399</f>
        <v>0</v>
      </c>
      <c r="G399" s="120"/>
      <c r="H399" s="176" t="str">
        <f>work!L399</f>
        <v>20181107</v>
      </c>
      <c r="I399" s="119">
        <f t="shared" si="10"/>
        <v>157920</v>
      </c>
      <c r="J399" s="119">
        <f t="shared" si="11"/>
        <v>0</v>
      </c>
    </row>
    <row r="400" spans="1:10" ht="15">
      <c r="A400" s="173">
        <v>370</v>
      </c>
      <c r="B400" s="174" t="s">
        <v>1370</v>
      </c>
      <c r="C400" s="118" t="s">
        <v>1228</v>
      </c>
      <c r="D400" s="118" t="s">
        <v>1371</v>
      </c>
      <c r="E400" s="175">
        <f>work!G400+work!H400</f>
        <v>2359500</v>
      </c>
      <c r="F400" s="175">
        <f>work!I400+work!J400</f>
        <v>47650</v>
      </c>
      <c r="G400" s="120"/>
      <c r="H400" s="176" t="str">
        <f>work!L400</f>
        <v>20181009</v>
      </c>
      <c r="I400" s="119">
        <f t="shared" si="10"/>
        <v>2359500</v>
      </c>
      <c r="J400" s="119">
        <f t="shared" si="11"/>
        <v>47650</v>
      </c>
    </row>
    <row r="401" spans="1:10" ht="15">
      <c r="A401" s="173">
        <v>371</v>
      </c>
      <c r="B401" s="174" t="s">
        <v>1373</v>
      </c>
      <c r="C401" s="118" t="s">
        <v>1228</v>
      </c>
      <c r="D401" s="118" t="s">
        <v>1683</v>
      </c>
      <c r="E401" s="175">
        <f>work!G401+work!H401</f>
        <v>524000</v>
      </c>
      <c r="F401" s="175">
        <f>work!I401+work!J401</f>
        <v>585800</v>
      </c>
      <c r="G401" s="120"/>
      <c r="H401" s="176" t="str">
        <f>work!L401</f>
        <v>20181009</v>
      </c>
      <c r="I401" s="119">
        <f t="shared" si="10"/>
        <v>524000</v>
      </c>
      <c r="J401" s="119">
        <f t="shared" si="11"/>
        <v>585800</v>
      </c>
    </row>
    <row r="402" spans="1:10" ht="15">
      <c r="A402" s="173">
        <v>372</v>
      </c>
      <c r="B402" s="174" t="s">
        <v>1375</v>
      </c>
      <c r="C402" s="118" t="s">
        <v>1228</v>
      </c>
      <c r="D402" s="118" t="s">
        <v>1376</v>
      </c>
      <c r="E402" s="175">
        <f>work!G402+work!H402</f>
        <v>476263</v>
      </c>
      <c r="F402" s="175">
        <f>work!I402+work!J402</f>
        <v>0</v>
      </c>
      <c r="G402" s="120"/>
      <c r="H402" s="176" t="str">
        <f>work!L402</f>
        <v>20181009</v>
      </c>
      <c r="I402" s="119">
        <f t="shared" si="10"/>
        <v>476263</v>
      </c>
      <c r="J402" s="119">
        <f t="shared" si="11"/>
        <v>0</v>
      </c>
    </row>
    <row r="403" spans="1:10" ht="15">
      <c r="A403" s="173">
        <v>373</v>
      </c>
      <c r="B403" s="174" t="s">
        <v>1378</v>
      </c>
      <c r="C403" s="118" t="s">
        <v>1228</v>
      </c>
      <c r="D403" s="118" t="s">
        <v>1379</v>
      </c>
      <c r="E403" s="175">
        <f>work!G403+work!H403</f>
        <v>993712</v>
      </c>
      <c r="F403" s="175">
        <f>work!I403+work!J403</f>
        <v>372409</v>
      </c>
      <c r="G403" s="120"/>
      <c r="H403" s="176" t="str">
        <f>work!L403</f>
        <v>20181107</v>
      </c>
      <c r="I403" s="119">
        <f t="shared" si="10"/>
        <v>993712</v>
      </c>
      <c r="J403" s="119">
        <f t="shared" si="11"/>
        <v>372409</v>
      </c>
    </row>
    <row r="404" spans="1:10" ht="15">
      <c r="A404" s="173">
        <v>374</v>
      </c>
      <c r="B404" s="174" t="s">
        <v>1381</v>
      </c>
      <c r="C404" s="118" t="s">
        <v>1228</v>
      </c>
      <c r="D404" s="118" t="s">
        <v>1382</v>
      </c>
      <c r="E404" s="175">
        <f>work!G404+work!H404</f>
        <v>1585611</v>
      </c>
      <c r="F404" s="175">
        <f>work!I404+work!J404</f>
        <v>1991470</v>
      </c>
      <c r="G404" s="120"/>
      <c r="H404" s="176" t="str">
        <f>work!L404</f>
        <v>20181009</v>
      </c>
      <c r="I404" s="119">
        <f t="shared" si="10"/>
        <v>1585611</v>
      </c>
      <c r="J404" s="119">
        <f t="shared" si="11"/>
        <v>1991470</v>
      </c>
    </row>
    <row r="405" spans="1:10" ht="15">
      <c r="A405" s="173">
        <v>375</v>
      </c>
      <c r="B405" s="174" t="s">
        <v>1384</v>
      </c>
      <c r="C405" s="118" t="s">
        <v>1228</v>
      </c>
      <c r="D405" s="118" t="s">
        <v>1385</v>
      </c>
      <c r="E405" s="175">
        <f>work!G405+work!H405</f>
        <v>105267</v>
      </c>
      <c r="F405" s="175">
        <f>work!I405+work!J405</f>
        <v>188368</v>
      </c>
      <c r="G405" s="118"/>
      <c r="H405" s="176" t="str">
        <f>work!L405</f>
        <v>20181107</v>
      </c>
      <c r="I405" s="119">
        <f t="shared" si="10"/>
        <v>105267</v>
      </c>
      <c r="J405" s="119">
        <f t="shared" si="11"/>
        <v>188368</v>
      </c>
    </row>
    <row r="406" spans="1:10" ht="15">
      <c r="A406" s="173">
        <v>376</v>
      </c>
      <c r="B406" s="174" t="s">
        <v>1388</v>
      </c>
      <c r="C406" s="118" t="s">
        <v>1386</v>
      </c>
      <c r="D406" s="118" t="s">
        <v>1389</v>
      </c>
      <c r="E406" s="175">
        <f>work!G406+work!H406</f>
        <v>432248</v>
      </c>
      <c r="F406" s="175">
        <f>work!I406+work!J406</f>
        <v>223813</v>
      </c>
      <c r="G406" s="120"/>
      <c r="H406" s="176" t="str">
        <f>work!L406</f>
        <v>20181009</v>
      </c>
      <c r="I406" s="119">
        <f t="shared" si="10"/>
        <v>432248</v>
      </c>
      <c r="J406" s="119">
        <f t="shared" si="11"/>
        <v>223813</v>
      </c>
    </row>
    <row r="407" spans="1:10" ht="15">
      <c r="A407" s="173">
        <v>377</v>
      </c>
      <c r="B407" s="174" t="s">
        <v>1391</v>
      </c>
      <c r="C407" s="118" t="s">
        <v>1386</v>
      </c>
      <c r="D407" s="118" t="s">
        <v>1392</v>
      </c>
      <c r="E407" s="175">
        <f>work!G407+work!H407</f>
        <v>170041</v>
      </c>
      <c r="F407" s="175">
        <f>work!I407+work!J407</f>
        <v>2700</v>
      </c>
      <c r="G407" s="120"/>
      <c r="H407" s="176" t="str">
        <f>work!L407</f>
        <v>20181009</v>
      </c>
      <c r="I407" s="119">
        <f t="shared" si="10"/>
        <v>170041</v>
      </c>
      <c r="J407" s="119">
        <f t="shared" si="11"/>
        <v>2700</v>
      </c>
    </row>
    <row r="408" spans="1:10" ht="15">
      <c r="A408" s="173">
        <v>378</v>
      </c>
      <c r="B408" s="174" t="s">
        <v>1394</v>
      </c>
      <c r="C408" s="118" t="s">
        <v>1386</v>
      </c>
      <c r="D408" s="118" t="s">
        <v>1395</v>
      </c>
      <c r="E408" s="175">
        <f>work!G408+work!H408</f>
        <v>263941</v>
      </c>
      <c r="F408" s="175">
        <f>work!I408+work!J408</f>
        <v>128700</v>
      </c>
      <c r="G408" s="120"/>
      <c r="H408" s="176" t="str">
        <f>work!L408</f>
        <v>20181009</v>
      </c>
      <c r="I408" s="119">
        <f t="shared" si="10"/>
        <v>263941</v>
      </c>
      <c r="J408" s="119">
        <f t="shared" si="11"/>
        <v>128700</v>
      </c>
    </row>
    <row r="409" spans="1:10" ht="15">
      <c r="A409" s="173">
        <v>379</v>
      </c>
      <c r="B409" s="174" t="s">
        <v>1397</v>
      </c>
      <c r="C409" s="118" t="s">
        <v>1386</v>
      </c>
      <c r="D409" s="118" t="s">
        <v>1398</v>
      </c>
      <c r="E409" s="175">
        <f>work!G409+work!H409</f>
        <v>864144</v>
      </c>
      <c r="F409" s="175">
        <f>work!I409+work!J409</f>
        <v>227636</v>
      </c>
      <c r="G409" s="120"/>
      <c r="H409" s="176" t="str">
        <f>work!L409</f>
        <v>20181009</v>
      </c>
      <c r="I409" s="119">
        <f t="shared" si="10"/>
        <v>864144</v>
      </c>
      <c r="J409" s="119">
        <f t="shared" si="11"/>
        <v>227636</v>
      </c>
    </row>
    <row r="410" spans="1:10" ht="15">
      <c r="A410" s="173">
        <v>380</v>
      </c>
      <c r="B410" s="174" t="s">
        <v>1400</v>
      </c>
      <c r="C410" s="118" t="s">
        <v>1386</v>
      </c>
      <c r="D410" s="118" t="s">
        <v>1401</v>
      </c>
      <c r="E410" s="175">
        <f>work!G410+work!H410</f>
        <v>2510858</v>
      </c>
      <c r="F410" s="175">
        <f>work!I410+work!J410</f>
        <v>108709</v>
      </c>
      <c r="G410" s="120"/>
      <c r="H410" s="176" t="str">
        <f>work!L410</f>
        <v>20181009</v>
      </c>
      <c r="I410" s="119">
        <f t="shared" si="10"/>
        <v>2510858</v>
      </c>
      <c r="J410" s="119">
        <f t="shared" si="11"/>
        <v>108709</v>
      </c>
    </row>
    <row r="411" spans="1:10" ht="15">
      <c r="A411" s="173">
        <v>381</v>
      </c>
      <c r="B411" s="174" t="s">
        <v>1403</v>
      </c>
      <c r="C411" s="118" t="s">
        <v>1386</v>
      </c>
      <c r="D411" s="118" t="s">
        <v>1404</v>
      </c>
      <c r="E411" s="175">
        <f>work!G411+work!H411</f>
        <v>144460</v>
      </c>
      <c r="F411" s="175">
        <f>work!I411+work!J411</f>
        <v>4200</v>
      </c>
      <c r="G411" s="120"/>
      <c r="H411" s="176" t="str">
        <f>work!L411</f>
        <v>20180919</v>
      </c>
      <c r="I411" s="119">
        <f t="shared" si="10"/>
        <v>144460</v>
      </c>
      <c r="J411" s="119">
        <f t="shared" si="11"/>
        <v>4200</v>
      </c>
    </row>
    <row r="412" spans="1:10" ht="15">
      <c r="A412" s="173">
        <v>382</v>
      </c>
      <c r="B412" s="174" t="s">
        <v>1406</v>
      </c>
      <c r="C412" s="118" t="s">
        <v>1386</v>
      </c>
      <c r="D412" s="118" t="s">
        <v>1407</v>
      </c>
      <c r="E412" s="175">
        <f>work!G412+work!H412</f>
        <v>317914</v>
      </c>
      <c r="F412" s="175">
        <f>work!I412+work!J412</f>
        <v>43630</v>
      </c>
      <c r="G412" s="120"/>
      <c r="H412" s="176" t="str">
        <f>work!L412</f>
        <v>20181009</v>
      </c>
      <c r="I412" s="119">
        <f t="shared" si="10"/>
        <v>317914</v>
      </c>
      <c r="J412" s="119">
        <f t="shared" si="11"/>
        <v>43630</v>
      </c>
    </row>
    <row r="413" spans="1:10" ht="15">
      <c r="A413" s="173">
        <v>383</v>
      </c>
      <c r="B413" s="174" t="s">
        <v>1409</v>
      </c>
      <c r="C413" s="118" t="s">
        <v>1386</v>
      </c>
      <c r="D413" s="118" t="s">
        <v>1410</v>
      </c>
      <c r="E413" s="175">
        <f>work!G413+work!H413</f>
        <v>1192505</v>
      </c>
      <c r="F413" s="175">
        <f>work!I413+work!J413</f>
        <v>393533</v>
      </c>
      <c r="G413" s="120"/>
      <c r="H413" s="176" t="s">
        <v>9</v>
      </c>
      <c r="I413" s="119">
        <f t="shared" si="10"/>
        <v>1192505</v>
      </c>
      <c r="J413" s="119">
        <f t="shared" si="11"/>
        <v>393533</v>
      </c>
    </row>
    <row r="414" spans="1:10" ht="15">
      <c r="A414" s="173">
        <v>384</v>
      </c>
      <c r="B414" s="174" t="s">
        <v>1412</v>
      </c>
      <c r="C414" s="118" t="s">
        <v>1386</v>
      </c>
      <c r="D414" s="118" t="s">
        <v>1413</v>
      </c>
      <c r="E414" s="175">
        <f>work!G414+work!H414</f>
        <v>350137</v>
      </c>
      <c r="F414" s="175">
        <f>work!I414+work!J414</f>
        <v>108700</v>
      </c>
      <c r="G414" s="120"/>
      <c r="H414" s="176" t="str">
        <f>work!L414</f>
        <v>20181009</v>
      </c>
      <c r="I414" s="119">
        <f t="shared" si="10"/>
        <v>350137</v>
      </c>
      <c r="J414" s="119">
        <f t="shared" si="11"/>
        <v>108700</v>
      </c>
    </row>
    <row r="415" spans="1:10" ht="15">
      <c r="A415" s="173">
        <v>385</v>
      </c>
      <c r="B415" s="174" t="s">
        <v>1415</v>
      </c>
      <c r="C415" s="118" t="s">
        <v>1386</v>
      </c>
      <c r="D415" s="118" t="s">
        <v>1416</v>
      </c>
      <c r="E415" s="175" t="e">
        <f>work!G415+work!H415</f>
        <v>#VALUE!</v>
      </c>
      <c r="F415" s="175" t="e">
        <f>work!I415+work!J415</f>
        <v>#VALUE!</v>
      </c>
      <c r="G415" s="120"/>
      <c r="H415" s="176" t="str">
        <f>work!L415</f>
        <v>No report</v>
      </c>
      <c r="I415" s="119" t="e">
        <f t="shared" si="10"/>
        <v>#VALUE!</v>
      </c>
      <c r="J415" s="119" t="e">
        <f t="shared" si="11"/>
        <v>#VALUE!</v>
      </c>
    </row>
    <row r="416" spans="1:10" ht="15">
      <c r="A416" s="173">
        <v>386</v>
      </c>
      <c r="B416" s="174" t="s">
        <v>1418</v>
      </c>
      <c r="C416" s="118" t="s">
        <v>1386</v>
      </c>
      <c r="D416" s="118" t="s">
        <v>1419</v>
      </c>
      <c r="E416" s="175">
        <f>work!G416+work!H416</f>
        <v>1055131</v>
      </c>
      <c r="F416" s="175">
        <f>work!I416+work!J416</f>
        <v>1196141</v>
      </c>
      <c r="G416" s="118"/>
      <c r="H416" s="176" t="str">
        <f>work!L416</f>
        <v>20181009</v>
      </c>
      <c r="I416" s="119">
        <f aca="true" t="shared" si="12" ref="I416:I479">E416</f>
        <v>1055131</v>
      </c>
      <c r="J416" s="119">
        <f aca="true" t="shared" si="13" ref="J416:J479">F416</f>
        <v>1196141</v>
      </c>
    </row>
    <row r="417" spans="1:10" ht="15">
      <c r="A417" s="173">
        <v>387</v>
      </c>
      <c r="B417" s="174" t="s">
        <v>1421</v>
      </c>
      <c r="C417" s="118" t="s">
        <v>1386</v>
      </c>
      <c r="D417" s="118" t="s">
        <v>1422</v>
      </c>
      <c r="E417" s="175">
        <f>work!G417+work!H417</f>
        <v>1244691</v>
      </c>
      <c r="F417" s="175">
        <f>work!I417+work!J417</f>
        <v>10385394</v>
      </c>
      <c r="G417" s="120"/>
      <c r="H417" s="176" t="str">
        <f>work!L417</f>
        <v>20181009</v>
      </c>
      <c r="I417" s="119">
        <f t="shared" si="12"/>
        <v>1244691</v>
      </c>
      <c r="J417" s="119">
        <f t="shared" si="13"/>
        <v>10385394</v>
      </c>
    </row>
    <row r="418" spans="1:10" ht="15">
      <c r="A418" s="173">
        <v>388</v>
      </c>
      <c r="B418" s="174" t="s">
        <v>1424</v>
      </c>
      <c r="C418" s="118" t="s">
        <v>1386</v>
      </c>
      <c r="D418" s="118" t="s">
        <v>1425</v>
      </c>
      <c r="E418" s="175">
        <f>work!G418+work!H418</f>
        <v>789290</v>
      </c>
      <c r="F418" s="175">
        <f>work!I418+work!J418</f>
        <v>100</v>
      </c>
      <c r="G418" s="120"/>
      <c r="H418" s="176" t="str">
        <f>work!L418</f>
        <v>20181009</v>
      </c>
      <c r="I418" s="119">
        <f t="shared" si="12"/>
        <v>789290</v>
      </c>
      <c r="J418" s="119">
        <f t="shared" si="13"/>
        <v>100</v>
      </c>
    </row>
    <row r="419" spans="1:10" ht="15">
      <c r="A419" s="173">
        <v>389</v>
      </c>
      <c r="B419" s="174" t="s">
        <v>1427</v>
      </c>
      <c r="C419" s="118" t="s">
        <v>1386</v>
      </c>
      <c r="D419" s="118" t="s">
        <v>1428</v>
      </c>
      <c r="E419" s="175">
        <f>work!G419+work!H419</f>
        <v>1040277</v>
      </c>
      <c r="F419" s="175">
        <f>work!I419+work!J419</f>
        <v>496631</v>
      </c>
      <c r="G419" s="120"/>
      <c r="H419" s="176" t="str">
        <f>work!L419</f>
        <v>20181107</v>
      </c>
      <c r="I419" s="119">
        <f t="shared" si="12"/>
        <v>1040277</v>
      </c>
      <c r="J419" s="119">
        <f t="shared" si="13"/>
        <v>496631</v>
      </c>
    </row>
    <row r="420" spans="1:10" ht="15">
      <c r="A420" s="173">
        <v>390</v>
      </c>
      <c r="B420" s="174" t="s">
        <v>1430</v>
      </c>
      <c r="C420" s="118" t="s">
        <v>1386</v>
      </c>
      <c r="D420" s="118" t="s">
        <v>1431</v>
      </c>
      <c r="E420" s="175">
        <f>work!G420+work!H420</f>
        <v>561617</v>
      </c>
      <c r="F420" s="175">
        <f>work!I420+work!J420</f>
        <v>0</v>
      </c>
      <c r="G420" s="120"/>
      <c r="H420" s="176" t="str">
        <f>work!L420</f>
        <v>20181107</v>
      </c>
      <c r="I420" s="119">
        <f t="shared" si="12"/>
        <v>561617</v>
      </c>
      <c r="J420" s="119">
        <f t="shared" si="13"/>
        <v>0</v>
      </c>
    </row>
    <row r="421" spans="1:10" ht="15">
      <c r="A421" s="173">
        <v>391</v>
      </c>
      <c r="B421" s="174" t="s">
        <v>1433</v>
      </c>
      <c r="C421" s="118" t="s">
        <v>1386</v>
      </c>
      <c r="D421" s="118" t="s">
        <v>1434</v>
      </c>
      <c r="E421" s="175">
        <f>work!G421+work!H421</f>
        <v>412874</v>
      </c>
      <c r="F421" s="175">
        <f>work!I421+work!J421</f>
        <v>9500</v>
      </c>
      <c r="G421" s="120"/>
      <c r="H421" s="176" t="str">
        <f>work!L421</f>
        <v>20181009</v>
      </c>
      <c r="I421" s="119">
        <f t="shared" si="12"/>
        <v>412874</v>
      </c>
      <c r="J421" s="119">
        <f t="shared" si="13"/>
        <v>9500</v>
      </c>
    </row>
    <row r="422" spans="1:10" ht="15">
      <c r="A422" s="173">
        <v>392</v>
      </c>
      <c r="B422" s="174" t="s">
        <v>1436</v>
      </c>
      <c r="C422" s="118" t="s">
        <v>1386</v>
      </c>
      <c r="D422" s="118" t="s">
        <v>1437</v>
      </c>
      <c r="E422" s="175">
        <f>work!G422+work!H422</f>
        <v>1439840</v>
      </c>
      <c r="F422" s="175">
        <f>work!I422+work!J422</f>
        <v>681209</v>
      </c>
      <c r="G422" s="120"/>
      <c r="H422" s="176" t="str">
        <f>work!L422</f>
        <v>20181009</v>
      </c>
      <c r="I422" s="119">
        <f t="shared" si="12"/>
        <v>1439840</v>
      </c>
      <c r="J422" s="119">
        <f t="shared" si="13"/>
        <v>681209</v>
      </c>
    </row>
    <row r="423" spans="1:10" ht="15">
      <c r="A423" s="173">
        <v>393</v>
      </c>
      <c r="B423" s="174" t="s">
        <v>1439</v>
      </c>
      <c r="C423" s="118" t="s">
        <v>1386</v>
      </c>
      <c r="D423" s="118" t="s">
        <v>1440</v>
      </c>
      <c r="E423" s="175">
        <f>work!G423+work!H423</f>
        <v>395707</v>
      </c>
      <c r="F423" s="175">
        <f>work!I423+work!J423</f>
        <v>687050</v>
      </c>
      <c r="G423" s="120"/>
      <c r="H423" s="176" t="str">
        <f>work!L423</f>
        <v>20181009</v>
      </c>
      <c r="I423" s="119">
        <f t="shared" si="12"/>
        <v>395707</v>
      </c>
      <c r="J423" s="119">
        <f t="shared" si="13"/>
        <v>687050</v>
      </c>
    </row>
    <row r="424" spans="1:10" ht="15">
      <c r="A424" s="173">
        <v>394</v>
      </c>
      <c r="B424" s="174" t="s">
        <v>1442</v>
      </c>
      <c r="C424" s="118" t="s">
        <v>1386</v>
      </c>
      <c r="D424" s="118" t="s">
        <v>1443</v>
      </c>
      <c r="E424" s="175">
        <f>work!G424+work!H424</f>
        <v>957148</v>
      </c>
      <c r="F424" s="175">
        <f>work!I424+work!J424</f>
        <v>0</v>
      </c>
      <c r="G424" s="120"/>
      <c r="H424" s="176" t="str">
        <f>work!L424</f>
        <v>20181009</v>
      </c>
      <c r="I424" s="119">
        <f t="shared" si="12"/>
        <v>957148</v>
      </c>
      <c r="J424" s="119">
        <f t="shared" si="13"/>
        <v>0</v>
      </c>
    </row>
    <row r="425" spans="1:10" ht="15">
      <c r="A425" s="173">
        <v>395</v>
      </c>
      <c r="B425" s="174" t="s">
        <v>1445</v>
      </c>
      <c r="C425" s="118" t="s">
        <v>1386</v>
      </c>
      <c r="D425" s="118" t="s">
        <v>1446</v>
      </c>
      <c r="E425" s="175">
        <f>work!G425+work!H425</f>
        <v>180883</v>
      </c>
      <c r="F425" s="175">
        <f>work!I425+work!J425</f>
        <v>4</v>
      </c>
      <c r="G425" s="120"/>
      <c r="H425" s="176" t="str">
        <f>work!L425</f>
        <v>20181009</v>
      </c>
      <c r="I425" s="119">
        <f t="shared" si="12"/>
        <v>180883</v>
      </c>
      <c r="J425" s="119">
        <f t="shared" si="13"/>
        <v>4</v>
      </c>
    </row>
    <row r="426" spans="1:10" ht="15">
      <c r="A426" s="173">
        <v>396</v>
      </c>
      <c r="B426" s="174" t="s">
        <v>1448</v>
      </c>
      <c r="C426" s="118" t="s">
        <v>1386</v>
      </c>
      <c r="D426" s="118" t="s">
        <v>1449</v>
      </c>
      <c r="E426" s="175">
        <f>work!G426+work!H426</f>
        <v>1643040</v>
      </c>
      <c r="F426" s="175">
        <f>work!I426+work!J426</f>
        <v>909438</v>
      </c>
      <c r="G426" s="120"/>
      <c r="H426" s="176" t="str">
        <f>work!L426</f>
        <v>20181009</v>
      </c>
      <c r="I426" s="119">
        <f t="shared" si="12"/>
        <v>1643040</v>
      </c>
      <c r="J426" s="119">
        <f t="shared" si="13"/>
        <v>909438</v>
      </c>
    </row>
    <row r="427" spans="1:10" ht="15">
      <c r="A427" s="173">
        <v>397</v>
      </c>
      <c r="B427" s="174" t="s">
        <v>1451</v>
      </c>
      <c r="C427" s="118" t="s">
        <v>1386</v>
      </c>
      <c r="D427" s="118" t="s">
        <v>1452</v>
      </c>
      <c r="E427" s="175">
        <f>work!G427+work!H427</f>
        <v>4035218</v>
      </c>
      <c r="F427" s="175">
        <f>work!I427+work!J427</f>
        <v>540738</v>
      </c>
      <c r="G427" s="120"/>
      <c r="H427" s="176" t="str">
        <f>work!L427</f>
        <v>20181107</v>
      </c>
      <c r="I427" s="119">
        <f t="shared" si="12"/>
        <v>4035218</v>
      </c>
      <c r="J427" s="119">
        <f t="shared" si="13"/>
        <v>540738</v>
      </c>
    </row>
    <row r="428" spans="1:10" ht="15">
      <c r="A428" s="173">
        <v>398</v>
      </c>
      <c r="B428" s="174" t="s">
        <v>1454</v>
      </c>
      <c r="C428" s="118" t="s">
        <v>1386</v>
      </c>
      <c r="D428" s="118" t="s">
        <v>1455</v>
      </c>
      <c r="E428" s="175">
        <f>work!G428+work!H428</f>
        <v>310366</v>
      </c>
      <c r="F428" s="175">
        <f>work!I428+work!J428</f>
        <v>1088881</v>
      </c>
      <c r="G428" s="120"/>
      <c r="H428" s="176" t="str">
        <f>work!L428</f>
        <v>20181107</v>
      </c>
      <c r="I428" s="119">
        <f t="shared" si="12"/>
        <v>310366</v>
      </c>
      <c r="J428" s="119">
        <f t="shared" si="13"/>
        <v>1088881</v>
      </c>
    </row>
    <row r="429" spans="1:10" ht="15">
      <c r="A429" s="173">
        <v>399</v>
      </c>
      <c r="B429" s="174" t="s">
        <v>1457</v>
      </c>
      <c r="C429" s="118" t="s">
        <v>1386</v>
      </c>
      <c r="D429" s="118" t="s">
        <v>1458</v>
      </c>
      <c r="E429" s="175">
        <f>work!G429+work!H429</f>
        <v>2498307</v>
      </c>
      <c r="F429" s="175">
        <f>work!I429+work!J429</f>
        <v>203137</v>
      </c>
      <c r="G429" s="120"/>
      <c r="H429" s="176" t="str">
        <f>work!L429</f>
        <v>20181009</v>
      </c>
      <c r="I429" s="119">
        <f t="shared" si="12"/>
        <v>2498307</v>
      </c>
      <c r="J429" s="119">
        <f t="shared" si="13"/>
        <v>203137</v>
      </c>
    </row>
    <row r="430" spans="1:10" ht="15">
      <c r="A430" s="173">
        <v>400</v>
      </c>
      <c r="B430" s="174" t="s">
        <v>1460</v>
      </c>
      <c r="C430" s="118" t="s">
        <v>1386</v>
      </c>
      <c r="D430" s="118" t="s">
        <v>1461</v>
      </c>
      <c r="E430" s="175">
        <f>work!G430+work!H430</f>
        <v>472409</v>
      </c>
      <c r="F430" s="175">
        <f>work!I430+work!J430</f>
        <v>0</v>
      </c>
      <c r="G430" s="120"/>
      <c r="H430" s="176" t="str">
        <f>work!L430</f>
        <v>20181009</v>
      </c>
      <c r="I430" s="119">
        <f t="shared" si="12"/>
        <v>472409</v>
      </c>
      <c r="J430" s="119">
        <f t="shared" si="13"/>
        <v>0</v>
      </c>
    </row>
    <row r="431" spans="1:10" ht="15">
      <c r="A431" s="173">
        <v>401</v>
      </c>
      <c r="B431" s="174" t="s">
        <v>1463</v>
      </c>
      <c r="C431" s="118" t="s">
        <v>1386</v>
      </c>
      <c r="D431" s="118" t="s">
        <v>1464</v>
      </c>
      <c r="E431" s="175">
        <f>work!G431+work!H431</f>
        <v>51449</v>
      </c>
      <c r="F431" s="175">
        <f>work!I431+work!J431</f>
        <v>245317</v>
      </c>
      <c r="G431" s="120"/>
      <c r="H431" s="176" t="str">
        <f>work!L431</f>
        <v>20181107</v>
      </c>
      <c r="I431" s="119">
        <f t="shared" si="12"/>
        <v>51449</v>
      </c>
      <c r="J431" s="119">
        <f t="shared" si="13"/>
        <v>245317</v>
      </c>
    </row>
    <row r="432" spans="1:10" ht="15">
      <c r="A432" s="173">
        <v>402</v>
      </c>
      <c r="B432" s="174" t="s">
        <v>1466</v>
      </c>
      <c r="C432" s="118" t="s">
        <v>1386</v>
      </c>
      <c r="D432" s="118" t="s">
        <v>1467</v>
      </c>
      <c r="E432" s="175">
        <f>work!G432+work!H432</f>
        <v>1838456</v>
      </c>
      <c r="F432" s="175">
        <f>work!I432+work!J432</f>
        <v>1108356</v>
      </c>
      <c r="G432" s="120"/>
      <c r="H432" s="176" t="str">
        <f>work!L432</f>
        <v>20181009</v>
      </c>
      <c r="I432" s="119">
        <f t="shared" si="12"/>
        <v>1838456</v>
      </c>
      <c r="J432" s="119">
        <f t="shared" si="13"/>
        <v>1108356</v>
      </c>
    </row>
    <row r="433" spans="1:10" ht="15">
      <c r="A433" s="173">
        <v>403</v>
      </c>
      <c r="B433" s="174" t="s">
        <v>1469</v>
      </c>
      <c r="C433" s="118" t="s">
        <v>1386</v>
      </c>
      <c r="D433" s="118" t="s">
        <v>1470</v>
      </c>
      <c r="E433" s="175">
        <f>work!G433+work!H433</f>
        <v>31300</v>
      </c>
      <c r="F433" s="175">
        <f>work!I433+work!J433</f>
        <v>27500</v>
      </c>
      <c r="G433" s="120"/>
      <c r="H433" s="176" t="str">
        <f>work!L433</f>
        <v>20181107</v>
      </c>
      <c r="I433" s="119">
        <f t="shared" si="12"/>
        <v>31300</v>
      </c>
      <c r="J433" s="119">
        <f t="shared" si="13"/>
        <v>27500</v>
      </c>
    </row>
    <row r="434" spans="1:10" ht="15">
      <c r="A434" s="173">
        <v>404</v>
      </c>
      <c r="B434" s="174" t="s">
        <v>1472</v>
      </c>
      <c r="C434" s="118" t="s">
        <v>1386</v>
      </c>
      <c r="D434" s="118" t="s">
        <v>1473</v>
      </c>
      <c r="E434" s="175">
        <f>work!G434+work!H434</f>
        <v>1330952</v>
      </c>
      <c r="F434" s="175">
        <f>work!I434+work!J434</f>
        <v>1359850</v>
      </c>
      <c r="G434" s="120"/>
      <c r="H434" s="176" t="str">
        <f>work!L434</f>
        <v>20181107</v>
      </c>
      <c r="I434" s="119">
        <f t="shared" si="12"/>
        <v>1330952</v>
      </c>
      <c r="J434" s="119">
        <f t="shared" si="13"/>
        <v>1359850</v>
      </c>
    </row>
    <row r="435" spans="1:10" ht="15">
      <c r="A435" s="173">
        <v>405</v>
      </c>
      <c r="B435" s="174" t="s">
        <v>1475</v>
      </c>
      <c r="C435" s="118" t="s">
        <v>1386</v>
      </c>
      <c r="D435" s="118" t="s">
        <v>1476</v>
      </c>
      <c r="E435" s="175">
        <f>work!G435+work!H435</f>
        <v>738780</v>
      </c>
      <c r="F435" s="175">
        <f>work!I435+work!J435</f>
        <v>259050</v>
      </c>
      <c r="G435" s="120"/>
      <c r="H435" s="176" t="str">
        <f>work!L435</f>
        <v>20181009</v>
      </c>
      <c r="I435" s="119">
        <f t="shared" si="12"/>
        <v>738780</v>
      </c>
      <c r="J435" s="119">
        <f t="shared" si="13"/>
        <v>259050</v>
      </c>
    </row>
    <row r="436" spans="1:10" ht="15">
      <c r="A436" s="173">
        <v>406</v>
      </c>
      <c r="B436" s="174" t="s">
        <v>1478</v>
      </c>
      <c r="C436" s="118" t="s">
        <v>1386</v>
      </c>
      <c r="D436" s="118" t="s">
        <v>1479</v>
      </c>
      <c r="E436" s="175">
        <f>work!G436+work!H436</f>
        <v>1197493</v>
      </c>
      <c r="F436" s="175">
        <f>work!I436+work!J436</f>
        <v>150927</v>
      </c>
      <c r="G436" s="120"/>
      <c r="H436" s="176" t="str">
        <f>work!L436</f>
        <v>20181009</v>
      </c>
      <c r="I436" s="119">
        <f t="shared" si="12"/>
        <v>1197493</v>
      </c>
      <c r="J436" s="119">
        <f t="shared" si="13"/>
        <v>150927</v>
      </c>
    </row>
    <row r="437" spans="1:10" ht="15">
      <c r="A437" s="173">
        <v>407</v>
      </c>
      <c r="B437" s="174" t="s">
        <v>1481</v>
      </c>
      <c r="C437" s="118" t="s">
        <v>1386</v>
      </c>
      <c r="D437" s="118" t="s">
        <v>1482</v>
      </c>
      <c r="E437" s="175">
        <f>work!G437+work!H437</f>
        <v>649628</v>
      </c>
      <c r="F437" s="175">
        <f>work!I437+work!J437</f>
        <v>544050</v>
      </c>
      <c r="G437" s="120"/>
      <c r="H437" s="176" t="str">
        <f>work!L437</f>
        <v>20181009</v>
      </c>
      <c r="I437" s="119">
        <f t="shared" si="12"/>
        <v>649628</v>
      </c>
      <c r="J437" s="119">
        <f t="shared" si="13"/>
        <v>544050</v>
      </c>
    </row>
    <row r="438" spans="1:10" ht="15">
      <c r="A438" s="173">
        <v>408</v>
      </c>
      <c r="B438" s="174" t="s">
        <v>1484</v>
      </c>
      <c r="C438" s="118" t="s">
        <v>1386</v>
      </c>
      <c r="D438" s="118" t="s">
        <v>1485</v>
      </c>
      <c r="E438" s="175">
        <f>work!G438+work!H438</f>
        <v>26830</v>
      </c>
      <c r="F438" s="175">
        <f>work!I438+work!J438</f>
        <v>15000</v>
      </c>
      <c r="G438" s="120"/>
      <c r="H438" s="176" t="str">
        <f>work!L438</f>
        <v>20181009</v>
      </c>
      <c r="I438" s="119">
        <f t="shared" si="12"/>
        <v>26830</v>
      </c>
      <c r="J438" s="119">
        <f t="shared" si="13"/>
        <v>15000</v>
      </c>
    </row>
    <row r="439" spans="1:10" ht="15">
      <c r="A439" s="173">
        <v>409</v>
      </c>
      <c r="B439" s="174" t="s">
        <v>1487</v>
      </c>
      <c r="C439" s="118" t="s">
        <v>1386</v>
      </c>
      <c r="D439" s="118" t="s">
        <v>1488</v>
      </c>
      <c r="E439" s="175">
        <f>work!G439+work!H439</f>
        <v>68908</v>
      </c>
      <c r="F439" s="175">
        <f>work!I439+work!J439</f>
        <v>142681</v>
      </c>
      <c r="G439" s="120"/>
      <c r="H439" s="176" t="str">
        <f>work!L439</f>
        <v>20181009</v>
      </c>
      <c r="I439" s="119">
        <f t="shared" si="12"/>
        <v>68908</v>
      </c>
      <c r="J439" s="119">
        <f t="shared" si="13"/>
        <v>142681</v>
      </c>
    </row>
    <row r="440" spans="1:10" ht="15">
      <c r="A440" s="173">
        <v>410</v>
      </c>
      <c r="B440" s="174" t="s">
        <v>1490</v>
      </c>
      <c r="C440" s="118" t="s">
        <v>1386</v>
      </c>
      <c r="D440" s="118" t="s">
        <v>1491</v>
      </c>
      <c r="E440" s="175">
        <f>work!G440+work!H440</f>
        <v>1331805</v>
      </c>
      <c r="F440" s="175">
        <f>work!I440+work!J440</f>
        <v>226228</v>
      </c>
      <c r="G440" s="120"/>
      <c r="H440" s="176" t="str">
        <f>work!L440</f>
        <v>20181009</v>
      </c>
      <c r="I440" s="119">
        <f t="shared" si="12"/>
        <v>1331805</v>
      </c>
      <c r="J440" s="119">
        <f t="shared" si="13"/>
        <v>226228</v>
      </c>
    </row>
    <row r="441" spans="1:10" ht="15">
      <c r="A441" s="173">
        <v>411</v>
      </c>
      <c r="B441" s="174" t="s">
        <v>1493</v>
      </c>
      <c r="C441" s="118" t="s">
        <v>1386</v>
      </c>
      <c r="D441" s="118" t="s">
        <v>1494</v>
      </c>
      <c r="E441" s="175">
        <f>work!G441+work!H441</f>
        <v>458128</v>
      </c>
      <c r="F441" s="175">
        <f>work!I441+work!J441</f>
        <v>211272</v>
      </c>
      <c r="G441" s="120"/>
      <c r="H441" s="176" t="str">
        <f>work!L441</f>
        <v>20181009</v>
      </c>
      <c r="I441" s="119">
        <f t="shared" si="12"/>
        <v>458128</v>
      </c>
      <c r="J441" s="119">
        <f t="shared" si="13"/>
        <v>211272</v>
      </c>
    </row>
    <row r="442" spans="1:10" ht="15">
      <c r="A442" s="173">
        <v>412</v>
      </c>
      <c r="B442" s="174" t="s">
        <v>1496</v>
      </c>
      <c r="C442" s="118" t="s">
        <v>1386</v>
      </c>
      <c r="D442" s="118" t="s">
        <v>1497</v>
      </c>
      <c r="E442" s="175" t="e">
        <f>work!G442+work!H442</f>
        <v>#VALUE!</v>
      </c>
      <c r="F442" s="175" t="e">
        <f>work!I442+work!J442</f>
        <v>#VALUE!</v>
      </c>
      <c r="G442" s="120"/>
      <c r="H442" s="176" t="str">
        <f>work!L442</f>
        <v>No report</v>
      </c>
      <c r="I442" s="119" t="e">
        <f t="shared" si="12"/>
        <v>#VALUE!</v>
      </c>
      <c r="J442" s="119" t="e">
        <f t="shared" si="13"/>
        <v>#VALUE!</v>
      </c>
    </row>
    <row r="443" spans="1:10" ht="15">
      <c r="A443" s="173">
        <v>413</v>
      </c>
      <c r="B443" s="174" t="s">
        <v>1499</v>
      </c>
      <c r="C443" s="118" t="s">
        <v>1386</v>
      </c>
      <c r="D443" s="118" t="s">
        <v>523</v>
      </c>
      <c r="E443" s="175">
        <f>work!G443+work!H443</f>
        <v>594082</v>
      </c>
      <c r="F443" s="175">
        <f>work!I443+work!J443</f>
        <v>204343</v>
      </c>
      <c r="G443" s="120"/>
      <c r="H443" s="176" t="str">
        <f>work!L443</f>
        <v>20181009</v>
      </c>
      <c r="I443" s="119">
        <f t="shared" si="12"/>
        <v>594082</v>
      </c>
      <c r="J443" s="119">
        <f t="shared" si="13"/>
        <v>204343</v>
      </c>
    </row>
    <row r="444" spans="1:10" ht="15">
      <c r="A444" s="173">
        <v>414</v>
      </c>
      <c r="B444" s="174" t="s">
        <v>1501</v>
      </c>
      <c r="C444" s="118" t="s">
        <v>1386</v>
      </c>
      <c r="D444" s="118" t="s">
        <v>1502</v>
      </c>
      <c r="E444" s="175">
        <f>work!G444+work!H444</f>
        <v>145997</v>
      </c>
      <c r="F444" s="175">
        <f>work!I444+work!J444</f>
        <v>492000</v>
      </c>
      <c r="G444" s="120"/>
      <c r="H444" s="176" t="str">
        <f>work!L444</f>
        <v>20181009</v>
      </c>
      <c r="I444" s="119">
        <f t="shared" si="12"/>
        <v>145997</v>
      </c>
      <c r="J444" s="119">
        <f t="shared" si="13"/>
        <v>492000</v>
      </c>
    </row>
    <row r="445" spans="1:10" ht="15">
      <c r="A445" s="173">
        <v>415</v>
      </c>
      <c r="B445" s="174" t="s">
        <v>1505</v>
      </c>
      <c r="C445" s="118" t="s">
        <v>1503</v>
      </c>
      <c r="D445" s="118" t="s">
        <v>1506</v>
      </c>
      <c r="E445" s="175">
        <f>work!G445+work!H445</f>
        <v>534550</v>
      </c>
      <c r="F445" s="175">
        <f>work!I445+work!J445</f>
        <v>0</v>
      </c>
      <c r="G445" s="120"/>
      <c r="H445" s="176" t="str">
        <f>work!L445</f>
        <v>20181009</v>
      </c>
      <c r="I445" s="119">
        <f t="shared" si="12"/>
        <v>534550</v>
      </c>
      <c r="J445" s="119">
        <f t="shared" si="13"/>
        <v>0</v>
      </c>
    </row>
    <row r="446" spans="1:10" ht="15">
      <c r="A446" s="173">
        <v>416</v>
      </c>
      <c r="B446" s="174" t="s">
        <v>1508</v>
      </c>
      <c r="C446" s="118" t="s">
        <v>1503</v>
      </c>
      <c r="D446" s="118" t="s">
        <v>1509</v>
      </c>
      <c r="E446" s="175">
        <f>work!G446+work!H446</f>
        <v>2014781</v>
      </c>
      <c r="F446" s="175">
        <f>work!I446+work!J446</f>
        <v>15001</v>
      </c>
      <c r="G446" s="120"/>
      <c r="H446" s="176" t="str">
        <f>work!L446</f>
        <v>20181009</v>
      </c>
      <c r="I446" s="119">
        <f t="shared" si="12"/>
        <v>2014781</v>
      </c>
      <c r="J446" s="119">
        <f t="shared" si="13"/>
        <v>15001</v>
      </c>
    </row>
    <row r="447" spans="1:10" ht="15">
      <c r="A447" s="173">
        <v>417</v>
      </c>
      <c r="B447" s="174" t="s">
        <v>1511</v>
      </c>
      <c r="C447" s="118" t="s">
        <v>1503</v>
      </c>
      <c r="D447" s="118" t="s">
        <v>1512</v>
      </c>
      <c r="E447" s="175">
        <f>work!G447+work!H447</f>
        <v>1746676</v>
      </c>
      <c r="F447" s="175">
        <f>work!I447+work!J447</f>
        <v>21175</v>
      </c>
      <c r="G447" s="120"/>
      <c r="H447" s="176" t="str">
        <f>work!L447</f>
        <v>20181009</v>
      </c>
      <c r="I447" s="119">
        <f t="shared" si="12"/>
        <v>1746676</v>
      </c>
      <c r="J447" s="119">
        <f t="shared" si="13"/>
        <v>21175</v>
      </c>
    </row>
    <row r="448" spans="1:10" ht="15">
      <c r="A448" s="173">
        <v>418</v>
      </c>
      <c r="B448" s="174" t="s">
        <v>1514</v>
      </c>
      <c r="C448" s="118" t="s">
        <v>1503</v>
      </c>
      <c r="D448" s="118" t="s">
        <v>1515</v>
      </c>
      <c r="E448" s="175">
        <f>work!G448+work!H448</f>
        <v>325975</v>
      </c>
      <c r="F448" s="175">
        <f>work!I448+work!J448</f>
        <v>25700</v>
      </c>
      <c r="G448" s="120"/>
      <c r="H448" s="176" t="str">
        <f>work!L448</f>
        <v>20181009</v>
      </c>
      <c r="I448" s="119">
        <f t="shared" si="12"/>
        <v>325975</v>
      </c>
      <c r="J448" s="119">
        <f t="shared" si="13"/>
        <v>25700</v>
      </c>
    </row>
    <row r="449" spans="1:10" ht="15">
      <c r="A449" s="173">
        <v>419</v>
      </c>
      <c r="B449" s="174" t="s">
        <v>1517</v>
      </c>
      <c r="C449" s="118" t="s">
        <v>1503</v>
      </c>
      <c r="D449" s="118" t="s">
        <v>1518</v>
      </c>
      <c r="E449" s="175">
        <f>work!G449+work!H449</f>
        <v>2888233</v>
      </c>
      <c r="F449" s="175">
        <f>work!I449+work!J449</f>
        <v>2176759</v>
      </c>
      <c r="G449" s="120"/>
      <c r="H449" s="176" t="str">
        <f>work!L449</f>
        <v>20181009</v>
      </c>
      <c r="I449" s="119">
        <f t="shared" si="12"/>
        <v>2888233</v>
      </c>
      <c r="J449" s="119">
        <f t="shared" si="13"/>
        <v>2176759</v>
      </c>
    </row>
    <row r="450" spans="1:10" ht="15">
      <c r="A450" s="173">
        <v>420</v>
      </c>
      <c r="B450" s="174" t="s">
        <v>1520</v>
      </c>
      <c r="C450" s="118" t="s">
        <v>1503</v>
      </c>
      <c r="D450" s="118" t="s">
        <v>1521</v>
      </c>
      <c r="E450" s="175">
        <f>work!G450+work!H450</f>
        <v>2590285</v>
      </c>
      <c r="F450" s="175">
        <f>work!I450+work!J450</f>
        <v>9199419</v>
      </c>
      <c r="G450" s="120"/>
      <c r="H450" s="176" t="str">
        <f>work!L450</f>
        <v>20181009</v>
      </c>
      <c r="I450" s="119">
        <f t="shared" si="12"/>
        <v>2590285</v>
      </c>
      <c r="J450" s="119">
        <f t="shared" si="13"/>
        <v>9199419</v>
      </c>
    </row>
    <row r="451" spans="1:10" ht="15">
      <c r="A451" s="173">
        <v>421</v>
      </c>
      <c r="B451" s="174" t="s">
        <v>1523</v>
      </c>
      <c r="C451" s="118" t="s">
        <v>1503</v>
      </c>
      <c r="D451" s="118" t="s">
        <v>1115</v>
      </c>
      <c r="E451" s="175">
        <f>work!G451+work!H451</f>
        <v>7766497</v>
      </c>
      <c r="F451" s="175">
        <f>work!I451+work!J451</f>
        <v>2730251</v>
      </c>
      <c r="G451" s="120"/>
      <c r="H451" s="176" t="str">
        <f>work!L451</f>
        <v>20181107</v>
      </c>
      <c r="I451" s="119">
        <f t="shared" si="12"/>
        <v>7766497</v>
      </c>
      <c r="J451" s="119">
        <f t="shared" si="13"/>
        <v>2730251</v>
      </c>
    </row>
    <row r="452" spans="1:10" ht="15">
      <c r="A452" s="173">
        <v>422</v>
      </c>
      <c r="B452" s="174" t="s">
        <v>1525</v>
      </c>
      <c r="C452" s="118" t="s">
        <v>1503</v>
      </c>
      <c r="D452" s="118" t="s">
        <v>1526</v>
      </c>
      <c r="E452" s="175">
        <f>work!G452+work!H452</f>
        <v>29734</v>
      </c>
      <c r="F452" s="175">
        <f>work!I452+work!J452</f>
        <v>17000</v>
      </c>
      <c r="G452" s="120"/>
      <c r="H452" s="176" t="str">
        <f>work!L452</f>
        <v>20181009</v>
      </c>
      <c r="I452" s="119">
        <f t="shared" si="12"/>
        <v>29734</v>
      </c>
      <c r="J452" s="119">
        <f t="shared" si="13"/>
        <v>17000</v>
      </c>
    </row>
    <row r="453" spans="1:10" ht="15">
      <c r="A453" s="173">
        <v>423</v>
      </c>
      <c r="B453" s="174" t="s">
        <v>1528</v>
      </c>
      <c r="C453" s="118" t="s">
        <v>1503</v>
      </c>
      <c r="D453" s="118" t="s">
        <v>1529</v>
      </c>
      <c r="E453" s="175">
        <f>work!G453+work!H453</f>
        <v>872650</v>
      </c>
      <c r="F453" s="175">
        <f>work!I453+work!J453</f>
        <v>46000</v>
      </c>
      <c r="G453" s="120"/>
      <c r="H453" s="176" t="str">
        <f>work!L453</f>
        <v>20181009</v>
      </c>
      <c r="I453" s="119">
        <f t="shared" si="12"/>
        <v>872650</v>
      </c>
      <c r="J453" s="119">
        <f t="shared" si="13"/>
        <v>46000</v>
      </c>
    </row>
    <row r="454" spans="1:10" ht="15">
      <c r="A454" s="173">
        <v>424</v>
      </c>
      <c r="B454" s="174" t="s">
        <v>1531</v>
      </c>
      <c r="C454" s="118" t="s">
        <v>1503</v>
      </c>
      <c r="D454" s="118" t="s">
        <v>1532</v>
      </c>
      <c r="E454" s="175">
        <f>work!G454+work!H454</f>
        <v>34950</v>
      </c>
      <c r="F454" s="175">
        <f>work!I454+work!J454</f>
        <v>8600</v>
      </c>
      <c r="G454" s="120"/>
      <c r="H454" s="176" t="str">
        <f>work!L454</f>
        <v>20181107</v>
      </c>
      <c r="I454" s="119">
        <f t="shared" si="12"/>
        <v>34950</v>
      </c>
      <c r="J454" s="119">
        <f t="shared" si="13"/>
        <v>8600</v>
      </c>
    </row>
    <row r="455" spans="1:10" ht="15">
      <c r="A455" s="173">
        <v>425</v>
      </c>
      <c r="B455" s="174" t="s">
        <v>1534</v>
      </c>
      <c r="C455" s="118" t="s">
        <v>1503</v>
      </c>
      <c r="D455" s="118" t="s">
        <v>1535</v>
      </c>
      <c r="E455" s="175">
        <f>work!G455+work!H455</f>
        <v>2491299</v>
      </c>
      <c r="F455" s="175">
        <f>work!I455+work!J455</f>
        <v>40181718</v>
      </c>
      <c r="G455" s="120"/>
      <c r="H455" s="176" t="str">
        <f>work!L455</f>
        <v>20181009</v>
      </c>
      <c r="I455" s="119">
        <f t="shared" si="12"/>
        <v>2491299</v>
      </c>
      <c r="J455" s="119">
        <f t="shared" si="13"/>
        <v>40181718</v>
      </c>
    </row>
    <row r="456" spans="1:10" ht="15">
      <c r="A456" s="173">
        <v>426</v>
      </c>
      <c r="B456" s="174" t="s">
        <v>1537</v>
      </c>
      <c r="C456" s="118" t="s">
        <v>1503</v>
      </c>
      <c r="D456" s="118" t="s">
        <v>1538</v>
      </c>
      <c r="E456" s="175">
        <f>work!G456+work!H456</f>
        <v>2703404</v>
      </c>
      <c r="F456" s="175">
        <f>work!I456+work!J456</f>
        <v>598863</v>
      </c>
      <c r="G456" s="120"/>
      <c r="H456" s="176" t="str">
        <f>work!L456</f>
        <v>20181009</v>
      </c>
      <c r="I456" s="119">
        <f t="shared" si="12"/>
        <v>2703404</v>
      </c>
      <c r="J456" s="119">
        <f t="shared" si="13"/>
        <v>598863</v>
      </c>
    </row>
    <row r="457" spans="1:10" ht="15">
      <c r="A457" s="173">
        <v>427</v>
      </c>
      <c r="B457" s="174" t="s">
        <v>1540</v>
      </c>
      <c r="C457" s="118" t="s">
        <v>1503</v>
      </c>
      <c r="D457" s="118" t="s">
        <v>1541</v>
      </c>
      <c r="E457" s="175" t="e">
        <f>work!G457+work!H457</f>
        <v>#VALUE!</v>
      </c>
      <c r="F457" s="175" t="e">
        <f>work!I457+work!J457</f>
        <v>#VALUE!</v>
      </c>
      <c r="G457" s="120"/>
      <c r="H457" s="176" t="str">
        <f>work!L457</f>
        <v>No report</v>
      </c>
      <c r="I457" s="119" t="e">
        <f t="shared" si="12"/>
        <v>#VALUE!</v>
      </c>
      <c r="J457" s="119" t="e">
        <f t="shared" si="13"/>
        <v>#VALUE!</v>
      </c>
    </row>
    <row r="458" spans="1:10" ht="15">
      <c r="A458" s="173">
        <v>428</v>
      </c>
      <c r="B458" s="174" t="s">
        <v>1543</v>
      </c>
      <c r="C458" s="118" t="s">
        <v>1503</v>
      </c>
      <c r="D458" s="118" t="s">
        <v>1544</v>
      </c>
      <c r="E458" s="175">
        <f>work!G458+work!H458</f>
        <v>4361976</v>
      </c>
      <c r="F458" s="175">
        <f>work!I458+work!J458</f>
        <v>5721034</v>
      </c>
      <c r="G458" s="120"/>
      <c r="H458" s="176" t="str">
        <f>work!L458</f>
        <v>20181107</v>
      </c>
      <c r="I458" s="119">
        <f t="shared" si="12"/>
        <v>4361976</v>
      </c>
      <c r="J458" s="119">
        <f t="shared" si="13"/>
        <v>5721034</v>
      </c>
    </row>
    <row r="459" spans="1:10" ht="15">
      <c r="A459" s="173">
        <v>429</v>
      </c>
      <c r="B459" s="174" t="s">
        <v>1546</v>
      </c>
      <c r="C459" s="118" t="s">
        <v>1503</v>
      </c>
      <c r="D459" s="118" t="s">
        <v>1547</v>
      </c>
      <c r="E459" s="175">
        <f>work!G459+work!H459</f>
        <v>3718768</v>
      </c>
      <c r="F459" s="175">
        <f>work!I459+work!J459</f>
        <v>38450</v>
      </c>
      <c r="G459" s="120"/>
      <c r="H459" s="176" t="str">
        <f>work!L459</f>
        <v>20181009</v>
      </c>
      <c r="I459" s="119">
        <f t="shared" si="12"/>
        <v>3718768</v>
      </c>
      <c r="J459" s="119">
        <f t="shared" si="13"/>
        <v>38450</v>
      </c>
    </row>
    <row r="460" spans="1:10" ht="15">
      <c r="A460" s="173">
        <v>430</v>
      </c>
      <c r="B460" s="174" t="s">
        <v>1549</v>
      </c>
      <c r="C460" s="118" t="s">
        <v>1503</v>
      </c>
      <c r="D460" s="118" t="s">
        <v>1550</v>
      </c>
      <c r="E460" s="175">
        <f>work!G460+work!H460</f>
        <v>1030394</v>
      </c>
      <c r="F460" s="175">
        <f>work!I460+work!J460</f>
        <v>751565</v>
      </c>
      <c r="G460" s="120"/>
      <c r="H460" s="176" t="str">
        <f>work!L460</f>
        <v>20181107</v>
      </c>
      <c r="I460" s="119">
        <f t="shared" si="12"/>
        <v>1030394</v>
      </c>
      <c r="J460" s="119">
        <f t="shared" si="13"/>
        <v>751565</v>
      </c>
    </row>
    <row r="461" spans="1:10" ht="15">
      <c r="A461" s="173">
        <v>431</v>
      </c>
      <c r="B461" s="174" t="s">
        <v>1552</v>
      </c>
      <c r="C461" s="118" t="s">
        <v>1503</v>
      </c>
      <c r="D461" s="118" t="s">
        <v>1553</v>
      </c>
      <c r="E461" s="175">
        <f>work!G461+work!H461</f>
        <v>9599671</v>
      </c>
      <c r="F461" s="175">
        <f>work!I461+work!J461</f>
        <v>3835000</v>
      </c>
      <c r="G461" s="120"/>
      <c r="H461" s="176" t="str">
        <f>work!L461</f>
        <v>20181009</v>
      </c>
      <c r="I461" s="119">
        <f t="shared" si="12"/>
        <v>9599671</v>
      </c>
      <c r="J461" s="119">
        <f t="shared" si="13"/>
        <v>3835000</v>
      </c>
    </row>
    <row r="462" spans="1:10" ht="15">
      <c r="A462" s="173">
        <v>432</v>
      </c>
      <c r="B462" s="174" t="s">
        <v>1555</v>
      </c>
      <c r="C462" s="118" t="s">
        <v>1503</v>
      </c>
      <c r="D462" s="118" t="s">
        <v>1556</v>
      </c>
      <c r="E462" s="175">
        <f>work!G462+work!H462</f>
        <v>2499119</v>
      </c>
      <c r="F462" s="175">
        <f>work!I462+work!J462</f>
        <v>38399</v>
      </c>
      <c r="G462" s="120"/>
      <c r="H462" s="176" t="str">
        <f>work!L462</f>
        <v>20181009</v>
      </c>
      <c r="I462" s="119">
        <f t="shared" si="12"/>
        <v>2499119</v>
      </c>
      <c r="J462" s="119">
        <f t="shared" si="13"/>
        <v>38399</v>
      </c>
    </row>
    <row r="463" spans="1:10" ht="15">
      <c r="A463" s="173">
        <v>433</v>
      </c>
      <c r="B463" s="174" t="s">
        <v>1558</v>
      </c>
      <c r="C463" s="118" t="s">
        <v>1503</v>
      </c>
      <c r="D463" s="118" t="s">
        <v>1559</v>
      </c>
      <c r="E463" s="175">
        <f>work!G463+work!H463</f>
        <v>6510935</v>
      </c>
      <c r="F463" s="175">
        <f>work!I463+work!J463</f>
        <v>1</v>
      </c>
      <c r="G463" s="120"/>
      <c r="H463" s="176" t="str">
        <f>work!L463</f>
        <v>20181009</v>
      </c>
      <c r="I463" s="119">
        <f t="shared" si="12"/>
        <v>6510935</v>
      </c>
      <c r="J463" s="119">
        <f t="shared" si="13"/>
        <v>1</v>
      </c>
    </row>
    <row r="464" spans="1:10" ht="15">
      <c r="A464" s="173">
        <v>434</v>
      </c>
      <c r="B464" s="174" t="s">
        <v>1561</v>
      </c>
      <c r="C464" s="118" t="s">
        <v>1503</v>
      </c>
      <c r="D464" s="118" t="s">
        <v>1339</v>
      </c>
      <c r="E464" s="175" t="e">
        <f>work!G464+work!H464</f>
        <v>#VALUE!</v>
      </c>
      <c r="F464" s="175" t="e">
        <f>work!I464+work!J464</f>
        <v>#VALUE!</v>
      </c>
      <c r="G464" s="120"/>
      <c r="H464" s="176" t="str">
        <f>work!L464</f>
        <v>No report</v>
      </c>
      <c r="I464" s="119" t="e">
        <f t="shared" si="12"/>
        <v>#VALUE!</v>
      </c>
      <c r="J464" s="119" t="e">
        <f t="shared" si="13"/>
        <v>#VALUE!</v>
      </c>
    </row>
    <row r="465" spans="1:10" ht="15">
      <c r="A465" s="173">
        <v>435</v>
      </c>
      <c r="B465" s="174" t="s">
        <v>1563</v>
      </c>
      <c r="C465" s="118" t="s">
        <v>1503</v>
      </c>
      <c r="D465" s="118" t="s">
        <v>1564</v>
      </c>
      <c r="E465" s="175">
        <f>work!G465+work!H465</f>
        <v>430176</v>
      </c>
      <c r="F465" s="175">
        <f>work!I465+work!J465</f>
        <v>0</v>
      </c>
      <c r="G465" s="120"/>
      <c r="H465" s="176" t="str">
        <f>work!L465</f>
        <v>20181009</v>
      </c>
      <c r="I465" s="119">
        <f t="shared" si="12"/>
        <v>430176</v>
      </c>
      <c r="J465" s="119">
        <f t="shared" si="13"/>
        <v>0</v>
      </c>
    </row>
    <row r="466" spans="1:10" ht="15">
      <c r="A466" s="173">
        <v>436</v>
      </c>
      <c r="B466" s="174" t="s">
        <v>1566</v>
      </c>
      <c r="C466" s="118" t="s">
        <v>1503</v>
      </c>
      <c r="D466" s="118" t="s">
        <v>1567</v>
      </c>
      <c r="E466" s="175">
        <f>work!G466+work!H466</f>
        <v>21536</v>
      </c>
      <c r="F466" s="175">
        <f>work!I466+work!J466</f>
        <v>0</v>
      </c>
      <c r="G466" s="118"/>
      <c r="H466" s="176" t="str">
        <f>work!L466</f>
        <v>20181107</v>
      </c>
      <c r="I466" s="119">
        <f t="shared" si="12"/>
        <v>21536</v>
      </c>
      <c r="J466" s="119">
        <f t="shared" si="13"/>
        <v>0</v>
      </c>
    </row>
    <row r="467" spans="1:10" ht="15">
      <c r="A467" s="173">
        <v>437</v>
      </c>
      <c r="B467" s="174" t="s">
        <v>1569</v>
      </c>
      <c r="C467" s="118" t="s">
        <v>1503</v>
      </c>
      <c r="D467" s="118" t="s">
        <v>1570</v>
      </c>
      <c r="E467" s="175">
        <f>work!G467+work!H467</f>
        <v>98888</v>
      </c>
      <c r="F467" s="175">
        <f>work!I467+work!J467</f>
        <v>111375</v>
      </c>
      <c r="G467" s="120"/>
      <c r="H467" s="176" t="str">
        <f>work!L467</f>
        <v>20181009</v>
      </c>
      <c r="I467" s="119">
        <f t="shared" si="12"/>
        <v>98888</v>
      </c>
      <c r="J467" s="119">
        <f t="shared" si="13"/>
        <v>111375</v>
      </c>
    </row>
    <row r="468" spans="1:10" ht="15">
      <c r="A468" s="173">
        <v>438</v>
      </c>
      <c r="B468" s="174" t="s">
        <v>1572</v>
      </c>
      <c r="C468" s="118" t="s">
        <v>1503</v>
      </c>
      <c r="D468" s="118" t="s">
        <v>1573</v>
      </c>
      <c r="E468" s="175">
        <f>work!G468+work!H468</f>
        <v>899606</v>
      </c>
      <c r="F468" s="175">
        <f>work!I468+work!J468</f>
        <v>348789</v>
      </c>
      <c r="G468" s="120"/>
      <c r="H468" s="176" t="str">
        <f>work!L468</f>
        <v>20181009</v>
      </c>
      <c r="I468" s="119">
        <f t="shared" si="12"/>
        <v>899606</v>
      </c>
      <c r="J468" s="119">
        <f t="shared" si="13"/>
        <v>348789</v>
      </c>
    </row>
    <row r="469" spans="1:10" ht="15">
      <c r="A469" s="173">
        <v>439</v>
      </c>
      <c r="B469" s="174" t="s">
        <v>1575</v>
      </c>
      <c r="C469" s="118" t="s">
        <v>1503</v>
      </c>
      <c r="D469" s="118" t="s">
        <v>1576</v>
      </c>
      <c r="E469" s="175">
        <f>work!G469+work!H469</f>
        <v>175009</v>
      </c>
      <c r="F469" s="175">
        <f>work!I469+work!J469</f>
        <v>113603</v>
      </c>
      <c r="G469" s="120"/>
      <c r="H469" s="176" t="str">
        <f>work!L469</f>
        <v>20181009</v>
      </c>
      <c r="I469" s="119">
        <f t="shared" si="12"/>
        <v>175009</v>
      </c>
      <c r="J469" s="119">
        <f t="shared" si="13"/>
        <v>113603</v>
      </c>
    </row>
    <row r="470" spans="1:10" ht="15">
      <c r="A470" s="173">
        <v>440</v>
      </c>
      <c r="B470" s="174" t="s">
        <v>1578</v>
      </c>
      <c r="C470" s="118" t="s">
        <v>1503</v>
      </c>
      <c r="D470" s="118" t="s">
        <v>1579</v>
      </c>
      <c r="E470" s="175">
        <f>work!G470+work!H470</f>
        <v>150460</v>
      </c>
      <c r="F470" s="175">
        <f>work!I470+work!J470</f>
        <v>125900</v>
      </c>
      <c r="G470" s="120"/>
      <c r="H470" s="176" t="str">
        <f>work!L470</f>
        <v>20181009</v>
      </c>
      <c r="I470" s="119">
        <f t="shared" si="12"/>
        <v>150460</v>
      </c>
      <c r="J470" s="119">
        <f t="shared" si="13"/>
        <v>125900</v>
      </c>
    </row>
    <row r="471" spans="1:10" ht="15">
      <c r="A471" s="173">
        <v>441</v>
      </c>
      <c r="B471" s="174" t="s">
        <v>1581</v>
      </c>
      <c r="C471" s="118" t="s">
        <v>1503</v>
      </c>
      <c r="D471" s="118" t="s">
        <v>1582</v>
      </c>
      <c r="E471" s="175">
        <f>work!G471+work!H471</f>
        <v>83818</v>
      </c>
      <c r="F471" s="175">
        <f>work!I471+work!J471</f>
        <v>0</v>
      </c>
      <c r="G471" s="120"/>
      <c r="H471" s="176" t="str">
        <f>work!L471</f>
        <v>20181009</v>
      </c>
      <c r="I471" s="119">
        <f t="shared" si="12"/>
        <v>83818</v>
      </c>
      <c r="J471" s="119">
        <f t="shared" si="13"/>
        <v>0</v>
      </c>
    </row>
    <row r="472" spans="1:10" ht="15">
      <c r="A472" s="173">
        <v>442</v>
      </c>
      <c r="B472" s="174" t="s">
        <v>1584</v>
      </c>
      <c r="C472" s="118" t="s">
        <v>1503</v>
      </c>
      <c r="D472" s="118" t="s">
        <v>1585</v>
      </c>
      <c r="E472" s="175">
        <f>work!G472+work!H472</f>
        <v>951893</v>
      </c>
      <c r="F472" s="175">
        <f>work!I472+work!J472</f>
        <v>85555</v>
      </c>
      <c r="G472" s="120"/>
      <c r="H472" s="176" t="str">
        <f>work!L472</f>
        <v>20181009</v>
      </c>
      <c r="I472" s="119">
        <f t="shared" si="12"/>
        <v>951893</v>
      </c>
      <c r="J472" s="119">
        <f t="shared" si="13"/>
        <v>85555</v>
      </c>
    </row>
    <row r="473" spans="1:10" ht="15">
      <c r="A473" s="173">
        <v>443</v>
      </c>
      <c r="B473" s="174" t="s">
        <v>1587</v>
      </c>
      <c r="C473" s="118" t="s">
        <v>1503</v>
      </c>
      <c r="D473" s="118" t="s">
        <v>1588</v>
      </c>
      <c r="E473" s="175">
        <f>work!G473+work!H473</f>
        <v>2010</v>
      </c>
      <c r="F473" s="175">
        <f>work!I473+work!J473</f>
        <v>0</v>
      </c>
      <c r="G473" s="120"/>
      <c r="H473" s="176" t="str">
        <f>work!L473</f>
        <v>20181009</v>
      </c>
      <c r="I473" s="119">
        <f t="shared" si="12"/>
        <v>2010</v>
      </c>
      <c r="J473" s="119">
        <f t="shared" si="13"/>
        <v>0</v>
      </c>
    </row>
    <row r="474" spans="1:10" ht="15">
      <c r="A474" s="173">
        <v>444</v>
      </c>
      <c r="B474" s="174" t="s">
        <v>1590</v>
      </c>
      <c r="C474" s="118" t="s">
        <v>1503</v>
      </c>
      <c r="D474" s="118" t="s">
        <v>1591</v>
      </c>
      <c r="E474" s="175">
        <f>work!G474+work!H474</f>
        <v>3340955</v>
      </c>
      <c r="F474" s="175">
        <f>work!I474+work!J474</f>
        <v>2068469</v>
      </c>
      <c r="G474" s="120"/>
      <c r="H474" s="176" t="str">
        <f>work!L474</f>
        <v>20181009</v>
      </c>
      <c r="I474" s="119">
        <f t="shared" si="12"/>
        <v>3340955</v>
      </c>
      <c r="J474" s="119">
        <f t="shared" si="13"/>
        <v>2068469</v>
      </c>
    </row>
    <row r="475" spans="1:10" ht="15">
      <c r="A475" s="173">
        <v>445</v>
      </c>
      <c r="B475" s="174" t="s">
        <v>1593</v>
      </c>
      <c r="C475" s="118" t="s">
        <v>1503</v>
      </c>
      <c r="D475" s="118" t="s">
        <v>1594</v>
      </c>
      <c r="E475" s="175">
        <f>work!G475+work!H475</f>
        <v>837522</v>
      </c>
      <c r="F475" s="175">
        <f>work!I475+work!J475</f>
        <v>150200</v>
      </c>
      <c r="G475" s="120"/>
      <c r="H475" s="176" t="str">
        <f>work!L475</f>
        <v>20181107</v>
      </c>
      <c r="I475" s="119">
        <f t="shared" si="12"/>
        <v>837522</v>
      </c>
      <c r="J475" s="119">
        <f t="shared" si="13"/>
        <v>150200</v>
      </c>
    </row>
    <row r="476" spans="1:10" ht="15">
      <c r="A476" s="173">
        <v>446</v>
      </c>
      <c r="B476" s="174" t="s">
        <v>1596</v>
      </c>
      <c r="C476" s="118" t="s">
        <v>1503</v>
      </c>
      <c r="D476" s="118" t="s">
        <v>1597</v>
      </c>
      <c r="E476" s="175">
        <f>work!G476+work!H476</f>
        <v>46520</v>
      </c>
      <c r="F476" s="175">
        <f>work!I476+work!J476</f>
        <v>12975</v>
      </c>
      <c r="G476" s="120"/>
      <c r="H476" s="176" t="str">
        <f>work!L476</f>
        <v>20181009</v>
      </c>
      <c r="I476" s="119">
        <f t="shared" si="12"/>
        <v>46520</v>
      </c>
      <c r="J476" s="119">
        <f t="shared" si="13"/>
        <v>12975</v>
      </c>
    </row>
    <row r="477" spans="1:10" ht="15">
      <c r="A477" s="173">
        <v>447</v>
      </c>
      <c r="B477" s="174" t="s">
        <v>1599</v>
      </c>
      <c r="C477" s="118" t="s">
        <v>1503</v>
      </c>
      <c r="D477" s="118" t="s">
        <v>1600</v>
      </c>
      <c r="E477" s="175">
        <f>work!G477+work!H477</f>
        <v>1382206</v>
      </c>
      <c r="F477" s="175">
        <f>work!I477+work!J477</f>
        <v>178715</v>
      </c>
      <c r="G477" s="120"/>
      <c r="H477" s="176" t="str">
        <f>work!L477</f>
        <v>20181009</v>
      </c>
      <c r="I477" s="119">
        <f t="shared" si="12"/>
        <v>1382206</v>
      </c>
      <c r="J477" s="119">
        <f t="shared" si="13"/>
        <v>178715</v>
      </c>
    </row>
    <row r="478" spans="1:10" ht="15">
      <c r="A478" s="173">
        <v>448</v>
      </c>
      <c r="B478" s="174" t="s">
        <v>1603</v>
      </c>
      <c r="C478" s="118" t="s">
        <v>1601</v>
      </c>
      <c r="D478" s="118" t="s">
        <v>1604</v>
      </c>
      <c r="E478" s="175">
        <f>work!G478+work!H478</f>
        <v>225942</v>
      </c>
      <c r="F478" s="175">
        <f>work!I478+work!J478</f>
        <v>21650</v>
      </c>
      <c r="G478" s="120"/>
      <c r="H478" s="176" t="str">
        <f>work!L478</f>
        <v>20181107</v>
      </c>
      <c r="I478" s="119">
        <f t="shared" si="12"/>
        <v>225942</v>
      </c>
      <c r="J478" s="119">
        <f t="shared" si="13"/>
        <v>21650</v>
      </c>
    </row>
    <row r="479" spans="1:10" ht="15">
      <c r="A479" s="173">
        <v>449</v>
      </c>
      <c r="B479" s="174" t="s">
        <v>1606</v>
      </c>
      <c r="C479" s="118" t="s">
        <v>1601</v>
      </c>
      <c r="D479" s="118" t="s">
        <v>1607</v>
      </c>
      <c r="E479" s="175">
        <f>work!G479+work!H479</f>
        <v>2042938</v>
      </c>
      <c r="F479" s="175">
        <f>work!I479+work!J479</f>
        <v>5836885</v>
      </c>
      <c r="G479" s="120"/>
      <c r="H479" s="176" t="str">
        <f>work!L479</f>
        <v>20181009</v>
      </c>
      <c r="I479" s="119">
        <f t="shared" si="12"/>
        <v>2042938</v>
      </c>
      <c r="J479" s="119">
        <f t="shared" si="13"/>
        <v>5836885</v>
      </c>
    </row>
    <row r="480" spans="1:10" ht="15">
      <c r="A480" s="173">
        <v>450</v>
      </c>
      <c r="B480" s="174" t="s">
        <v>1609</v>
      </c>
      <c r="C480" s="118" t="s">
        <v>1601</v>
      </c>
      <c r="D480" s="118" t="s">
        <v>1610</v>
      </c>
      <c r="E480" s="175">
        <f>work!G480+work!H480</f>
        <v>805011</v>
      </c>
      <c r="F480" s="175">
        <f>work!I480+work!J480</f>
        <v>0</v>
      </c>
      <c r="G480" s="120"/>
      <c r="H480" s="176" t="str">
        <f>work!L480</f>
        <v>20181009</v>
      </c>
      <c r="I480" s="119">
        <f aca="true" t="shared" si="14" ref="I480:I543">E480</f>
        <v>805011</v>
      </c>
      <c r="J480" s="119">
        <f aca="true" t="shared" si="15" ref="J480:J543">F480</f>
        <v>0</v>
      </c>
    </row>
    <row r="481" spans="1:10" ht="15">
      <c r="A481" s="173">
        <v>451</v>
      </c>
      <c r="B481" s="174" t="s">
        <v>1612</v>
      </c>
      <c r="C481" s="118" t="s">
        <v>1601</v>
      </c>
      <c r="D481" s="118" t="s">
        <v>1613</v>
      </c>
      <c r="E481" s="175">
        <f>work!G481+work!H481</f>
        <v>1397979</v>
      </c>
      <c r="F481" s="175">
        <f>work!I481+work!J481</f>
        <v>0</v>
      </c>
      <c r="G481" s="120"/>
      <c r="H481" s="176" t="str">
        <f>work!L481</f>
        <v>20181009</v>
      </c>
      <c r="I481" s="119">
        <f t="shared" si="14"/>
        <v>1397979</v>
      </c>
      <c r="J481" s="119">
        <f t="shared" si="15"/>
        <v>0</v>
      </c>
    </row>
    <row r="482" spans="1:10" ht="15">
      <c r="A482" s="173">
        <v>452</v>
      </c>
      <c r="B482" s="174" t="s">
        <v>1615</v>
      </c>
      <c r="C482" s="118" t="s">
        <v>1601</v>
      </c>
      <c r="D482" s="118" t="s">
        <v>1616</v>
      </c>
      <c r="E482" s="175">
        <f>work!G482+work!H482</f>
        <v>944972</v>
      </c>
      <c r="F482" s="175">
        <f>work!I482+work!J482</f>
        <v>1201279</v>
      </c>
      <c r="G482" s="120"/>
      <c r="H482" s="176" t="str">
        <f>work!L482</f>
        <v>20181009</v>
      </c>
      <c r="I482" s="119">
        <f t="shared" si="14"/>
        <v>944972</v>
      </c>
      <c r="J482" s="119">
        <f t="shared" si="15"/>
        <v>1201279</v>
      </c>
    </row>
    <row r="483" spans="1:10" ht="15">
      <c r="A483" s="173">
        <v>453</v>
      </c>
      <c r="B483" s="174" t="s">
        <v>1618</v>
      </c>
      <c r="C483" s="118" t="s">
        <v>1601</v>
      </c>
      <c r="D483" s="118" t="s">
        <v>1619</v>
      </c>
      <c r="E483" s="175">
        <f>work!G483+work!H483</f>
        <v>377169</v>
      </c>
      <c r="F483" s="175">
        <f>work!I483+work!J483</f>
        <v>239</v>
      </c>
      <c r="G483" s="120"/>
      <c r="H483" s="176" t="str">
        <f>work!L483</f>
        <v>20181009</v>
      </c>
      <c r="I483" s="119">
        <f t="shared" si="14"/>
        <v>377169</v>
      </c>
      <c r="J483" s="119">
        <f t="shared" si="15"/>
        <v>239</v>
      </c>
    </row>
    <row r="484" spans="1:10" ht="15">
      <c r="A484" s="173">
        <v>454</v>
      </c>
      <c r="B484" s="174" t="s">
        <v>1621</v>
      </c>
      <c r="C484" s="118" t="s">
        <v>1601</v>
      </c>
      <c r="D484" s="118" t="s">
        <v>1622</v>
      </c>
      <c r="E484" s="175">
        <f>work!G484+work!H484</f>
        <v>4333641</v>
      </c>
      <c r="F484" s="175">
        <f>work!I484+work!J484</f>
        <v>2769200</v>
      </c>
      <c r="G484" s="120"/>
      <c r="H484" s="176" t="str">
        <f>work!L484</f>
        <v>20181009</v>
      </c>
      <c r="I484" s="119">
        <f t="shared" si="14"/>
        <v>4333641</v>
      </c>
      <c r="J484" s="119">
        <f t="shared" si="15"/>
        <v>2769200</v>
      </c>
    </row>
    <row r="485" spans="1:10" ht="15">
      <c r="A485" s="173">
        <v>455</v>
      </c>
      <c r="B485" s="174" t="s">
        <v>1624</v>
      </c>
      <c r="C485" s="118" t="s">
        <v>1601</v>
      </c>
      <c r="D485" s="118" t="s">
        <v>1625</v>
      </c>
      <c r="E485" s="175">
        <f>work!G485+work!H485</f>
        <v>1359128</v>
      </c>
      <c r="F485" s="175">
        <f>work!I485+work!J485</f>
        <v>3292700</v>
      </c>
      <c r="G485" s="120"/>
      <c r="H485" s="176" t="str">
        <f>work!L485</f>
        <v>20181009</v>
      </c>
      <c r="I485" s="119">
        <f t="shared" si="14"/>
        <v>1359128</v>
      </c>
      <c r="J485" s="119">
        <f t="shared" si="15"/>
        <v>3292700</v>
      </c>
    </row>
    <row r="486" spans="1:10" ht="15">
      <c r="A486" s="173">
        <v>456</v>
      </c>
      <c r="B486" s="174" t="s">
        <v>1627</v>
      </c>
      <c r="C486" s="118" t="s">
        <v>1601</v>
      </c>
      <c r="D486" s="118" t="s">
        <v>1628</v>
      </c>
      <c r="E486" s="175">
        <f>work!G486+work!H486</f>
        <v>159745</v>
      </c>
      <c r="F486" s="175">
        <f>work!I486+work!J486</f>
        <v>302450</v>
      </c>
      <c r="G486" s="120"/>
      <c r="H486" s="176" t="str">
        <f>work!L486</f>
        <v>20181009</v>
      </c>
      <c r="I486" s="119">
        <f t="shared" si="14"/>
        <v>159745</v>
      </c>
      <c r="J486" s="119">
        <f t="shared" si="15"/>
        <v>302450</v>
      </c>
    </row>
    <row r="487" spans="1:10" ht="15">
      <c r="A487" s="173">
        <v>457</v>
      </c>
      <c r="B487" s="174" t="s">
        <v>1630</v>
      </c>
      <c r="C487" s="118" t="s">
        <v>1601</v>
      </c>
      <c r="D487" s="118" t="s">
        <v>1631</v>
      </c>
      <c r="E487" s="175" t="e">
        <f>work!G487+work!H487</f>
        <v>#VALUE!</v>
      </c>
      <c r="F487" s="175" t="e">
        <f>work!I487+work!J487</f>
        <v>#VALUE!</v>
      </c>
      <c r="G487" s="120"/>
      <c r="H487" s="176" t="str">
        <f>work!L487</f>
        <v>No report</v>
      </c>
      <c r="I487" s="119" t="e">
        <f t="shared" si="14"/>
        <v>#VALUE!</v>
      </c>
      <c r="J487" s="119" t="e">
        <f t="shared" si="15"/>
        <v>#VALUE!</v>
      </c>
    </row>
    <row r="488" spans="1:10" ht="15">
      <c r="A488" s="173">
        <v>458</v>
      </c>
      <c r="B488" s="174" t="s">
        <v>1633</v>
      </c>
      <c r="C488" s="118" t="s">
        <v>1601</v>
      </c>
      <c r="D488" s="118" t="s">
        <v>1634</v>
      </c>
      <c r="E488" s="175">
        <f>work!G488+work!H488</f>
        <v>351836</v>
      </c>
      <c r="F488" s="175">
        <f>work!I488+work!J488</f>
        <v>97275</v>
      </c>
      <c r="G488" s="120"/>
      <c r="H488" s="176" t="str">
        <f>work!L488</f>
        <v>20181107</v>
      </c>
      <c r="I488" s="119">
        <f t="shared" si="14"/>
        <v>351836</v>
      </c>
      <c r="J488" s="119">
        <f t="shared" si="15"/>
        <v>97275</v>
      </c>
    </row>
    <row r="489" spans="1:10" ht="15">
      <c r="A489" s="173">
        <v>459</v>
      </c>
      <c r="B489" s="174" t="s">
        <v>1636</v>
      </c>
      <c r="C489" s="118" t="s">
        <v>1601</v>
      </c>
      <c r="D489" s="118" t="s">
        <v>1637</v>
      </c>
      <c r="E489" s="175">
        <f>work!G489+work!H489</f>
        <v>109404</v>
      </c>
      <c r="F489" s="175">
        <f>work!I489+work!J489</f>
        <v>71829119</v>
      </c>
      <c r="G489" s="120"/>
      <c r="H489" s="176" t="str">
        <f>work!L489</f>
        <v>20181009</v>
      </c>
      <c r="I489" s="119">
        <f t="shared" si="14"/>
        <v>109404</v>
      </c>
      <c r="J489" s="119">
        <f t="shared" si="15"/>
        <v>71829119</v>
      </c>
    </row>
    <row r="490" spans="1:10" ht="15">
      <c r="A490" s="173">
        <v>460</v>
      </c>
      <c r="B490" s="174" t="s">
        <v>1639</v>
      </c>
      <c r="C490" s="118" t="s">
        <v>1601</v>
      </c>
      <c r="D490" s="118" t="s">
        <v>1640</v>
      </c>
      <c r="E490" s="175">
        <f>work!G490+work!H490</f>
        <v>137204</v>
      </c>
      <c r="F490" s="175">
        <f>work!I490+work!J490</f>
        <v>1825</v>
      </c>
      <c r="G490" s="120"/>
      <c r="H490" s="176" t="str">
        <f>work!L490</f>
        <v>20181107</v>
      </c>
      <c r="I490" s="119">
        <f t="shared" si="14"/>
        <v>137204</v>
      </c>
      <c r="J490" s="119">
        <f t="shared" si="15"/>
        <v>1825</v>
      </c>
    </row>
    <row r="491" spans="1:10" ht="15">
      <c r="A491" s="173">
        <v>461</v>
      </c>
      <c r="B491" s="174" t="s">
        <v>1642</v>
      </c>
      <c r="C491" s="118" t="s">
        <v>1601</v>
      </c>
      <c r="D491" s="118" t="s">
        <v>1643</v>
      </c>
      <c r="E491" s="175">
        <f>work!G491+work!H491</f>
        <v>1368446</v>
      </c>
      <c r="F491" s="175">
        <f>work!I491+work!J491</f>
        <v>2180391</v>
      </c>
      <c r="G491" s="120"/>
      <c r="H491" s="176" t="str">
        <f>work!L491</f>
        <v>20181009</v>
      </c>
      <c r="I491" s="119">
        <f t="shared" si="14"/>
        <v>1368446</v>
      </c>
      <c r="J491" s="119">
        <f t="shared" si="15"/>
        <v>2180391</v>
      </c>
    </row>
    <row r="492" spans="1:10" ht="15">
      <c r="A492" s="173">
        <v>462</v>
      </c>
      <c r="B492" s="174" t="s">
        <v>1645</v>
      </c>
      <c r="C492" s="118" t="s">
        <v>1601</v>
      </c>
      <c r="D492" s="118" t="s">
        <v>1646</v>
      </c>
      <c r="E492" s="175">
        <f>work!G492+work!H492</f>
        <v>870315</v>
      </c>
      <c r="F492" s="175">
        <f>work!I492+work!J492</f>
        <v>161955</v>
      </c>
      <c r="G492" s="120"/>
      <c r="H492" s="176" t="str">
        <f>work!L492</f>
        <v>20181107</v>
      </c>
      <c r="I492" s="119">
        <f t="shared" si="14"/>
        <v>870315</v>
      </c>
      <c r="J492" s="119">
        <f t="shared" si="15"/>
        <v>161955</v>
      </c>
    </row>
    <row r="493" spans="1:10" ht="15">
      <c r="A493" s="173">
        <v>463</v>
      </c>
      <c r="B493" s="174" t="s">
        <v>1648</v>
      </c>
      <c r="C493" s="118" t="s">
        <v>1601</v>
      </c>
      <c r="D493" s="118" t="s">
        <v>1121</v>
      </c>
      <c r="E493" s="175" t="e">
        <f>work!G493+work!H493</f>
        <v>#VALUE!</v>
      </c>
      <c r="F493" s="175" t="e">
        <f>work!I493+work!J493</f>
        <v>#VALUE!</v>
      </c>
      <c r="G493" s="120"/>
      <c r="H493" s="176" t="str">
        <f>work!L493</f>
        <v>No report</v>
      </c>
      <c r="I493" s="119" t="e">
        <f t="shared" si="14"/>
        <v>#VALUE!</v>
      </c>
      <c r="J493" s="119" t="e">
        <f t="shared" si="15"/>
        <v>#VALUE!</v>
      </c>
    </row>
    <row r="494" spans="1:10" ht="15">
      <c r="A494" s="173">
        <v>464</v>
      </c>
      <c r="B494" s="174" t="s">
        <v>1651</v>
      </c>
      <c r="C494" s="118" t="s">
        <v>1649</v>
      </c>
      <c r="D494" s="118" t="s">
        <v>1652</v>
      </c>
      <c r="E494" s="175">
        <f>work!G494+work!H494</f>
        <v>204600</v>
      </c>
      <c r="F494" s="175">
        <f>work!I494+work!J494</f>
        <v>65960</v>
      </c>
      <c r="G494" s="120"/>
      <c r="H494" s="176" t="str">
        <f>work!L494</f>
        <v>20181009</v>
      </c>
      <c r="I494" s="119">
        <f t="shared" si="14"/>
        <v>204600</v>
      </c>
      <c r="J494" s="119">
        <f t="shared" si="15"/>
        <v>65960</v>
      </c>
    </row>
    <row r="495" spans="1:10" ht="15">
      <c r="A495" s="173">
        <v>465</v>
      </c>
      <c r="B495" s="174" t="s">
        <v>1654</v>
      </c>
      <c r="C495" s="118" t="s">
        <v>1649</v>
      </c>
      <c r="D495" s="118" t="s">
        <v>1655</v>
      </c>
      <c r="E495" s="175">
        <f>work!G495+work!H495</f>
        <v>150</v>
      </c>
      <c r="F495" s="175">
        <f>work!I495+work!J495</f>
        <v>28848</v>
      </c>
      <c r="G495" s="120"/>
      <c r="H495" s="176" t="str">
        <f>work!L495</f>
        <v>20181107</v>
      </c>
      <c r="I495" s="119">
        <f t="shared" si="14"/>
        <v>150</v>
      </c>
      <c r="J495" s="119">
        <f t="shared" si="15"/>
        <v>28848</v>
      </c>
    </row>
    <row r="496" spans="1:10" ht="15">
      <c r="A496" s="173">
        <v>466</v>
      </c>
      <c r="B496" s="174" t="s">
        <v>1657</v>
      </c>
      <c r="C496" s="118" t="s">
        <v>1649</v>
      </c>
      <c r="D496" s="118" t="s">
        <v>1658</v>
      </c>
      <c r="E496" s="175">
        <f>work!G496+work!H496</f>
        <v>29000</v>
      </c>
      <c r="F496" s="175">
        <f>work!I496+work!J496</f>
        <v>4500</v>
      </c>
      <c r="G496" s="120"/>
      <c r="H496" s="176" t="str">
        <f>work!L496</f>
        <v>20181009</v>
      </c>
      <c r="I496" s="119">
        <f t="shared" si="14"/>
        <v>29000</v>
      </c>
      <c r="J496" s="119">
        <f t="shared" si="15"/>
        <v>4500</v>
      </c>
    </row>
    <row r="497" spans="1:10" ht="15">
      <c r="A497" s="173">
        <v>467</v>
      </c>
      <c r="B497" s="174" t="s">
        <v>1660</v>
      </c>
      <c r="C497" s="118" t="s">
        <v>1649</v>
      </c>
      <c r="D497" s="118" t="s">
        <v>1661</v>
      </c>
      <c r="E497" s="175">
        <f>work!G497+work!H497</f>
        <v>31020</v>
      </c>
      <c r="F497" s="175">
        <f>work!I497+work!J497</f>
        <v>99440</v>
      </c>
      <c r="G497" s="120"/>
      <c r="H497" s="176" t="str">
        <f>work!L497</f>
        <v>20181009</v>
      </c>
      <c r="I497" s="119">
        <f t="shared" si="14"/>
        <v>31020</v>
      </c>
      <c r="J497" s="119">
        <f t="shared" si="15"/>
        <v>99440</v>
      </c>
    </row>
    <row r="498" spans="1:10" ht="15">
      <c r="A498" s="173">
        <v>468</v>
      </c>
      <c r="B498" s="174" t="s">
        <v>1663</v>
      </c>
      <c r="C498" s="118" t="s">
        <v>1649</v>
      </c>
      <c r="D498" s="118" t="s">
        <v>1664</v>
      </c>
      <c r="E498" s="175">
        <f>work!G498+work!H498</f>
        <v>23346</v>
      </c>
      <c r="F498" s="175">
        <f>work!I498+work!J498</f>
        <v>28800</v>
      </c>
      <c r="G498" s="120"/>
      <c r="H498" s="176" t="str">
        <f>work!L498</f>
        <v>20181009</v>
      </c>
      <c r="I498" s="119">
        <f t="shared" si="14"/>
        <v>23346</v>
      </c>
      <c r="J498" s="119">
        <f t="shared" si="15"/>
        <v>28800</v>
      </c>
    </row>
    <row r="499" spans="1:10" ht="15">
      <c r="A499" s="173">
        <v>469</v>
      </c>
      <c r="B499" s="174" t="s">
        <v>1666</v>
      </c>
      <c r="C499" s="118" t="s">
        <v>1649</v>
      </c>
      <c r="D499" s="118" t="s">
        <v>1667</v>
      </c>
      <c r="E499" s="175">
        <f>work!G499+work!H499</f>
        <v>7375</v>
      </c>
      <c r="F499" s="175">
        <f>work!I499+work!J499</f>
        <v>88000</v>
      </c>
      <c r="G499" s="120"/>
      <c r="H499" s="176" t="str">
        <f>work!L499</f>
        <v>20181009</v>
      </c>
      <c r="I499" s="119">
        <f t="shared" si="14"/>
        <v>7375</v>
      </c>
      <c r="J499" s="119">
        <f t="shared" si="15"/>
        <v>88000</v>
      </c>
    </row>
    <row r="500" spans="1:10" ht="15">
      <c r="A500" s="173">
        <v>470</v>
      </c>
      <c r="B500" s="174" t="s">
        <v>1669</v>
      </c>
      <c r="C500" s="118" t="s">
        <v>1649</v>
      </c>
      <c r="D500" s="118" t="s">
        <v>1670</v>
      </c>
      <c r="E500" s="175">
        <f>work!G500+work!H500</f>
        <v>66831</v>
      </c>
      <c r="F500" s="175">
        <f>work!I500+work!J500</f>
        <v>3000</v>
      </c>
      <c r="G500" s="120"/>
      <c r="H500" s="176" t="str">
        <f>work!L500</f>
        <v>20181107</v>
      </c>
      <c r="I500" s="119">
        <f t="shared" si="14"/>
        <v>66831</v>
      </c>
      <c r="J500" s="119">
        <f t="shared" si="15"/>
        <v>3000</v>
      </c>
    </row>
    <row r="501" spans="1:10" ht="15">
      <c r="A501" s="173">
        <v>471</v>
      </c>
      <c r="B501" s="174" t="s">
        <v>1672</v>
      </c>
      <c r="C501" s="118" t="s">
        <v>1649</v>
      </c>
      <c r="D501" s="118" t="s">
        <v>1673</v>
      </c>
      <c r="E501" s="175">
        <f>work!G501+work!H501</f>
        <v>264975</v>
      </c>
      <c r="F501" s="175">
        <f>work!I501+work!J501</f>
        <v>75470</v>
      </c>
      <c r="G501" s="120"/>
      <c r="H501" s="176" t="str">
        <f>work!L501</f>
        <v>20181009</v>
      </c>
      <c r="I501" s="119">
        <f t="shared" si="14"/>
        <v>264975</v>
      </c>
      <c r="J501" s="119">
        <f t="shared" si="15"/>
        <v>75470</v>
      </c>
    </row>
    <row r="502" spans="1:10" ht="15">
      <c r="A502" s="173">
        <v>472</v>
      </c>
      <c r="B502" s="174" t="s">
        <v>1675</v>
      </c>
      <c r="C502" s="118" t="s">
        <v>1649</v>
      </c>
      <c r="D502" s="118" t="s">
        <v>1676</v>
      </c>
      <c r="E502" s="175">
        <f>work!G502+work!H502</f>
        <v>659870</v>
      </c>
      <c r="F502" s="175">
        <f>work!I502+work!J502</f>
        <v>103905</v>
      </c>
      <c r="G502" s="120"/>
      <c r="H502" s="176" t="s">
        <v>9</v>
      </c>
      <c r="I502" s="119">
        <f t="shared" si="14"/>
        <v>659870</v>
      </c>
      <c r="J502" s="119">
        <f t="shared" si="15"/>
        <v>103905</v>
      </c>
    </row>
    <row r="503" spans="1:10" ht="15">
      <c r="A503" s="173">
        <v>473</v>
      </c>
      <c r="B503" s="174" t="s">
        <v>1678</v>
      </c>
      <c r="C503" s="118" t="s">
        <v>1649</v>
      </c>
      <c r="D503" s="118" t="s">
        <v>1679</v>
      </c>
      <c r="E503" s="175">
        <f>work!G503+work!H503</f>
        <v>246500</v>
      </c>
      <c r="F503" s="175">
        <f>work!I503+work!J503</f>
        <v>230173</v>
      </c>
      <c r="G503" s="120"/>
      <c r="H503" s="176" t="str">
        <f>work!L503</f>
        <v>20181107</v>
      </c>
      <c r="I503" s="119">
        <f t="shared" si="14"/>
        <v>246500</v>
      </c>
      <c r="J503" s="119">
        <f t="shared" si="15"/>
        <v>230173</v>
      </c>
    </row>
    <row r="504" spans="1:10" ht="15">
      <c r="A504" s="173">
        <v>474</v>
      </c>
      <c r="B504" s="174" t="s">
        <v>1681</v>
      </c>
      <c r="C504" s="118" t="s">
        <v>1649</v>
      </c>
      <c r="D504" s="118" t="s">
        <v>1687</v>
      </c>
      <c r="E504" s="175">
        <f>work!G504+work!H504</f>
        <v>83869</v>
      </c>
      <c r="F504" s="175">
        <f>work!I504+work!J504</f>
        <v>41000</v>
      </c>
      <c r="G504" s="120"/>
      <c r="H504" s="176" t="str">
        <f>work!L504</f>
        <v>20181009</v>
      </c>
      <c r="I504" s="119">
        <f t="shared" si="14"/>
        <v>83869</v>
      </c>
      <c r="J504" s="119">
        <f t="shared" si="15"/>
        <v>41000</v>
      </c>
    </row>
    <row r="505" spans="1:10" ht="15">
      <c r="A505" s="173">
        <v>475</v>
      </c>
      <c r="B505" s="174" t="s">
        <v>1689</v>
      </c>
      <c r="C505" s="118" t="s">
        <v>1649</v>
      </c>
      <c r="D505" s="118" t="s">
        <v>1690</v>
      </c>
      <c r="E505" s="175">
        <f>work!G505+work!H505</f>
        <v>168790</v>
      </c>
      <c r="F505" s="175">
        <f>work!I505+work!J505</f>
        <v>18300</v>
      </c>
      <c r="G505" s="120"/>
      <c r="H505" s="176" t="str">
        <f>work!L505</f>
        <v>20181009</v>
      </c>
      <c r="I505" s="119">
        <f t="shared" si="14"/>
        <v>168790</v>
      </c>
      <c r="J505" s="119">
        <f t="shared" si="15"/>
        <v>18300</v>
      </c>
    </row>
    <row r="506" spans="1:10" ht="15">
      <c r="A506" s="173">
        <v>476</v>
      </c>
      <c r="B506" s="174" t="s">
        <v>1692</v>
      </c>
      <c r="C506" s="118" t="s">
        <v>1649</v>
      </c>
      <c r="D506" s="118" t="s">
        <v>1693</v>
      </c>
      <c r="E506" s="175">
        <f>work!G506+work!H506</f>
        <v>76732</v>
      </c>
      <c r="F506" s="175">
        <f>work!I506+work!J506</f>
        <v>0</v>
      </c>
      <c r="G506" s="120"/>
      <c r="H506" s="176" t="str">
        <f>work!L506</f>
        <v>20181107</v>
      </c>
      <c r="I506" s="119">
        <f t="shared" si="14"/>
        <v>76732</v>
      </c>
      <c r="J506" s="119">
        <f t="shared" si="15"/>
        <v>0</v>
      </c>
    </row>
    <row r="507" spans="1:10" ht="15">
      <c r="A507" s="173">
        <v>477</v>
      </c>
      <c r="B507" s="174" t="s">
        <v>1695</v>
      </c>
      <c r="C507" s="118" t="s">
        <v>1649</v>
      </c>
      <c r="D507" s="118" t="s">
        <v>1696</v>
      </c>
      <c r="E507" s="175">
        <f>work!G507+work!H507</f>
        <v>56684</v>
      </c>
      <c r="F507" s="175">
        <f>work!I507+work!J507</f>
        <v>249035</v>
      </c>
      <c r="G507" s="120"/>
      <c r="H507" s="176" t="str">
        <f>work!L507</f>
        <v>20181107</v>
      </c>
      <c r="I507" s="119">
        <f t="shared" si="14"/>
        <v>56684</v>
      </c>
      <c r="J507" s="119">
        <f t="shared" si="15"/>
        <v>249035</v>
      </c>
    </row>
    <row r="508" spans="1:10" ht="15">
      <c r="A508" s="173">
        <v>478</v>
      </c>
      <c r="B508" s="174" t="s">
        <v>1698</v>
      </c>
      <c r="C508" s="118" t="s">
        <v>1649</v>
      </c>
      <c r="D508" s="118" t="s">
        <v>1699</v>
      </c>
      <c r="E508" s="175">
        <f>work!G508+work!H508</f>
        <v>136192</v>
      </c>
      <c r="F508" s="175">
        <f>work!I508+work!J508</f>
        <v>19200</v>
      </c>
      <c r="G508" s="120"/>
      <c r="H508" s="176" t="str">
        <f>work!L508</f>
        <v>20181009</v>
      </c>
      <c r="I508" s="119">
        <f t="shared" si="14"/>
        <v>136192</v>
      </c>
      <c r="J508" s="119">
        <f t="shared" si="15"/>
        <v>19200</v>
      </c>
    </row>
    <row r="509" spans="1:10" ht="15">
      <c r="A509" s="173">
        <v>479</v>
      </c>
      <c r="B509" s="174" t="s">
        <v>1702</v>
      </c>
      <c r="C509" s="118" t="s">
        <v>1700</v>
      </c>
      <c r="D509" s="118" t="s">
        <v>1703</v>
      </c>
      <c r="E509" s="175">
        <f>work!G509+work!H509</f>
        <v>840237</v>
      </c>
      <c r="F509" s="175">
        <f>work!I509+work!J509</f>
        <v>47238</v>
      </c>
      <c r="G509" s="120"/>
      <c r="H509" s="176" t="str">
        <f>work!L509</f>
        <v>20181009</v>
      </c>
      <c r="I509" s="119">
        <f t="shared" si="14"/>
        <v>840237</v>
      </c>
      <c r="J509" s="119">
        <f t="shared" si="15"/>
        <v>47238</v>
      </c>
    </row>
    <row r="510" spans="1:10" ht="15">
      <c r="A510" s="173">
        <v>480</v>
      </c>
      <c r="B510" s="174" t="s">
        <v>1705</v>
      </c>
      <c r="C510" s="118" t="s">
        <v>1700</v>
      </c>
      <c r="D510" s="118" t="s">
        <v>1706</v>
      </c>
      <c r="E510" s="175">
        <f>work!G510+work!H510</f>
        <v>1450642</v>
      </c>
      <c r="F510" s="175">
        <f>work!I510+work!J510</f>
        <v>201996</v>
      </c>
      <c r="G510" s="120"/>
      <c r="H510" s="176" t="str">
        <f>work!L510</f>
        <v>20181009</v>
      </c>
      <c r="I510" s="119">
        <f t="shared" si="14"/>
        <v>1450642</v>
      </c>
      <c r="J510" s="119">
        <f t="shared" si="15"/>
        <v>201996</v>
      </c>
    </row>
    <row r="511" spans="1:10" ht="15">
      <c r="A511" s="173">
        <v>481</v>
      </c>
      <c r="B511" s="174" t="s">
        <v>1708</v>
      </c>
      <c r="C511" s="118" t="s">
        <v>1700</v>
      </c>
      <c r="D511" s="118" t="s">
        <v>1709</v>
      </c>
      <c r="E511" s="175">
        <f>work!G511+work!H511</f>
        <v>344746</v>
      </c>
      <c r="F511" s="175">
        <f>work!I511+work!J511</f>
        <v>231955</v>
      </c>
      <c r="G511" s="120"/>
      <c r="H511" s="176" t="str">
        <f>work!L511</f>
        <v>20181009</v>
      </c>
      <c r="I511" s="119">
        <f t="shared" si="14"/>
        <v>344746</v>
      </c>
      <c r="J511" s="119">
        <f t="shared" si="15"/>
        <v>231955</v>
      </c>
    </row>
    <row r="512" spans="1:10" ht="15">
      <c r="A512" s="173">
        <v>482</v>
      </c>
      <c r="B512" s="174" t="s">
        <v>1711</v>
      </c>
      <c r="C512" s="118" t="s">
        <v>1700</v>
      </c>
      <c r="D512" s="118" t="s">
        <v>1712</v>
      </c>
      <c r="E512" s="175">
        <f>work!G512+work!H512</f>
        <v>188338</v>
      </c>
      <c r="F512" s="175">
        <f>work!I512+work!J512</f>
        <v>20250</v>
      </c>
      <c r="G512" s="120"/>
      <c r="H512" s="176" t="str">
        <f>work!L512</f>
        <v>20181107</v>
      </c>
      <c r="I512" s="119">
        <f t="shared" si="14"/>
        <v>188338</v>
      </c>
      <c r="J512" s="119">
        <f t="shared" si="15"/>
        <v>20250</v>
      </c>
    </row>
    <row r="513" spans="1:10" ht="15">
      <c r="A513" s="173">
        <v>483</v>
      </c>
      <c r="B513" s="174" t="s">
        <v>1714</v>
      </c>
      <c r="C513" s="118" t="s">
        <v>1700</v>
      </c>
      <c r="D513" s="118" t="s">
        <v>1715</v>
      </c>
      <c r="E513" s="175">
        <f>work!G513+work!H513</f>
        <v>1119353</v>
      </c>
      <c r="F513" s="175">
        <f>work!I513+work!J513</f>
        <v>3228192</v>
      </c>
      <c r="G513" s="120"/>
      <c r="H513" s="176" t="str">
        <f>work!L513</f>
        <v>20181009</v>
      </c>
      <c r="I513" s="119">
        <f t="shared" si="14"/>
        <v>1119353</v>
      </c>
      <c r="J513" s="119">
        <f t="shared" si="15"/>
        <v>3228192</v>
      </c>
    </row>
    <row r="514" spans="1:10" ht="15">
      <c r="A514" s="173">
        <v>484</v>
      </c>
      <c r="B514" s="174" t="s">
        <v>1717</v>
      </c>
      <c r="C514" s="118" t="s">
        <v>1700</v>
      </c>
      <c r="D514" s="118" t="s">
        <v>1718</v>
      </c>
      <c r="E514" s="175">
        <f>work!G514+work!H514</f>
        <v>3091704</v>
      </c>
      <c r="F514" s="175">
        <f>work!I514+work!J514</f>
        <v>3397338</v>
      </c>
      <c r="G514" s="120"/>
      <c r="H514" s="176" t="str">
        <f>work!L514</f>
        <v>20181009</v>
      </c>
      <c r="I514" s="119">
        <f t="shared" si="14"/>
        <v>3091704</v>
      </c>
      <c r="J514" s="119">
        <f t="shared" si="15"/>
        <v>3397338</v>
      </c>
    </row>
    <row r="515" spans="1:10" ht="15">
      <c r="A515" s="173">
        <v>485</v>
      </c>
      <c r="B515" s="174" t="s">
        <v>1720</v>
      </c>
      <c r="C515" s="118" t="s">
        <v>1700</v>
      </c>
      <c r="D515" s="118" t="s">
        <v>1721</v>
      </c>
      <c r="E515" s="175">
        <f>work!G515+work!H515</f>
        <v>34395</v>
      </c>
      <c r="F515" s="175">
        <f>work!I515+work!J515</f>
        <v>0</v>
      </c>
      <c r="G515" s="120"/>
      <c r="H515" s="176" t="str">
        <f>work!L515</f>
        <v>20181107</v>
      </c>
      <c r="I515" s="119">
        <f t="shared" si="14"/>
        <v>34395</v>
      </c>
      <c r="J515" s="119">
        <f t="shared" si="15"/>
        <v>0</v>
      </c>
    </row>
    <row r="516" spans="1:10" ht="15">
      <c r="A516" s="173">
        <v>486</v>
      </c>
      <c r="B516" s="174" t="s">
        <v>1723</v>
      </c>
      <c r="C516" s="118" t="s">
        <v>1700</v>
      </c>
      <c r="D516" s="118" t="s">
        <v>940</v>
      </c>
      <c r="E516" s="175">
        <f>work!G516+work!H516</f>
        <v>1359920</v>
      </c>
      <c r="F516" s="175">
        <f>work!I516+work!J516</f>
        <v>9937070</v>
      </c>
      <c r="G516" s="120"/>
      <c r="H516" s="176" t="str">
        <f>work!L516</f>
        <v>20181009</v>
      </c>
      <c r="I516" s="119">
        <f t="shared" si="14"/>
        <v>1359920</v>
      </c>
      <c r="J516" s="119">
        <f t="shared" si="15"/>
        <v>9937070</v>
      </c>
    </row>
    <row r="517" spans="1:10" ht="15">
      <c r="A517" s="173">
        <v>487</v>
      </c>
      <c r="B517" s="174" t="s">
        <v>1725</v>
      </c>
      <c r="C517" s="118" t="s">
        <v>1700</v>
      </c>
      <c r="D517" s="118" t="s">
        <v>13</v>
      </c>
      <c r="E517" s="175">
        <f>work!G517+work!H517</f>
        <v>305596</v>
      </c>
      <c r="F517" s="175">
        <f>work!I517+work!J517</f>
        <v>36599</v>
      </c>
      <c r="G517" s="120"/>
      <c r="H517" s="176" t="str">
        <f>work!L517</f>
        <v>20181107</v>
      </c>
      <c r="I517" s="119">
        <f t="shared" si="14"/>
        <v>305596</v>
      </c>
      <c r="J517" s="119">
        <f t="shared" si="15"/>
        <v>36599</v>
      </c>
    </row>
    <row r="518" spans="1:10" ht="15">
      <c r="A518" s="173">
        <v>488</v>
      </c>
      <c r="B518" s="174" t="s">
        <v>15</v>
      </c>
      <c r="C518" s="118" t="s">
        <v>1700</v>
      </c>
      <c r="D518" s="118" t="s">
        <v>16</v>
      </c>
      <c r="E518" s="175">
        <f>work!G518+work!H518</f>
        <v>2465975</v>
      </c>
      <c r="F518" s="175">
        <f>work!I518+work!J518</f>
        <v>371952</v>
      </c>
      <c r="G518" s="120"/>
      <c r="H518" s="176" t="str">
        <f>work!L518</f>
        <v>20181107</v>
      </c>
      <c r="I518" s="119">
        <f t="shared" si="14"/>
        <v>2465975</v>
      </c>
      <c r="J518" s="119">
        <f t="shared" si="15"/>
        <v>371952</v>
      </c>
    </row>
    <row r="519" spans="1:10" ht="15">
      <c r="A519" s="173">
        <v>489</v>
      </c>
      <c r="B519" s="174" t="s">
        <v>18</v>
      </c>
      <c r="C519" s="118" t="s">
        <v>1700</v>
      </c>
      <c r="D519" s="118" t="s">
        <v>19</v>
      </c>
      <c r="E519" s="175">
        <f>work!G519+work!H519</f>
        <v>138937</v>
      </c>
      <c r="F519" s="175">
        <f>work!I519+work!J519</f>
        <v>118000</v>
      </c>
      <c r="G519" s="120"/>
      <c r="H519" s="176" t="str">
        <f>work!L519</f>
        <v>20181009</v>
      </c>
      <c r="I519" s="119">
        <f t="shared" si="14"/>
        <v>138937</v>
      </c>
      <c r="J519" s="119">
        <f t="shared" si="15"/>
        <v>118000</v>
      </c>
    </row>
    <row r="520" spans="1:10" ht="15">
      <c r="A520" s="173">
        <v>490</v>
      </c>
      <c r="B520" s="174" t="s">
        <v>21</v>
      </c>
      <c r="C520" s="118" t="s">
        <v>1700</v>
      </c>
      <c r="D520" s="118" t="s">
        <v>22</v>
      </c>
      <c r="E520" s="175">
        <f>work!G520+work!H520</f>
        <v>17400</v>
      </c>
      <c r="F520" s="175">
        <f>work!I520+work!J520</f>
        <v>0</v>
      </c>
      <c r="G520" s="120"/>
      <c r="H520" s="176" t="str">
        <f>work!L520</f>
        <v>20181009</v>
      </c>
      <c r="I520" s="119">
        <f t="shared" si="14"/>
        <v>17400</v>
      </c>
      <c r="J520" s="119">
        <f t="shared" si="15"/>
        <v>0</v>
      </c>
    </row>
    <row r="521" spans="1:10" ht="15">
      <c r="A521" s="173">
        <v>491</v>
      </c>
      <c r="B521" s="174" t="s">
        <v>24</v>
      </c>
      <c r="C521" s="118" t="s">
        <v>1700</v>
      </c>
      <c r="D521" s="118" t="s">
        <v>25</v>
      </c>
      <c r="E521" s="175">
        <f>work!G521+work!H521</f>
        <v>924465</v>
      </c>
      <c r="F521" s="175">
        <f>work!I521+work!J521</f>
        <v>477508</v>
      </c>
      <c r="G521" s="120"/>
      <c r="H521" s="176" t="str">
        <f>work!L521</f>
        <v>20181009</v>
      </c>
      <c r="I521" s="119">
        <f t="shared" si="14"/>
        <v>924465</v>
      </c>
      <c r="J521" s="119">
        <f t="shared" si="15"/>
        <v>477508</v>
      </c>
    </row>
    <row r="522" spans="1:10" ht="15">
      <c r="A522" s="173">
        <v>492</v>
      </c>
      <c r="B522" s="174" t="s">
        <v>27</v>
      </c>
      <c r="C522" s="118" t="s">
        <v>1700</v>
      </c>
      <c r="D522" s="118" t="s">
        <v>28</v>
      </c>
      <c r="E522" s="175">
        <f>work!G522+work!H522</f>
        <v>357110</v>
      </c>
      <c r="F522" s="175">
        <f>work!I522+work!J522</f>
        <v>112850</v>
      </c>
      <c r="G522" s="120"/>
      <c r="H522" s="176" t="str">
        <f>work!L522</f>
        <v>20181107</v>
      </c>
      <c r="I522" s="119">
        <f t="shared" si="14"/>
        <v>357110</v>
      </c>
      <c r="J522" s="119">
        <f t="shared" si="15"/>
        <v>112850</v>
      </c>
    </row>
    <row r="523" spans="1:10" ht="15">
      <c r="A523" s="173">
        <v>493</v>
      </c>
      <c r="B523" s="174" t="s">
        <v>30</v>
      </c>
      <c r="C523" s="118" t="s">
        <v>1700</v>
      </c>
      <c r="D523" s="118" t="s">
        <v>1684</v>
      </c>
      <c r="E523" s="175">
        <f>work!G523+work!H523</f>
        <v>2000</v>
      </c>
      <c r="F523" s="175">
        <f>work!I523+work!J523</f>
        <v>0</v>
      </c>
      <c r="G523" s="120"/>
      <c r="H523" s="176" t="str">
        <f>work!L523</f>
        <v>20180919</v>
      </c>
      <c r="I523" s="119">
        <f t="shared" si="14"/>
        <v>2000</v>
      </c>
      <c r="J523" s="119">
        <f t="shared" si="15"/>
        <v>0</v>
      </c>
    </row>
    <row r="524" spans="1:10" ht="15">
      <c r="A524" s="173">
        <v>494</v>
      </c>
      <c r="B524" s="174" t="s">
        <v>32</v>
      </c>
      <c r="C524" s="118" t="s">
        <v>1700</v>
      </c>
      <c r="D524" s="118" t="s">
        <v>33</v>
      </c>
      <c r="E524" s="175">
        <f>work!G524+work!H524</f>
        <v>326075</v>
      </c>
      <c r="F524" s="175">
        <f>work!I524+work!J524</f>
        <v>608180</v>
      </c>
      <c r="G524" s="120"/>
      <c r="H524" s="176" t="str">
        <f>work!L524</f>
        <v>20181107</v>
      </c>
      <c r="I524" s="119">
        <f t="shared" si="14"/>
        <v>326075</v>
      </c>
      <c r="J524" s="119">
        <f t="shared" si="15"/>
        <v>608180</v>
      </c>
    </row>
    <row r="525" spans="1:10" ht="15">
      <c r="A525" s="173">
        <v>495</v>
      </c>
      <c r="B525" s="174" t="s">
        <v>35</v>
      </c>
      <c r="C525" s="118" t="s">
        <v>1700</v>
      </c>
      <c r="D525" s="118" t="s">
        <v>36</v>
      </c>
      <c r="E525" s="175">
        <f>work!G525+work!H525</f>
        <v>58393</v>
      </c>
      <c r="F525" s="175">
        <f>work!I525+work!J525</f>
        <v>19000</v>
      </c>
      <c r="G525" s="120"/>
      <c r="H525" s="176" t="str">
        <f>work!L525</f>
        <v>20181107</v>
      </c>
      <c r="I525" s="119">
        <f t="shared" si="14"/>
        <v>58393</v>
      </c>
      <c r="J525" s="119">
        <f t="shared" si="15"/>
        <v>19000</v>
      </c>
    </row>
    <row r="526" spans="1:10" ht="15">
      <c r="A526" s="173">
        <v>496</v>
      </c>
      <c r="B526" s="174" t="s">
        <v>38</v>
      </c>
      <c r="C526" s="118" t="s">
        <v>1700</v>
      </c>
      <c r="D526" s="118" t="s">
        <v>39</v>
      </c>
      <c r="E526" s="175">
        <f>work!G526+work!H526</f>
        <v>959690</v>
      </c>
      <c r="F526" s="175">
        <f>work!I526+work!J526</f>
        <v>272729</v>
      </c>
      <c r="G526" s="120"/>
      <c r="H526" s="176" t="str">
        <f>work!L526</f>
        <v>20181009</v>
      </c>
      <c r="I526" s="119">
        <f t="shared" si="14"/>
        <v>959690</v>
      </c>
      <c r="J526" s="119">
        <f t="shared" si="15"/>
        <v>272729</v>
      </c>
    </row>
    <row r="527" spans="1:10" ht="15">
      <c r="A527" s="173">
        <v>497</v>
      </c>
      <c r="B527" s="174" t="s">
        <v>41</v>
      </c>
      <c r="C527" s="118" t="s">
        <v>1700</v>
      </c>
      <c r="D527" s="118" t="s">
        <v>1685</v>
      </c>
      <c r="E527" s="175" t="e">
        <f>work!G527+work!H527</f>
        <v>#VALUE!</v>
      </c>
      <c r="F527" s="175" t="e">
        <f>work!I527+work!J527</f>
        <v>#VALUE!</v>
      </c>
      <c r="G527" s="120"/>
      <c r="H527" s="176" t="str">
        <f>work!L527</f>
        <v>No report</v>
      </c>
      <c r="I527" s="119" t="e">
        <f t="shared" si="14"/>
        <v>#VALUE!</v>
      </c>
      <c r="J527" s="119" t="e">
        <f t="shared" si="15"/>
        <v>#VALUE!</v>
      </c>
    </row>
    <row r="528" spans="1:10" ht="15">
      <c r="A528" s="173">
        <v>498</v>
      </c>
      <c r="B528" s="174" t="s">
        <v>43</v>
      </c>
      <c r="C528" s="118" t="s">
        <v>1700</v>
      </c>
      <c r="D528" s="118" t="s">
        <v>44</v>
      </c>
      <c r="E528" s="175">
        <f>work!G528+work!H528</f>
        <v>863040</v>
      </c>
      <c r="F528" s="175">
        <f>work!I528+work!J528</f>
        <v>262102</v>
      </c>
      <c r="G528" s="120"/>
      <c r="H528" s="176" t="str">
        <f>work!L528</f>
        <v>20181107</v>
      </c>
      <c r="I528" s="119">
        <f t="shared" si="14"/>
        <v>863040</v>
      </c>
      <c r="J528" s="119">
        <f t="shared" si="15"/>
        <v>262102</v>
      </c>
    </row>
    <row r="529" spans="1:10" ht="15">
      <c r="A529" s="173">
        <v>499</v>
      </c>
      <c r="B529" s="174" t="s">
        <v>46</v>
      </c>
      <c r="C529" s="118" t="s">
        <v>1700</v>
      </c>
      <c r="D529" s="118" t="s">
        <v>47</v>
      </c>
      <c r="E529" s="175">
        <f>work!G529+work!H529</f>
        <v>283972</v>
      </c>
      <c r="F529" s="175">
        <f>work!I529+work!J529</f>
        <v>7388150</v>
      </c>
      <c r="G529" s="120"/>
      <c r="H529" s="176" t="str">
        <f>work!L529</f>
        <v>20181107</v>
      </c>
      <c r="I529" s="119">
        <f t="shared" si="14"/>
        <v>283972</v>
      </c>
      <c r="J529" s="119">
        <f t="shared" si="15"/>
        <v>7388150</v>
      </c>
    </row>
    <row r="530" spans="1:10" ht="15">
      <c r="A530" s="173">
        <v>500</v>
      </c>
      <c r="B530" s="174" t="s">
        <v>50</v>
      </c>
      <c r="C530" s="118" t="s">
        <v>48</v>
      </c>
      <c r="D530" s="118" t="s">
        <v>51</v>
      </c>
      <c r="E530" s="175" t="e">
        <f>work!G530+work!H530</f>
        <v>#VALUE!</v>
      </c>
      <c r="F530" s="175" t="e">
        <f>work!I530+work!J530</f>
        <v>#VALUE!</v>
      </c>
      <c r="G530" s="120"/>
      <c r="H530" s="176" t="str">
        <f>work!L530</f>
        <v>No report</v>
      </c>
      <c r="I530" s="119" t="e">
        <f t="shared" si="14"/>
        <v>#VALUE!</v>
      </c>
      <c r="J530" s="119" t="e">
        <f t="shared" si="15"/>
        <v>#VALUE!</v>
      </c>
    </row>
    <row r="531" spans="1:10" ht="15">
      <c r="A531" s="173">
        <v>501</v>
      </c>
      <c r="B531" s="174" t="s">
        <v>53</v>
      </c>
      <c r="C531" s="118" t="s">
        <v>48</v>
      </c>
      <c r="D531" s="118" t="s">
        <v>54</v>
      </c>
      <c r="E531" s="175">
        <f>work!G531+work!H531</f>
        <v>1052503</v>
      </c>
      <c r="F531" s="175">
        <f>work!I531+work!J531</f>
        <v>118948</v>
      </c>
      <c r="G531" s="120"/>
      <c r="H531" s="176" t="str">
        <f>work!L531</f>
        <v>20181009</v>
      </c>
      <c r="I531" s="119">
        <f t="shared" si="14"/>
        <v>1052503</v>
      </c>
      <c r="J531" s="119">
        <f t="shared" si="15"/>
        <v>118948</v>
      </c>
    </row>
    <row r="532" spans="1:10" ht="15">
      <c r="A532" s="173">
        <v>502</v>
      </c>
      <c r="B532" s="174" t="s">
        <v>56</v>
      </c>
      <c r="C532" s="118" t="s">
        <v>48</v>
      </c>
      <c r="D532" s="118" t="s">
        <v>57</v>
      </c>
      <c r="E532" s="175" t="e">
        <f>work!G532+work!H532</f>
        <v>#VALUE!</v>
      </c>
      <c r="F532" s="175" t="e">
        <f>work!I532+work!J532</f>
        <v>#VALUE!</v>
      </c>
      <c r="G532" s="120"/>
      <c r="H532" s="176" t="str">
        <f>work!L532</f>
        <v>No report</v>
      </c>
      <c r="I532" s="119" t="e">
        <f t="shared" si="14"/>
        <v>#VALUE!</v>
      </c>
      <c r="J532" s="119" t="e">
        <f t="shared" si="15"/>
        <v>#VALUE!</v>
      </c>
    </row>
    <row r="533" spans="1:10" ht="15">
      <c r="A533" s="173">
        <v>503</v>
      </c>
      <c r="B533" s="174" t="s">
        <v>59</v>
      </c>
      <c r="C533" s="118" t="s">
        <v>48</v>
      </c>
      <c r="D533" s="118" t="s">
        <v>60</v>
      </c>
      <c r="E533" s="175">
        <f>work!G533+work!H533</f>
        <v>289329</v>
      </c>
      <c r="F533" s="175">
        <f>work!I533+work!J533</f>
        <v>22177</v>
      </c>
      <c r="G533" s="120"/>
      <c r="H533" s="176" t="str">
        <f>work!L533</f>
        <v>20181107</v>
      </c>
      <c r="I533" s="119">
        <f t="shared" si="14"/>
        <v>289329</v>
      </c>
      <c r="J533" s="119">
        <f t="shared" si="15"/>
        <v>22177</v>
      </c>
    </row>
    <row r="534" spans="1:10" ht="15">
      <c r="A534" s="173">
        <v>504</v>
      </c>
      <c r="B534" s="174" t="s">
        <v>62</v>
      </c>
      <c r="C534" s="118" t="s">
        <v>48</v>
      </c>
      <c r="D534" s="118" t="s">
        <v>63</v>
      </c>
      <c r="E534" s="175">
        <f>work!G534+work!H534</f>
        <v>575737</v>
      </c>
      <c r="F534" s="175">
        <f>work!I534+work!J534</f>
        <v>82869</v>
      </c>
      <c r="G534" s="120"/>
      <c r="H534" s="176" t="str">
        <f>work!L534</f>
        <v>20181009</v>
      </c>
      <c r="I534" s="119">
        <f t="shared" si="14"/>
        <v>575737</v>
      </c>
      <c r="J534" s="119">
        <f t="shared" si="15"/>
        <v>82869</v>
      </c>
    </row>
    <row r="535" spans="1:10" ht="15">
      <c r="A535" s="173">
        <v>505</v>
      </c>
      <c r="B535" s="174" t="s">
        <v>65</v>
      </c>
      <c r="C535" s="118" t="s">
        <v>48</v>
      </c>
      <c r="D535" s="118" t="s">
        <v>66</v>
      </c>
      <c r="E535" s="175">
        <f>work!G535+work!H535</f>
        <v>71393</v>
      </c>
      <c r="F535" s="175">
        <f>work!I535+work!J535</f>
        <v>1381660</v>
      </c>
      <c r="G535" s="120"/>
      <c r="H535" s="176" t="str">
        <f>work!L535</f>
        <v>20181009</v>
      </c>
      <c r="I535" s="119">
        <f t="shared" si="14"/>
        <v>71393</v>
      </c>
      <c r="J535" s="119">
        <f t="shared" si="15"/>
        <v>1381660</v>
      </c>
    </row>
    <row r="536" spans="1:10" ht="15">
      <c r="A536" s="173">
        <v>506</v>
      </c>
      <c r="B536" s="174" t="s">
        <v>68</v>
      </c>
      <c r="C536" s="118" t="s">
        <v>48</v>
      </c>
      <c r="D536" s="118" t="s">
        <v>69</v>
      </c>
      <c r="E536" s="175">
        <f>work!G536+work!H536</f>
        <v>95279</v>
      </c>
      <c r="F536" s="175">
        <f>work!I536+work!J536</f>
        <v>45016</v>
      </c>
      <c r="G536" s="120"/>
      <c r="H536" s="176" t="str">
        <f>work!L536</f>
        <v>20181009</v>
      </c>
      <c r="I536" s="119">
        <f t="shared" si="14"/>
        <v>95279</v>
      </c>
      <c r="J536" s="119">
        <f t="shared" si="15"/>
        <v>45016</v>
      </c>
    </row>
    <row r="537" spans="1:10" ht="15">
      <c r="A537" s="173">
        <v>507</v>
      </c>
      <c r="B537" s="174" t="s">
        <v>71</v>
      </c>
      <c r="C537" s="118" t="s">
        <v>48</v>
      </c>
      <c r="D537" s="118" t="s">
        <v>72</v>
      </c>
      <c r="E537" s="175">
        <f>work!G537+work!H537</f>
        <v>49370</v>
      </c>
      <c r="F537" s="175">
        <f>work!I537+work!J537</f>
        <v>1000716</v>
      </c>
      <c r="G537" s="120"/>
      <c r="H537" s="176" t="str">
        <f>work!L537</f>
        <v>20181009</v>
      </c>
      <c r="I537" s="119">
        <f t="shared" si="14"/>
        <v>49370</v>
      </c>
      <c r="J537" s="119">
        <f t="shared" si="15"/>
        <v>1000716</v>
      </c>
    </row>
    <row r="538" spans="1:10" ht="15">
      <c r="A538" s="173">
        <v>508</v>
      </c>
      <c r="B538" s="174" t="s">
        <v>74</v>
      </c>
      <c r="C538" s="118" t="s">
        <v>48</v>
      </c>
      <c r="D538" s="118" t="s">
        <v>75</v>
      </c>
      <c r="E538" s="175">
        <f>work!G538+work!H538</f>
        <v>87341</v>
      </c>
      <c r="F538" s="175">
        <f>work!I538+work!J538</f>
        <v>0</v>
      </c>
      <c r="G538" s="120"/>
      <c r="H538" s="176" t="str">
        <f>work!L538</f>
        <v>20181009</v>
      </c>
      <c r="I538" s="119">
        <f t="shared" si="14"/>
        <v>87341</v>
      </c>
      <c r="J538" s="119">
        <f t="shared" si="15"/>
        <v>0</v>
      </c>
    </row>
    <row r="539" spans="1:10" ht="15">
      <c r="A539" s="173">
        <v>509</v>
      </c>
      <c r="B539" s="174" t="s">
        <v>77</v>
      </c>
      <c r="C539" s="118" t="s">
        <v>48</v>
      </c>
      <c r="D539" s="118" t="s">
        <v>78</v>
      </c>
      <c r="E539" s="175">
        <f>work!G539+work!H539</f>
        <v>134474</v>
      </c>
      <c r="F539" s="175">
        <f>work!I539+work!J539</f>
        <v>0</v>
      </c>
      <c r="G539" s="120"/>
      <c r="H539" s="176" t="str">
        <f>work!L539</f>
        <v>20181009</v>
      </c>
      <c r="I539" s="119">
        <f t="shared" si="14"/>
        <v>134474</v>
      </c>
      <c r="J539" s="119">
        <f t="shared" si="15"/>
        <v>0</v>
      </c>
    </row>
    <row r="540" spans="1:10" ht="15">
      <c r="A540" s="173">
        <v>510</v>
      </c>
      <c r="B540" s="174" t="s">
        <v>80</v>
      </c>
      <c r="C540" s="118" t="s">
        <v>48</v>
      </c>
      <c r="D540" s="118" t="s">
        <v>81</v>
      </c>
      <c r="E540" s="175">
        <f>work!G540+work!H540</f>
        <v>65543</v>
      </c>
      <c r="F540" s="175">
        <f>work!I540+work!J540</f>
        <v>112742</v>
      </c>
      <c r="G540" s="120"/>
      <c r="H540" s="176" t="str">
        <f>work!L540</f>
        <v>20181009</v>
      </c>
      <c r="I540" s="119">
        <f t="shared" si="14"/>
        <v>65543</v>
      </c>
      <c r="J540" s="119">
        <f t="shared" si="15"/>
        <v>112742</v>
      </c>
    </row>
    <row r="541" spans="1:10" ht="15">
      <c r="A541" s="173">
        <v>511</v>
      </c>
      <c r="B541" s="174" t="s">
        <v>83</v>
      </c>
      <c r="C541" s="118" t="s">
        <v>48</v>
      </c>
      <c r="D541" s="118" t="s">
        <v>84</v>
      </c>
      <c r="E541" s="175">
        <f>work!G541+work!H541</f>
        <v>1115006</v>
      </c>
      <c r="F541" s="175">
        <f>work!I541+work!J541</f>
        <v>72300</v>
      </c>
      <c r="G541" s="120"/>
      <c r="H541" s="176" t="str">
        <f>work!L541</f>
        <v>20181009</v>
      </c>
      <c r="I541" s="119">
        <f t="shared" si="14"/>
        <v>1115006</v>
      </c>
      <c r="J541" s="119">
        <f t="shared" si="15"/>
        <v>72300</v>
      </c>
    </row>
    <row r="542" spans="1:10" ht="15">
      <c r="A542" s="173">
        <v>512</v>
      </c>
      <c r="B542" s="174" t="s">
        <v>86</v>
      </c>
      <c r="C542" s="118" t="s">
        <v>48</v>
      </c>
      <c r="D542" s="118" t="s">
        <v>87</v>
      </c>
      <c r="E542" s="175">
        <f>work!G542+work!H542</f>
        <v>53456</v>
      </c>
      <c r="F542" s="175">
        <f>work!I542+work!J542</f>
        <v>1200</v>
      </c>
      <c r="G542" s="120"/>
      <c r="H542" s="176" t="str">
        <f>work!L542</f>
        <v>20181009</v>
      </c>
      <c r="I542" s="119">
        <f t="shared" si="14"/>
        <v>53456</v>
      </c>
      <c r="J542" s="119">
        <f t="shared" si="15"/>
        <v>1200</v>
      </c>
    </row>
    <row r="543" spans="1:10" ht="15">
      <c r="A543" s="173">
        <v>513</v>
      </c>
      <c r="B543" s="174" t="s">
        <v>89</v>
      </c>
      <c r="C543" s="118" t="s">
        <v>48</v>
      </c>
      <c r="D543" s="118" t="s">
        <v>90</v>
      </c>
      <c r="E543" s="175">
        <f>work!G543+work!H543</f>
        <v>65496</v>
      </c>
      <c r="F543" s="175">
        <f>work!I543+work!J543</f>
        <v>1100</v>
      </c>
      <c r="G543" s="120"/>
      <c r="H543" s="176" t="str">
        <f>work!L543</f>
        <v>20181009</v>
      </c>
      <c r="I543" s="119">
        <f t="shared" si="14"/>
        <v>65496</v>
      </c>
      <c r="J543" s="119">
        <f t="shared" si="15"/>
        <v>1100</v>
      </c>
    </row>
    <row r="544" spans="1:10" ht="15">
      <c r="A544" s="173">
        <v>514</v>
      </c>
      <c r="B544" s="174" t="s">
        <v>92</v>
      </c>
      <c r="C544" s="118" t="s">
        <v>48</v>
      </c>
      <c r="D544" s="118" t="s">
        <v>93</v>
      </c>
      <c r="E544" s="175">
        <f>work!G544+work!H544</f>
        <v>115556</v>
      </c>
      <c r="F544" s="175">
        <f>work!I544+work!J544</f>
        <v>2737450</v>
      </c>
      <c r="G544" s="120"/>
      <c r="H544" s="176" t="str">
        <f>work!L544</f>
        <v>20181009</v>
      </c>
      <c r="I544" s="119">
        <f aca="true" t="shared" si="16" ref="I544:I598">E544</f>
        <v>115556</v>
      </c>
      <c r="J544" s="119">
        <f aca="true" t="shared" si="17" ref="J544:J598">F544</f>
        <v>2737450</v>
      </c>
    </row>
    <row r="545" spans="1:10" ht="15">
      <c r="A545" s="173">
        <v>515</v>
      </c>
      <c r="B545" s="174" t="s">
        <v>95</v>
      </c>
      <c r="C545" s="118" t="s">
        <v>48</v>
      </c>
      <c r="D545" s="118" t="s">
        <v>96</v>
      </c>
      <c r="E545" s="175">
        <f>work!G545+work!H545</f>
        <v>96437</v>
      </c>
      <c r="F545" s="175">
        <f>work!I545+work!J545</f>
        <v>29700</v>
      </c>
      <c r="G545" s="120"/>
      <c r="H545" s="176" t="str">
        <f>work!L545</f>
        <v>20181009</v>
      </c>
      <c r="I545" s="119">
        <f t="shared" si="16"/>
        <v>96437</v>
      </c>
      <c r="J545" s="119">
        <f t="shared" si="17"/>
        <v>29700</v>
      </c>
    </row>
    <row r="546" spans="1:10" ht="15">
      <c r="A546" s="173">
        <v>516</v>
      </c>
      <c r="B546" s="174" t="s">
        <v>98</v>
      </c>
      <c r="C546" s="118" t="s">
        <v>48</v>
      </c>
      <c r="D546" s="118" t="s">
        <v>99</v>
      </c>
      <c r="E546" s="175">
        <f>work!G546+work!H546</f>
        <v>527806</v>
      </c>
      <c r="F546" s="175">
        <f>work!I546+work!J546</f>
        <v>36500</v>
      </c>
      <c r="G546" s="120"/>
      <c r="H546" s="176" t="str">
        <f>work!L546</f>
        <v>20181009</v>
      </c>
      <c r="I546" s="119">
        <f t="shared" si="16"/>
        <v>527806</v>
      </c>
      <c r="J546" s="119">
        <f t="shared" si="17"/>
        <v>36500</v>
      </c>
    </row>
    <row r="547" spans="1:10" ht="15">
      <c r="A547" s="173">
        <v>517</v>
      </c>
      <c r="B547" s="174" t="s">
        <v>101</v>
      </c>
      <c r="C547" s="118" t="s">
        <v>48</v>
      </c>
      <c r="D547" s="118" t="s">
        <v>102</v>
      </c>
      <c r="E547" s="175">
        <f>work!G547+work!H547</f>
        <v>1025721</v>
      </c>
      <c r="F547" s="175">
        <f>work!I547+work!J547</f>
        <v>3562113</v>
      </c>
      <c r="G547" s="120"/>
      <c r="H547" s="176" t="str">
        <f>work!L547</f>
        <v>20181107</v>
      </c>
      <c r="I547" s="119">
        <f t="shared" si="16"/>
        <v>1025721</v>
      </c>
      <c r="J547" s="119">
        <f t="shared" si="17"/>
        <v>3562113</v>
      </c>
    </row>
    <row r="548" spans="1:10" ht="15">
      <c r="A548" s="173">
        <v>518</v>
      </c>
      <c r="B548" s="174" t="s">
        <v>104</v>
      </c>
      <c r="C548" s="118" t="s">
        <v>48</v>
      </c>
      <c r="D548" s="118" t="s">
        <v>105</v>
      </c>
      <c r="E548" s="175">
        <f>work!G548+work!H548</f>
        <v>52715</v>
      </c>
      <c r="F548" s="175">
        <f>work!I548+work!J548</f>
        <v>2500</v>
      </c>
      <c r="G548" s="120"/>
      <c r="H548" s="176" t="str">
        <f>work!L548</f>
        <v>20181009</v>
      </c>
      <c r="I548" s="119">
        <f t="shared" si="16"/>
        <v>52715</v>
      </c>
      <c r="J548" s="119">
        <f t="shared" si="17"/>
        <v>2500</v>
      </c>
    </row>
    <row r="549" spans="1:10" ht="15">
      <c r="A549" s="173">
        <v>519</v>
      </c>
      <c r="B549" s="174" t="s">
        <v>107</v>
      </c>
      <c r="C549" s="118" t="s">
        <v>48</v>
      </c>
      <c r="D549" s="118" t="s">
        <v>108</v>
      </c>
      <c r="E549" s="175">
        <f>work!G549+work!H549</f>
        <v>221130</v>
      </c>
      <c r="F549" s="175">
        <f>work!I549+work!J549</f>
        <v>12385</v>
      </c>
      <c r="G549" s="120"/>
      <c r="H549" s="176" t="str">
        <f>work!L549</f>
        <v>20181009</v>
      </c>
      <c r="I549" s="119">
        <f t="shared" si="16"/>
        <v>221130</v>
      </c>
      <c r="J549" s="119">
        <f t="shared" si="17"/>
        <v>12385</v>
      </c>
    </row>
    <row r="550" spans="1:10" ht="15">
      <c r="A550" s="173">
        <v>520</v>
      </c>
      <c r="B550" s="174" t="s">
        <v>110</v>
      </c>
      <c r="C550" s="118" t="s">
        <v>48</v>
      </c>
      <c r="D550" s="118" t="s">
        <v>111</v>
      </c>
      <c r="E550" s="175">
        <f>work!G550+work!H550</f>
        <v>4200</v>
      </c>
      <c r="F550" s="175">
        <f>work!I550+work!J550</f>
        <v>19850</v>
      </c>
      <c r="G550" s="120"/>
      <c r="H550" s="176" t="str">
        <f>work!L550</f>
        <v>20181009</v>
      </c>
      <c r="I550" s="119">
        <f t="shared" si="16"/>
        <v>4200</v>
      </c>
      <c r="J550" s="119">
        <f t="shared" si="17"/>
        <v>19850</v>
      </c>
    </row>
    <row r="551" spans="1:10" ht="15">
      <c r="A551" s="173">
        <v>521</v>
      </c>
      <c r="B551" s="174" t="s">
        <v>113</v>
      </c>
      <c r="C551" s="118" t="s">
        <v>48</v>
      </c>
      <c r="D551" s="118" t="s">
        <v>122</v>
      </c>
      <c r="E551" s="175">
        <f>work!G551+work!H551</f>
        <v>1030019</v>
      </c>
      <c r="F551" s="175">
        <f>work!I551+work!J551</f>
        <v>124854</v>
      </c>
      <c r="G551" s="120"/>
      <c r="H551" s="176" t="str">
        <f>work!L551</f>
        <v>20181009</v>
      </c>
      <c r="I551" s="119">
        <f t="shared" si="16"/>
        <v>1030019</v>
      </c>
      <c r="J551" s="119">
        <f t="shared" si="17"/>
        <v>124854</v>
      </c>
    </row>
    <row r="552" spans="1:10" ht="15">
      <c r="A552" s="173">
        <v>522</v>
      </c>
      <c r="B552" s="174" t="s">
        <v>124</v>
      </c>
      <c r="C552" s="118" t="s">
        <v>48</v>
      </c>
      <c r="D552" s="118" t="s">
        <v>125</v>
      </c>
      <c r="E552" s="175" t="e">
        <f>work!G552+work!H552</f>
        <v>#VALUE!</v>
      </c>
      <c r="F552" s="175" t="e">
        <f>work!I552+work!J552</f>
        <v>#VALUE!</v>
      </c>
      <c r="G552" s="118"/>
      <c r="H552" s="176" t="str">
        <f>work!L552</f>
        <v>No report</v>
      </c>
      <c r="I552" s="119" t="e">
        <f t="shared" si="16"/>
        <v>#VALUE!</v>
      </c>
      <c r="J552" s="119" t="e">
        <f t="shared" si="17"/>
        <v>#VALUE!</v>
      </c>
    </row>
    <row r="553" spans="1:10" ht="15">
      <c r="A553" s="173">
        <v>523</v>
      </c>
      <c r="B553" s="174" t="s">
        <v>127</v>
      </c>
      <c r="C553" s="118" t="s">
        <v>48</v>
      </c>
      <c r="D553" s="118" t="s">
        <v>128</v>
      </c>
      <c r="E553" s="175">
        <f>work!G553+work!H553</f>
        <v>188745</v>
      </c>
      <c r="F553" s="175">
        <f>work!I553+work!J553</f>
        <v>142043</v>
      </c>
      <c r="G553" s="120"/>
      <c r="H553" s="176" t="str">
        <f>work!L553</f>
        <v>20181107</v>
      </c>
      <c r="I553" s="119">
        <f t="shared" si="16"/>
        <v>188745</v>
      </c>
      <c r="J553" s="119">
        <f t="shared" si="17"/>
        <v>142043</v>
      </c>
    </row>
    <row r="554" spans="1:10" ht="15">
      <c r="A554" s="173">
        <v>524</v>
      </c>
      <c r="B554" s="174" t="s">
        <v>129</v>
      </c>
      <c r="C554" s="118" t="s">
        <v>130</v>
      </c>
      <c r="D554" s="118" t="s">
        <v>132</v>
      </c>
      <c r="E554" s="175">
        <f>work!G554+work!H554</f>
        <v>1873335</v>
      </c>
      <c r="F554" s="175">
        <f>work!I554+work!J554</f>
        <v>11831700</v>
      </c>
      <c r="G554" s="120"/>
      <c r="H554" s="176" t="str">
        <f>work!L554</f>
        <v>20181009</v>
      </c>
      <c r="I554" s="119">
        <f t="shared" si="16"/>
        <v>1873335</v>
      </c>
      <c r="J554" s="119">
        <f t="shared" si="17"/>
        <v>11831700</v>
      </c>
    </row>
    <row r="555" spans="1:10" ht="15">
      <c r="A555" s="173">
        <v>525</v>
      </c>
      <c r="B555" s="174" t="s">
        <v>133</v>
      </c>
      <c r="C555" s="118" t="s">
        <v>130</v>
      </c>
      <c r="D555" s="118" t="s">
        <v>135</v>
      </c>
      <c r="E555" s="175">
        <f>work!G555+work!H555</f>
        <v>805043</v>
      </c>
      <c r="F555" s="175">
        <f>work!I555+work!J555</f>
        <v>138195</v>
      </c>
      <c r="G555" s="120"/>
      <c r="H555" s="176" t="str">
        <f>work!L555</f>
        <v>20181107</v>
      </c>
      <c r="I555" s="119">
        <f t="shared" si="16"/>
        <v>805043</v>
      </c>
      <c r="J555" s="119">
        <f t="shared" si="17"/>
        <v>138195</v>
      </c>
    </row>
    <row r="556" spans="1:10" ht="15">
      <c r="A556" s="173">
        <v>526</v>
      </c>
      <c r="B556" s="174" t="s">
        <v>136</v>
      </c>
      <c r="C556" s="118" t="s">
        <v>130</v>
      </c>
      <c r="D556" s="118" t="s">
        <v>138</v>
      </c>
      <c r="E556" s="175">
        <f>work!G556+work!H556</f>
        <v>1148817</v>
      </c>
      <c r="F556" s="175">
        <f>work!I556+work!J556</f>
        <v>238313</v>
      </c>
      <c r="G556" s="120"/>
      <c r="H556" s="176" t="str">
        <f>work!L556</f>
        <v>20181009</v>
      </c>
      <c r="I556" s="119">
        <f t="shared" si="16"/>
        <v>1148817</v>
      </c>
      <c r="J556" s="119">
        <f t="shared" si="17"/>
        <v>238313</v>
      </c>
    </row>
    <row r="557" spans="1:10" ht="15">
      <c r="A557" s="173">
        <v>527</v>
      </c>
      <c r="B557" s="174" t="s">
        <v>139</v>
      </c>
      <c r="C557" s="118" t="s">
        <v>130</v>
      </c>
      <c r="D557" s="118" t="s">
        <v>141</v>
      </c>
      <c r="E557" s="175">
        <f>work!G557+work!H557</f>
        <v>1950837</v>
      </c>
      <c r="F557" s="175">
        <f>work!I557+work!J557</f>
        <v>3353189</v>
      </c>
      <c r="G557" s="120"/>
      <c r="H557" s="176" t="s">
        <v>9</v>
      </c>
      <c r="I557" s="119">
        <f t="shared" si="16"/>
        <v>1950837</v>
      </c>
      <c r="J557" s="119">
        <f t="shared" si="17"/>
        <v>3353189</v>
      </c>
    </row>
    <row r="558" spans="1:10" ht="15">
      <c r="A558" s="173">
        <v>528</v>
      </c>
      <c r="B558" s="174" t="s">
        <v>142</v>
      </c>
      <c r="C558" s="118" t="s">
        <v>130</v>
      </c>
      <c r="D558" s="118" t="s">
        <v>144</v>
      </c>
      <c r="E558" s="175">
        <f>work!G558+work!H558</f>
        <v>491466</v>
      </c>
      <c r="F558" s="175">
        <f>work!I558+work!J558</f>
        <v>29812</v>
      </c>
      <c r="G558" s="120"/>
      <c r="H558" s="176" t="str">
        <f>work!L558</f>
        <v>20181107</v>
      </c>
      <c r="I558" s="119">
        <f t="shared" si="16"/>
        <v>491466</v>
      </c>
      <c r="J558" s="119">
        <f t="shared" si="17"/>
        <v>29812</v>
      </c>
    </row>
    <row r="559" spans="1:10" ht="15">
      <c r="A559" s="173">
        <v>529</v>
      </c>
      <c r="B559" s="174" t="s">
        <v>145</v>
      </c>
      <c r="C559" s="118" t="s">
        <v>130</v>
      </c>
      <c r="D559" s="118" t="s">
        <v>147</v>
      </c>
      <c r="E559" s="175">
        <f>work!G559+work!H559</f>
        <v>109875</v>
      </c>
      <c r="F559" s="175">
        <f>work!I559+work!J559</f>
        <v>4601</v>
      </c>
      <c r="G559" s="120"/>
      <c r="H559" s="176" t="str">
        <f>work!L559</f>
        <v>20181009</v>
      </c>
      <c r="I559" s="119">
        <f t="shared" si="16"/>
        <v>109875</v>
      </c>
      <c r="J559" s="119">
        <f t="shared" si="17"/>
        <v>4601</v>
      </c>
    </row>
    <row r="560" spans="1:10" ht="15">
      <c r="A560" s="173">
        <v>530</v>
      </c>
      <c r="B560" s="174" t="s">
        <v>148</v>
      </c>
      <c r="C560" s="118" t="s">
        <v>130</v>
      </c>
      <c r="D560" s="118" t="s">
        <v>150</v>
      </c>
      <c r="E560" s="175" t="e">
        <f>work!G560+work!H560</f>
        <v>#VALUE!</v>
      </c>
      <c r="F560" s="175" t="e">
        <f>work!I560+work!J560</f>
        <v>#VALUE!</v>
      </c>
      <c r="G560" s="120"/>
      <c r="H560" s="176" t="str">
        <f>work!L560</f>
        <v>No report</v>
      </c>
      <c r="I560" s="119" t="e">
        <f t="shared" si="16"/>
        <v>#VALUE!</v>
      </c>
      <c r="J560" s="119" t="e">
        <f t="shared" si="17"/>
        <v>#VALUE!</v>
      </c>
    </row>
    <row r="561" spans="1:10" ht="15">
      <c r="A561" s="173">
        <v>531</v>
      </c>
      <c r="B561" s="174" t="s">
        <v>151</v>
      </c>
      <c r="C561" s="118" t="s">
        <v>130</v>
      </c>
      <c r="D561" s="118" t="s">
        <v>153</v>
      </c>
      <c r="E561" s="175">
        <f>work!G561+work!H561</f>
        <v>512637</v>
      </c>
      <c r="F561" s="175">
        <f>work!I561+work!J561</f>
        <v>478445</v>
      </c>
      <c r="G561" s="120"/>
      <c r="H561" s="176" t="str">
        <f>work!L561</f>
        <v>20181009</v>
      </c>
      <c r="I561" s="119">
        <f t="shared" si="16"/>
        <v>512637</v>
      </c>
      <c r="J561" s="119">
        <f t="shared" si="17"/>
        <v>478445</v>
      </c>
    </row>
    <row r="562" spans="1:10" ht="15">
      <c r="A562" s="173">
        <v>532</v>
      </c>
      <c r="B562" s="174" t="s">
        <v>154</v>
      </c>
      <c r="C562" s="118" t="s">
        <v>130</v>
      </c>
      <c r="D562" s="118" t="s">
        <v>156</v>
      </c>
      <c r="E562" s="175">
        <f>work!G562+work!H562</f>
        <v>631463</v>
      </c>
      <c r="F562" s="175">
        <f>work!I562+work!J562</f>
        <v>18456322</v>
      </c>
      <c r="G562" s="120"/>
      <c r="H562" s="176" t="str">
        <f>work!L562</f>
        <v>20181009</v>
      </c>
      <c r="I562" s="119">
        <f t="shared" si="16"/>
        <v>631463</v>
      </c>
      <c r="J562" s="119">
        <f t="shared" si="17"/>
        <v>18456322</v>
      </c>
    </row>
    <row r="563" spans="1:10" ht="15">
      <c r="A563" s="173">
        <v>533</v>
      </c>
      <c r="B563" s="174" t="s">
        <v>157</v>
      </c>
      <c r="C563" s="118" t="s">
        <v>130</v>
      </c>
      <c r="D563" s="118" t="s">
        <v>159</v>
      </c>
      <c r="E563" s="175">
        <f>work!G563+work!H563</f>
        <v>908685</v>
      </c>
      <c r="F563" s="175">
        <f>work!I563+work!J563</f>
        <v>1500225</v>
      </c>
      <c r="G563" s="120"/>
      <c r="H563" s="176" t="str">
        <f>work!L563</f>
        <v>20181009</v>
      </c>
      <c r="I563" s="119">
        <f t="shared" si="16"/>
        <v>908685</v>
      </c>
      <c r="J563" s="119">
        <f t="shared" si="17"/>
        <v>1500225</v>
      </c>
    </row>
    <row r="564" spans="1:10" ht="15">
      <c r="A564" s="173">
        <v>534</v>
      </c>
      <c r="B564" s="174" t="s">
        <v>160</v>
      </c>
      <c r="C564" s="118" t="s">
        <v>130</v>
      </c>
      <c r="D564" s="118" t="s">
        <v>162</v>
      </c>
      <c r="E564" s="175">
        <f>work!G564+work!H564</f>
        <v>660607</v>
      </c>
      <c r="F564" s="175">
        <f>work!I564+work!J564</f>
        <v>170757</v>
      </c>
      <c r="G564" s="120"/>
      <c r="H564" s="176" t="str">
        <f>work!L564</f>
        <v>20181107</v>
      </c>
      <c r="I564" s="119">
        <f t="shared" si="16"/>
        <v>660607</v>
      </c>
      <c r="J564" s="119">
        <f t="shared" si="17"/>
        <v>170757</v>
      </c>
    </row>
    <row r="565" spans="1:10" ht="15">
      <c r="A565" s="173">
        <v>535</v>
      </c>
      <c r="B565" s="174" t="s">
        <v>163</v>
      </c>
      <c r="C565" s="118" t="s">
        <v>130</v>
      </c>
      <c r="D565" s="118" t="s">
        <v>165</v>
      </c>
      <c r="E565" s="175">
        <f>work!G565+work!H565</f>
        <v>948191</v>
      </c>
      <c r="F565" s="175">
        <f>work!I565+work!J565</f>
        <v>758995</v>
      </c>
      <c r="G565" s="120"/>
      <c r="H565" s="176" t="str">
        <f>work!L565</f>
        <v>20181009</v>
      </c>
      <c r="I565" s="119">
        <f t="shared" si="16"/>
        <v>948191</v>
      </c>
      <c r="J565" s="119">
        <f t="shared" si="17"/>
        <v>758995</v>
      </c>
    </row>
    <row r="566" spans="1:10" ht="15">
      <c r="A566" s="173">
        <v>536</v>
      </c>
      <c r="B566" s="174" t="s">
        <v>166</v>
      </c>
      <c r="C566" s="118" t="s">
        <v>130</v>
      </c>
      <c r="D566" s="118" t="s">
        <v>168</v>
      </c>
      <c r="E566" s="175">
        <f>work!G566+work!H566</f>
        <v>0</v>
      </c>
      <c r="F566" s="175">
        <f>work!I566+work!J566</f>
        <v>7500</v>
      </c>
      <c r="G566" s="120"/>
      <c r="H566" s="176" t="str">
        <f>work!L566</f>
        <v>20181107</v>
      </c>
      <c r="I566" s="119">
        <f t="shared" si="16"/>
        <v>0</v>
      </c>
      <c r="J566" s="119">
        <f t="shared" si="17"/>
        <v>7500</v>
      </c>
    </row>
    <row r="567" spans="1:10" ht="15">
      <c r="A567" s="173">
        <v>537</v>
      </c>
      <c r="B567" s="174" t="s">
        <v>169</v>
      </c>
      <c r="C567" s="118" t="s">
        <v>130</v>
      </c>
      <c r="D567" s="118" t="s">
        <v>171</v>
      </c>
      <c r="E567" s="175" t="e">
        <f>work!G567+work!H567</f>
        <v>#VALUE!</v>
      </c>
      <c r="F567" s="175" t="e">
        <f>work!I567+work!J567</f>
        <v>#VALUE!</v>
      </c>
      <c r="G567" s="120"/>
      <c r="H567" s="176" t="str">
        <f>work!L567</f>
        <v>No report</v>
      </c>
      <c r="I567" s="119" t="e">
        <f t="shared" si="16"/>
        <v>#VALUE!</v>
      </c>
      <c r="J567" s="119" t="e">
        <f t="shared" si="17"/>
        <v>#VALUE!</v>
      </c>
    </row>
    <row r="568" spans="1:10" ht="15">
      <c r="A568" s="173">
        <v>538</v>
      </c>
      <c r="B568" s="174" t="s">
        <v>172</v>
      </c>
      <c r="C568" s="118" t="s">
        <v>130</v>
      </c>
      <c r="D568" s="118" t="s">
        <v>174</v>
      </c>
      <c r="E568" s="175">
        <f>work!G568+work!H568</f>
        <v>99251</v>
      </c>
      <c r="F568" s="175">
        <f>work!I568+work!J568</f>
        <v>90376</v>
      </c>
      <c r="G568" s="120"/>
      <c r="H568" s="176" t="str">
        <f>work!L568</f>
        <v>20181107</v>
      </c>
      <c r="I568" s="119">
        <f t="shared" si="16"/>
        <v>99251</v>
      </c>
      <c r="J568" s="119">
        <f t="shared" si="17"/>
        <v>90376</v>
      </c>
    </row>
    <row r="569" spans="1:10" ht="15">
      <c r="A569" s="173">
        <v>539</v>
      </c>
      <c r="B569" s="174" t="s">
        <v>175</v>
      </c>
      <c r="C569" s="118" t="s">
        <v>130</v>
      </c>
      <c r="D569" s="118" t="s">
        <v>177</v>
      </c>
      <c r="E569" s="175">
        <f>work!G569+work!H569</f>
        <v>1172676</v>
      </c>
      <c r="F569" s="175">
        <f>work!I569+work!J569</f>
        <v>532725</v>
      </c>
      <c r="G569" s="120"/>
      <c r="H569" s="176" t="str">
        <f>work!L569</f>
        <v>20181009</v>
      </c>
      <c r="I569" s="119">
        <f t="shared" si="16"/>
        <v>1172676</v>
      </c>
      <c r="J569" s="119">
        <f t="shared" si="17"/>
        <v>532725</v>
      </c>
    </row>
    <row r="570" spans="1:10" ht="15">
      <c r="A570" s="173">
        <v>540</v>
      </c>
      <c r="B570" s="174" t="s">
        <v>178</v>
      </c>
      <c r="C570" s="118" t="s">
        <v>130</v>
      </c>
      <c r="D570" s="118" t="s">
        <v>638</v>
      </c>
      <c r="E570" s="175">
        <f>work!G570+work!H570</f>
        <v>1553132</v>
      </c>
      <c r="F570" s="175">
        <f>work!I570+work!J570</f>
        <v>567022</v>
      </c>
      <c r="G570" s="120"/>
      <c r="H570" s="176" t="str">
        <f>work!L570</f>
        <v>20181009</v>
      </c>
      <c r="I570" s="119">
        <f t="shared" si="16"/>
        <v>1553132</v>
      </c>
      <c r="J570" s="119">
        <f t="shared" si="17"/>
        <v>567022</v>
      </c>
    </row>
    <row r="571" spans="1:10" ht="15">
      <c r="A571" s="173">
        <v>541</v>
      </c>
      <c r="B571" s="174" t="s">
        <v>180</v>
      </c>
      <c r="C571" s="118" t="s">
        <v>130</v>
      </c>
      <c r="D571" s="118" t="s">
        <v>182</v>
      </c>
      <c r="E571" s="175">
        <f>work!G571+work!H571</f>
        <v>2741555</v>
      </c>
      <c r="F571" s="175">
        <f>work!I571+work!J571</f>
        <v>3001093</v>
      </c>
      <c r="G571" s="120"/>
      <c r="H571" s="176" t="str">
        <f>work!L571</f>
        <v>20181107</v>
      </c>
      <c r="I571" s="119">
        <f t="shared" si="16"/>
        <v>2741555</v>
      </c>
      <c r="J571" s="119">
        <f t="shared" si="17"/>
        <v>3001093</v>
      </c>
    </row>
    <row r="572" spans="1:10" ht="15">
      <c r="A572" s="173">
        <v>542</v>
      </c>
      <c r="B572" s="174" t="s">
        <v>183</v>
      </c>
      <c r="C572" s="118" t="s">
        <v>130</v>
      </c>
      <c r="D572" s="118" t="s">
        <v>1107</v>
      </c>
      <c r="E572" s="175">
        <f>work!G572+work!H572</f>
        <v>1692183</v>
      </c>
      <c r="F572" s="175">
        <f>work!I572+work!J572</f>
        <v>2026803</v>
      </c>
      <c r="G572" s="120"/>
      <c r="H572" s="176" t="str">
        <f>work!L572</f>
        <v>20181009</v>
      </c>
      <c r="I572" s="119">
        <f t="shared" si="16"/>
        <v>1692183</v>
      </c>
      <c r="J572" s="119">
        <f t="shared" si="17"/>
        <v>2026803</v>
      </c>
    </row>
    <row r="573" spans="1:10" ht="15">
      <c r="A573" s="173">
        <v>543</v>
      </c>
      <c r="B573" s="174" t="s">
        <v>185</v>
      </c>
      <c r="C573" s="118" t="s">
        <v>130</v>
      </c>
      <c r="D573" s="118" t="s">
        <v>187</v>
      </c>
      <c r="E573" s="175">
        <f>work!G573+work!H573</f>
        <v>1366308</v>
      </c>
      <c r="F573" s="175">
        <f>work!I573+work!J573</f>
        <v>677829</v>
      </c>
      <c r="G573" s="120"/>
      <c r="H573" s="176" t="str">
        <f>work!L573</f>
        <v>20181009</v>
      </c>
      <c r="I573" s="119">
        <f t="shared" si="16"/>
        <v>1366308</v>
      </c>
      <c r="J573" s="119">
        <f t="shared" si="17"/>
        <v>677829</v>
      </c>
    </row>
    <row r="574" spans="1:10" ht="15">
      <c r="A574" s="173">
        <v>544</v>
      </c>
      <c r="B574" s="174" t="s">
        <v>188</v>
      </c>
      <c r="C574" s="118" t="s">
        <v>130</v>
      </c>
      <c r="D574" s="118" t="s">
        <v>190</v>
      </c>
      <c r="E574" s="175">
        <f>work!G574+work!H574</f>
        <v>2000</v>
      </c>
      <c r="F574" s="175">
        <f>work!I574+work!J574</f>
        <v>0</v>
      </c>
      <c r="G574" s="120"/>
      <c r="H574" s="176" t="str">
        <f>work!L574</f>
        <v>20181107</v>
      </c>
      <c r="I574" s="119">
        <f t="shared" si="16"/>
        <v>2000</v>
      </c>
      <c r="J574" s="119">
        <f t="shared" si="17"/>
        <v>0</v>
      </c>
    </row>
    <row r="575" spans="1:10" ht="15">
      <c r="A575" s="173">
        <v>545</v>
      </c>
      <c r="B575" s="174" t="s">
        <v>191</v>
      </c>
      <c r="C575" s="118" t="s">
        <v>195</v>
      </c>
      <c r="D575" s="118" t="s">
        <v>197</v>
      </c>
      <c r="E575" s="175">
        <f>work!G575+work!H575</f>
        <v>1007232</v>
      </c>
      <c r="F575" s="175">
        <f>work!I575+work!J575</f>
        <v>46500</v>
      </c>
      <c r="G575" s="120"/>
      <c r="H575" s="176" t="str">
        <f>work!L575</f>
        <v>20181009</v>
      </c>
      <c r="I575" s="119">
        <f t="shared" si="16"/>
        <v>1007232</v>
      </c>
      <c r="J575" s="119">
        <f t="shared" si="17"/>
        <v>46500</v>
      </c>
    </row>
    <row r="576" spans="1:10" ht="15">
      <c r="A576" s="173">
        <v>546</v>
      </c>
      <c r="B576" s="174" t="s">
        <v>192</v>
      </c>
      <c r="C576" s="118" t="s">
        <v>195</v>
      </c>
      <c r="D576" s="118" t="s">
        <v>200</v>
      </c>
      <c r="E576" s="175">
        <f>work!G576+work!H576</f>
        <v>45001</v>
      </c>
      <c r="F576" s="175">
        <f>work!I576+work!J576</f>
        <v>17800</v>
      </c>
      <c r="G576" s="120"/>
      <c r="H576" s="176" t="str">
        <f>work!L576</f>
        <v>20181107</v>
      </c>
      <c r="I576" s="119">
        <f t="shared" si="16"/>
        <v>45001</v>
      </c>
      <c r="J576" s="119">
        <f t="shared" si="17"/>
        <v>17800</v>
      </c>
    </row>
    <row r="577" spans="1:10" ht="15">
      <c r="A577" s="173">
        <v>547</v>
      </c>
      <c r="B577" s="174" t="s">
        <v>193</v>
      </c>
      <c r="C577" s="118" t="s">
        <v>195</v>
      </c>
      <c r="D577" s="118" t="s">
        <v>203</v>
      </c>
      <c r="E577" s="175">
        <f>work!G577+work!H577</f>
        <v>109432</v>
      </c>
      <c r="F577" s="175">
        <f>work!I577+work!J577</f>
        <v>0</v>
      </c>
      <c r="G577" s="120"/>
      <c r="H577" s="176" t="str">
        <f>work!L577</f>
        <v>20181107</v>
      </c>
      <c r="I577" s="119">
        <f t="shared" si="16"/>
        <v>109432</v>
      </c>
      <c r="J577" s="119">
        <f t="shared" si="17"/>
        <v>0</v>
      </c>
    </row>
    <row r="578" spans="1:10" ht="15">
      <c r="A578" s="173">
        <v>548</v>
      </c>
      <c r="B578" s="174" t="s">
        <v>194</v>
      </c>
      <c r="C578" s="118" t="s">
        <v>195</v>
      </c>
      <c r="D578" s="118" t="s">
        <v>206</v>
      </c>
      <c r="E578" s="175">
        <f>work!G578+work!H578</f>
        <v>100364</v>
      </c>
      <c r="F578" s="175">
        <f>work!I578+work!J578</f>
        <v>1088250</v>
      </c>
      <c r="G578" s="120"/>
      <c r="H578" s="176" t="str">
        <f>work!L578</f>
        <v>20181009</v>
      </c>
      <c r="I578" s="119">
        <f t="shared" si="16"/>
        <v>100364</v>
      </c>
      <c r="J578" s="119">
        <f t="shared" si="17"/>
        <v>1088250</v>
      </c>
    </row>
    <row r="579" spans="1:10" ht="15">
      <c r="A579" s="173">
        <v>549</v>
      </c>
      <c r="B579" s="174" t="s">
        <v>198</v>
      </c>
      <c r="C579" s="118" t="s">
        <v>195</v>
      </c>
      <c r="D579" s="118" t="s">
        <v>940</v>
      </c>
      <c r="E579" s="175">
        <f>work!G579+work!H579</f>
        <v>33100</v>
      </c>
      <c r="F579" s="175">
        <f>work!I579+work!J579</f>
        <v>65372</v>
      </c>
      <c r="G579" s="120"/>
      <c r="H579" s="176" t="str">
        <f>work!L579</f>
        <v>20181009</v>
      </c>
      <c r="I579" s="119">
        <f t="shared" si="16"/>
        <v>33100</v>
      </c>
      <c r="J579" s="119">
        <f t="shared" si="17"/>
        <v>65372</v>
      </c>
    </row>
    <row r="580" spans="1:10" ht="15">
      <c r="A580" s="173">
        <v>550</v>
      </c>
      <c r="B580" s="174" t="s">
        <v>201</v>
      </c>
      <c r="C580" s="118" t="s">
        <v>195</v>
      </c>
      <c r="D580" s="118" t="s">
        <v>211</v>
      </c>
      <c r="E580" s="175">
        <f>work!G580+work!H580</f>
        <v>300</v>
      </c>
      <c r="F580" s="175">
        <f>work!I580+work!J580</f>
        <v>27427</v>
      </c>
      <c r="G580" s="120"/>
      <c r="H580" s="176" t="str">
        <f>work!L580</f>
        <v>20181107</v>
      </c>
      <c r="I580" s="119">
        <f t="shared" si="16"/>
        <v>300</v>
      </c>
      <c r="J580" s="119">
        <f t="shared" si="17"/>
        <v>27427</v>
      </c>
    </row>
    <row r="581" spans="1:10" ht="15">
      <c r="A581" s="173">
        <v>551</v>
      </c>
      <c r="B581" s="174" t="s">
        <v>204</v>
      </c>
      <c r="C581" s="118" t="s">
        <v>195</v>
      </c>
      <c r="D581" s="118" t="s">
        <v>835</v>
      </c>
      <c r="E581" s="175">
        <f>work!G581+work!H581</f>
        <v>3100</v>
      </c>
      <c r="F581" s="175">
        <f>work!I581+work!J581</f>
        <v>288824</v>
      </c>
      <c r="G581" s="120"/>
      <c r="H581" s="176" t="str">
        <f>work!L581</f>
        <v>20181107</v>
      </c>
      <c r="I581" s="119">
        <f t="shared" si="16"/>
        <v>3100</v>
      </c>
      <c r="J581" s="119">
        <f t="shared" si="17"/>
        <v>288824</v>
      </c>
    </row>
    <row r="582" spans="1:10" ht="15">
      <c r="A582" s="173">
        <v>552</v>
      </c>
      <c r="B582" s="174" t="s">
        <v>207</v>
      </c>
      <c r="C582" s="118" t="s">
        <v>195</v>
      </c>
      <c r="D582" s="118" t="s">
        <v>216</v>
      </c>
      <c r="E582" s="175">
        <f>work!G582+work!H582</f>
        <v>0</v>
      </c>
      <c r="F582" s="175">
        <f>work!I582+work!J582</f>
        <v>207157</v>
      </c>
      <c r="G582" s="120"/>
      <c r="H582" s="176" t="str">
        <f>work!L582</f>
        <v>20181107</v>
      </c>
      <c r="I582" s="119">
        <f t="shared" si="16"/>
        <v>0</v>
      </c>
      <c r="J582" s="119">
        <f t="shared" si="17"/>
        <v>207157</v>
      </c>
    </row>
    <row r="583" spans="1:10" ht="15">
      <c r="A583" s="173">
        <v>553</v>
      </c>
      <c r="B583" s="174" t="s">
        <v>209</v>
      </c>
      <c r="C583" s="118" t="s">
        <v>195</v>
      </c>
      <c r="D583" s="118" t="s">
        <v>219</v>
      </c>
      <c r="E583" s="175">
        <f>work!G583+work!H583</f>
        <v>9335</v>
      </c>
      <c r="F583" s="175">
        <f>work!I583+work!J583</f>
        <v>7000</v>
      </c>
      <c r="G583" s="120"/>
      <c r="H583" s="176" t="str">
        <f>work!L583</f>
        <v>20181009</v>
      </c>
      <c r="I583" s="119">
        <f t="shared" si="16"/>
        <v>9335</v>
      </c>
      <c r="J583" s="119">
        <f t="shared" si="17"/>
        <v>7000</v>
      </c>
    </row>
    <row r="584" spans="1:10" ht="15">
      <c r="A584" s="173">
        <v>554</v>
      </c>
      <c r="B584" s="174" t="s">
        <v>212</v>
      </c>
      <c r="C584" s="118" t="s">
        <v>195</v>
      </c>
      <c r="D584" s="118" t="s">
        <v>222</v>
      </c>
      <c r="E584" s="175">
        <f>work!G584+work!H584</f>
        <v>250</v>
      </c>
      <c r="F584" s="175">
        <f>work!I584+work!J584</f>
        <v>20295</v>
      </c>
      <c r="G584" s="120"/>
      <c r="H584" s="176" t="str">
        <f>work!L584</f>
        <v>20181009</v>
      </c>
      <c r="I584" s="119">
        <f t="shared" si="16"/>
        <v>250</v>
      </c>
      <c r="J584" s="119">
        <f t="shared" si="17"/>
        <v>20295</v>
      </c>
    </row>
    <row r="585" spans="1:10" ht="15">
      <c r="A585" s="173">
        <v>555</v>
      </c>
      <c r="B585" s="174" t="s">
        <v>214</v>
      </c>
      <c r="C585" s="118" t="s">
        <v>195</v>
      </c>
      <c r="D585" s="118" t="s">
        <v>225</v>
      </c>
      <c r="E585" s="175">
        <f>work!G585+work!H585</f>
        <v>72728</v>
      </c>
      <c r="F585" s="175">
        <f>work!I585+work!J585</f>
        <v>17316</v>
      </c>
      <c r="G585" s="120"/>
      <c r="H585" s="176" t="str">
        <f>work!L585</f>
        <v>20181009</v>
      </c>
      <c r="I585" s="119">
        <f t="shared" si="16"/>
        <v>72728</v>
      </c>
      <c r="J585" s="119">
        <f t="shared" si="17"/>
        <v>17316</v>
      </c>
    </row>
    <row r="586" spans="1:10" ht="15">
      <c r="A586" s="173">
        <v>556</v>
      </c>
      <c r="B586" s="174" t="s">
        <v>217</v>
      </c>
      <c r="C586" s="118" t="s">
        <v>195</v>
      </c>
      <c r="D586" s="118" t="s">
        <v>228</v>
      </c>
      <c r="E586" s="175">
        <f>work!G586+work!H586</f>
        <v>60645</v>
      </c>
      <c r="F586" s="175">
        <f>work!I586+work!J586</f>
        <v>12600</v>
      </c>
      <c r="G586" s="120"/>
      <c r="H586" s="176" t="str">
        <f>work!L586</f>
        <v>20181107</v>
      </c>
      <c r="I586" s="119">
        <f t="shared" si="16"/>
        <v>60645</v>
      </c>
      <c r="J586" s="119">
        <f t="shared" si="17"/>
        <v>12600</v>
      </c>
    </row>
    <row r="587" spans="1:10" ht="15">
      <c r="A587" s="173">
        <v>557</v>
      </c>
      <c r="B587" s="174" t="s">
        <v>220</v>
      </c>
      <c r="C587" s="118" t="s">
        <v>195</v>
      </c>
      <c r="D587" s="118" t="s">
        <v>231</v>
      </c>
      <c r="E587" s="175">
        <f>work!G587+work!H587</f>
        <v>56700</v>
      </c>
      <c r="F587" s="175">
        <f>work!I587+work!J587</f>
        <v>51600</v>
      </c>
      <c r="G587" s="120"/>
      <c r="H587" s="176" t="str">
        <f>work!L587</f>
        <v>20181009</v>
      </c>
      <c r="I587" s="119">
        <f t="shared" si="16"/>
        <v>56700</v>
      </c>
      <c r="J587" s="119">
        <f t="shared" si="17"/>
        <v>51600</v>
      </c>
    </row>
    <row r="588" spans="1:10" ht="15">
      <c r="A588" s="173">
        <v>558</v>
      </c>
      <c r="B588" s="174" t="s">
        <v>223</v>
      </c>
      <c r="C588" s="118" t="s">
        <v>195</v>
      </c>
      <c r="D588" s="118" t="s">
        <v>234</v>
      </c>
      <c r="E588" s="175">
        <f>work!G588+work!H588</f>
        <v>28981</v>
      </c>
      <c r="F588" s="175">
        <f>work!I588+work!J588</f>
        <v>4779</v>
      </c>
      <c r="G588" s="120"/>
      <c r="H588" s="176" t="str">
        <f>work!L588</f>
        <v>20181009</v>
      </c>
      <c r="I588" s="119">
        <f t="shared" si="16"/>
        <v>28981</v>
      </c>
      <c r="J588" s="119">
        <f t="shared" si="17"/>
        <v>4779</v>
      </c>
    </row>
    <row r="589" spans="1:10" ht="15">
      <c r="A589" s="173">
        <v>559</v>
      </c>
      <c r="B589" s="174" t="s">
        <v>226</v>
      </c>
      <c r="C589" s="118" t="s">
        <v>195</v>
      </c>
      <c r="D589" s="118" t="s">
        <v>237</v>
      </c>
      <c r="E589" s="175" t="e">
        <f>work!G589+work!H589</f>
        <v>#VALUE!</v>
      </c>
      <c r="F589" s="175" t="e">
        <f>work!I589+work!J589</f>
        <v>#VALUE!</v>
      </c>
      <c r="G589" s="120"/>
      <c r="H589" s="176" t="str">
        <f>work!L589</f>
        <v>No report</v>
      </c>
      <c r="I589" s="119" t="e">
        <f t="shared" si="16"/>
        <v>#VALUE!</v>
      </c>
      <c r="J589" s="119" t="e">
        <f t="shared" si="17"/>
        <v>#VALUE!</v>
      </c>
    </row>
    <row r="590" spans="1:10" ht="15">
      <c r="A590" s="173">
        <v>560</v>
      </c>
      <c r="B590" s="174" t="s">
        <v>229</v>
      </c>
      <c r="C590" s="118" t="s">
        <v>195</v>
      </c>
      <c r="D590" s="118" t="s">
        <v>590</v>
      </c>
      <c r="E590" s="175">
        <f>work!G590+work!H590</f>
        <v>618243</v>
      </c>
      <c r="F590" s="175">
        <f>work!I590+work!J590</f>
        <v>308524</v>
      </c>
      <c r="G590" s="120"/>
      <c r="H590" s="176" t="str">
        <f>work!L590</f>
        <v>20181009</v>
      </c>
      <c r="I590" s="119">
        <f t="shared" si="16"/>
        <v>618243</v>
      </c>
      <c r="J590" s="119">
        <f t="shared" si="17"/>
        <v>308524</v>
      </c>
    </row>
    <row r="591" spans="1:10" ht="15">
      <c r="A591" s="173">
        <v>561</v>
      </c>
      <c r="B591" s="174" t="s">
        <v>232</v>
      </c>
      <c r="C591" s="118" t="s">
        <v>195</v>
      </c>
      <c r="D591" s="118" t="s">
        <v>242</v>
      </c>
      <c r="E591" s="175">
        <f>work!G591+work!H591</f>
        <v>255200</v>
      </c>
      <c r="F591" s="175">
        <f>work!I591+work!J591</f>
        <v>25389</v>
      </c>
      <c r="G591" s="120"/>
      <c r="H591" s="176" t="str">
        <f>work!L591</f>
        <v>20181107</v>
      </c>
      <c r="I591" s="119">
        <f t="shared" si="16"/>
        <v>255200</v>
      </c>
      <c r="J591" s="119">
        <f t="shared" si="17"/>
        <v>25389</v>
      </c>
    </row>
    <row r="592" spans="1:10" ht="15">
      <c r="A592" s="173">
        <v>562</v>
      </c>
      <c r="B592" s="177">
        <v>2118</v>
      </c>
      <c r="C592" s="118"/>
      <c r="D592" s="118" t="s">
        <v>120</v>
      </c>
      <c r="E592" s="178" t="s">
        <v>121</v>
      </c>
      <c r="F592" s="178" t="s">
        <v>121</v>
      </c>
      <c r="G592" s="118"/>
      <c r="H592" s="176" t="str">
        <f>work!L592</f>
        <v>See Hardwick Twp</v>
      </c>
      <c r="I592" s="119" t="str">
        <f t="shared" si="16"/>
        <v>See Hardwick Twp.</v>
      </c>
      <c r="J592" s="119" t="str">
        <f t="shared" si="17"/>
        <v>See Hardwick Twp.</v>
      </c>
    </row>
    <row r="593" spans="1:10" ht="15">
      <c r="A593" s="173">
        <v>563</v>
      </c>
      <c r="B593" s="174" t="s">
        <v>235</v>
      </c>
      <c r="C593" s="118" t="s">
        <v>195</v>
      </c>
      <c r="D593" s="118" t="s">
        <v>245</v>
      </c>
      <c r="E593" s="175">
        <f>work!G593+work!H593</f>
        <v>257104</v>
      </c>
      <c r="F593" s="175">
        <f>work!I593+work!J593</f>
        <v>18750</v>
      </c>
      <c r="G593" s="120"/>
      <c r="H593" s="176" t="str">
        <f>work!L593</f>
        <v>20181009</v>
      </c>
      <c r="I593" s="119">
        <f t="shared" si="16"/>
        <v>257104</v>
      </c>
      <c r="J593" s="119">
        <f t="shared" si="17"/>
        <v>18750</v>
      </c>
    </row>
    <row r="594" spans="1:10" ht="15">
      <c r="A594" s="173">
        <v>564</v>
      </c>
      <c r="B594" s="174" t="s">
        <v>238</v>
      </c>
      <c r="C594" s="118" t="s">
        <v>195</v>
      </c>
      <c r="D594" s="118" t="s">
        <v>248</v>
      </c>
      <c r="E594" s="175">
        <f>work!G594+work!H594</f>
        <v>2752</v>
      </c>
      <c r="F594" s="175">
        <f>work!I594+work!J594</f>
        <v>31460</v>
      </c>
      <c r="G594" s="120"/>
      <c r="H594" s="176" t="str">
        <f>work!L594</f>
        <v>20181009</v>
      </c>
      <c r="I594" s="119">
        <f t="shared" si="16"/>
        <v>2752</v>
      </c>
      <c r="J594" s="119">
        <f t="shared" si="17"/>
        <v>31460</v>
      </c>
    </row>
    <row r="595" spans="1:10" ht="15">
      <c r="A595" s="173">
        <v>565</v>
      </c>
      <c r="B595" s="174" t="s">
        <v>240</v>
      </c>
      <c r="C595" s="118" t="s">
        <v>195</v>
      </c>
      <c r="D595" s="118" t="s">
        <v>251</v>
      </c>
      <c r="E595" s="175">
        <f>work!G595+work!H595</f>
        <v>30150</v>
      </c>
      <c r="F595" s="175">
        <f>work!I595+work!J595</f>
        <v>69691</v>
      </c>
      <c r="G595" s="120"/>
      <c r="H595" s="176" t="str">
        <f>work!L595</f>
        <v>20181009</v>
      </c>
      <c r="I595" s="119">
        <f t="shared" si="16"/>
        <v>30150</v>
      </c>
      <c r="J595" s="119">
        <f t="shared" si="17"/>
        <v>69691</v>
      </c>
    </row>
    <row r="596" spans="1:10" ht="15">
      <c r="A596" s="173">
        <v>566</v>
      </c>
      <c r="B596" s="174" t="s">
        <v>243</v>
      </c>
      <c r="C596" s="118" t="s">
        <v>195</v>
      </c>
      <c r="D596" s="118" t="s">
        <v>523</v>
      </c>
      <c r="E596" s="175">
        <f>work!G596+work!H596</f>
        <v>196384</v>
      </c>
      <c r="F596" s="175">
        <f>work!I596+work!J596</f>
        <v>65735</v>
      </c>
      <c r="G596" s="120"/>
      <c r="H596" s="176" t="str">
        <f>work!L596</f>
        <v>20181009</v>
      </c>
      <c r="I596" s="119">
        <f t="shared" si="16"/>
        <v>196384</v>
      </c>
      <c r="J596" s="119">
        <f t="shared" si="17"/>
        <v>65735</v>
      </c>
    </row>
    <row r="597" spans="1:10" ht="15">
      <c r="A597" s="173">
        <v>567</v>
      </c>
      <c r="B597" s="174" t="s">
        <v>246</v>
      </c>
      <c r="C597" s="118" t="s">
        <v>195</v>
      </c>
      <c r="D597" s="118" t="s">
        <v>254</v>
      </c>
      <c r="E597" s="175">
        <f>work!G597+work!H597</f>
        <v>24545</v>
      </c>
      <c r="F597" s="175">
        <f>work!I597+work!J597</f>
        <v>7500</v>
      </c>
      <c r="G597" s="120"/>
      <c r="H597" s="176" t="str">
        <f>work!L597</f>
        <v>20181107</v>
      </c>
      <c r="I597" s="119">
        <f t="shared" si="16"/>
        <v>24545</v>
      </c>
      <c r="J597" s="119">
        <f t="shared" si="17"/>
        <v>7500</v>
      </c>
    </row>
    <row r="598" spans="1:10" ht="15">
      <c r="A598" s="173">
        <v>568</v>
      </c>
      <c r="B598" s="174" t="s">
        <v>249</v>
      </c>
      <c r="C598" s="118"/>
      <c r="D598" s="124" t="s">
        <v>119</v>
      </c>
      <c r="E598" s="175">
        <f>work!G598+work!H598</f>
        <v>0</v>
      </c>
      <c r="F598" s="175">
        <f>work!I598+work!J598</f>
        <v>0</v>
      </c>
      <c r="G598" s="120"/>
      <c r="H598" s="176" t="str">
        <f>work!L598</f>
        <v>20181107</v>
      </c>
      <c r="I598" s="119">
        <f t="shared" si="16"/>
        <v>0</v>
      </c>
      <c r="J598" s="119">
        <f t="shared" si="17"/>
        <v>0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September 2018</v>
      </c>
      <c r="B2" s="75"/>
      <c r="C2" s="75"/>
      <c r="D2" s="75"/>
      <c r="E2" s="75"/>
      <c r="F2" s="75"/>
      <c r="G2" s="13"/>
      <c r="K2" s="188"/>
      <c r="L2" s="189" t="str">
        <f>A2</f>
        <v>Estimated cost of construction authorized by building permits, January - September 2018</v>
      </c>
      <c r="M2" s="148"/>
      <c r="N2" s="148"/>
      <c r="O2" s="148"/>
      <c r="P2" s="148"/>
      <c r="Q2" s="148"/>
      <c r="R2" s="149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work_ytd!A2</f>
        <v>Source:  New Jersey Department of Community Affairs, 11/7/18</v>
      </c>
      <c r="B4" s="75"/>
      <c r="C4" s="75"/>
      <c r="D4" s="75"/>
      <c r="E4" s="75"/>
      <c r="F4" s="75"/>
      <c r="G4" s="14"/>
      <c r="K4" s="190"/>
      <c r="L4" s="112" t="str">
        <f>A4</f>
        <v>Source:  New Jersey Department of Community Affairs, 11/7/18</v>
      </c>
      <c r="M4" s="113"/>
      <c r="N4" s="113"/>
      <c r="O4" s="113"/>
      <c r="P4" s="113"/>
      <c r="Q4" s="113"/>
      <c r="R4" s="202"/>
    </row>
    <row r="5" spans="1:18" ht="15">
      <c r="A5" s="75"/>
      <c r="B5" s="8"/>
      <c r="C5" s="75"/>
      <c r="D5" s="75"/>
      <c r="E5" s="75"/>
      <c r="F5" s="75"/>
      <c r="K5" s="207"/>
      <c r="L5" s="116"/>
      <c r="M5" s="116"/>
      <c r="N5" s="116"/>
      <c r="O5" s="116"/>
      <c r="P5" s="116"/>
      <c r="Q5" s="116"/>
      <c r="R5" s="203"/>
    </row>
    <row r="6" spans="1:18" ht="15">
      <c r="A6" s="75"/>
      <c r="B6" s="8"/>
      <c r="C6" s="17"/>
      <c r="D6" s="75"/>
      <c r="E6" s="75"/>
      <c r="F6" s="75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Nonresidential</v>
      </c>
      <c r="R7" s="131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663704742</v>
      </c>
      <c r="D8" s="44">
        <f>SUM(top_20_ytd!D7+top_20_ytd!E7)</f>
        <v>509805569</v>
      </c>
      <c r="E8" s="44">
        <f>SUM(top_20_ytd!F7+top_20_ytd!G7)</f>
        <v>153899173</v>
      </c>
      <c r="F8" s="75"/>
      <c r="G8" s="46"/>
      <c r="K8" s="136"/>
      <c r="L8" s="161">
        <v>1</v>
      </c>
      <c r="M8" s="162" t="str">
        <f t="shared" si="0"/>
        <v>Jersey City</v>
      </c>
      <c r="N8" s="162" t="str">
        <f t="shared" si="1"/>
        <v>Hudson</v>
      </c>
      <c r="O8" s="163">
        <f t="shared" si="2"/>
        <v>663704742</v>
      </c>
      <c r="P8" s="163">
        <f t="shared" si="3"/>
        <v>509805569</v>
      </c>
      <c r="Q8" s="210">
        <f t="shared" si="4"/>
        <v>153899173</v>
      </c>
      <c r="R8" s="208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273133168</v>
      </c>
      <c r="D9" s="46">
        <f>SUM(top_20_ytd!D8+top_20_ytd!E8)</f>
        <v>113991116</v>
      </c>
      <c r="E9" s="46">
        <f>SUM(top_20_ytd!F8+top_20_ytd!G8)</f>
        <v>159142052</v>
      </c>
      <c r="F9" s="75"/>
      <c r="G9" s="46"/>
      <c r="K9" s="136"/>
      <c r="L9" s="117">
        <v>2</v>
      </c>
      <c r="M9" s="118" t="str">
        <f t="shared" si="0"/>
        <v>Newark City</v>
      </c>
      <c r="N9" s="118" t="str">
        <f t="shared" si="1"/>
        <v>Essex</v>
      </c>
      <c r="O9" s="119">
        <f t="shared" si="2"/>
        <v>273133168</v>
      </c>
      <c r="P9" s="119">
        <f t="shared" si="3"/>
        <v>113991116</v>
      </c>
      <c r="Q9" s="183">
        <f t="shared" si="4"/>
        <v>159142052</v>
      </c>
      <c r="R9" s="208"/>
    </row>
    <row r="10" spans="1:18" ht="15">
      <c r="A10" s="18" t="str">
        <f>top_20_ytd!A9</f>
        <v>New Brunswick City</v>
      </c>
      <c r="B10" s="18" t="str">
        <f>top_20_ytd!B9</f>
        <v>Middlesex</v>
      </c>
      <c r="C10" s="46">
        <f t="shared" si="5"/>
        <v>202653768</v>
      </c>
      <c r="D10" s="46">
        <f>SUM(top_20_ytd!D9+top_20_ytd!E9)</f>
        <v>176113413</v>
      </c>
      <c r="E10" s="46">
        <f>SUM(top_20_ytd!F9+top_20_ytd!G9)</f>
        <v>26540355</v>
      </c>
      <c r="F10" s="75"/>
      <c r="G10" s="46"/>
      <c r="K10" s="136"/>
      <c r="L10" s="117">
        <v>3</v>
      </c>
      <c r="M10" s="118" t="str">
        <f t="shared" si="0"/>
        <v>New Brunswick City</v>
      </c>
      <c r="N10" s="118" t="str">
        <f t="shared" si="1"/>
        <v>Middlesex</v>
      </c>
      <c r="O10" s="119">
        <f t="shared" si="2"/>
        <v>202653768</v>
      </c>
      <c r="P10" s="119">
        <f t="shared" si="3"/>
        <v>176113413</v>
      </c>
      <c r="Q10" s="183">
        <f t="shared" si="4"/>
        <v>26540355</v>
      </c>
      <c r="R10" s="208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177882175</v>
      </c>
      <c r="D11" s="46">
        <f>SUM(top_20_ytd!D10+top_20_ytd!E10)</f>
        <v>157128836</v>
      </c>
      <c r="E11" s="46">
        <f>SUM(top_20_ytd!F10+top_20_ytd!G10)</f>
        <v>20753339</v>
      </c>
      <c r="F11" s="75"/>
      <c r="G11" s="46"/>
      <c r="K11" s="136"/>
      <c r="L11" s="117">
        <v>4</v>
      </c>
      <c r="M11" s="118" t="str">
        <f t="shared" si="0"/>
        <v>Weehawken Township</v>
      </c>
      <c r="N11" s="118" t="str">
        <f t="shared" si="1"/>
        <v>Hudson</v>
      </c>
      <c r="O11" s="119">
        <f t="shared" si="2"/>
        <v>177882175</v>
      </c>
      <c r="P11" s="119">
        <f t="shared" si="3"/>
        <v>157128836</v>
      </c>
      <c r="Q11" s="183">
        <f t="shared" si="4"/>
        <v>20753339</v>
      </c>
      <c r="R11" s="208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169003909</v>
      </c>
      <c r="D12" s="46">
        <f>SUM(top_20_ytd!D11+top_20_ytd!E11)</f>
        <v>73940204</v>
      </c>
      <c r="E12" s="46">
        <f>SUM(top_20_ytd!F11+top_20_ytd!G11)</f>
        <v>95063705</v>
      </c>
      <c r="F12" s="75"/>
      <c r="G12" s="46"/>
      <c r="K12" s="136"/>
      <c r="L12" s="117">
        <v>5</v>
      </c>
      <c r="M12" s="118" t="str">
        <f t="shared" si="0"/>
        <v>Woodbridge Township</v>
      </c>
      <c r="N12" s="118" t="str">
        <f t="shared" si="1"/>
        <v>Middlesex</v>
      </c>
      <c r="O12" s="119">
        <f t="shared" si="2"/>
        <v>169003909</v>
      </c>
      <c r="P12" s="119">
        <f t="shared" si="3"/>
        <v>73940204</v>
      </c>
      <c r="Q12" s="183">
        <f t="shared" si="4"/>
        <v>95063705</v>
      </c>
      <c r="R12" s="208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157640303</v>
      </c>
      <c r="D13" s="46">
        <f>SUM(top_20_ytd!D12+top_20_ytd!E12)</f>
        <v>104728150</v>
      </c>
      <c r="E13" s="46">
        <f>SUM(top_20_ytd!F12+top_20_ytd!G12)</f>
        <v>52912153</v>
      </c>
      <c r="F13" s="75"/>
      <c r="G13" s="46"/>
      <c r="K13" s="136"/>
      <c r="L13" s="117">
        <v>6</v>
      </c>
      <c r="M13" s="118" t="str">
        <f t="shared" si="0"/>
        <v>Hoboken City</v>
      </c>
      <c r="N13" s="118" t="str">
        <f t="shared" si="1"/>
        <v>Hudson</v>
      </c>
      <c r="O13" s="119">
        <f t="shared" si="2"/>
        <v>157640303</v>
      </c>
      <c r="P13" s="119">
        <f t="shared" si="3"/>
        <v>104728150</v>
      </c>
      <c r="Q13" s="183">
        <f t="shared" si="4"/>
        <v>52912153</v>
      </c>
      <c r="R13" s="208"/>
    </row>
    <row r="14" spans="1:18" ht="15">
      <c r="A14" s="18" t="str">
        <f>top_20_ytd!A13</f>
        <v>Lawrence Township</v>
      </c>
      <c r="B14" s="18" t="str">
        <f>top_20_ytd!B13</f>
        <v>Mercer</v>
      </c>
      <c r="C14" s="46">
        <f t="shared" si="5"/>
        <v>147236809</v>
      </c>
      <c r="D14" s="46">
        <f>SUM(top_20_ytd!D13+top_20_ytd!E13)</f>
        <v>19746503</v>
      </c>
      <c r="E14" s="46">
        <f>SUM(top_20_ytd!F13+top_20_ytd!G13)</f>
        <v>127490306</v>
      </c>
      <c r="F14" s="75"/>
      <c r="G14" s="46"/>
      <c r="K14" s="136"/>
      <c r="L14" s="117">
        <v>7</v>
      </c>
      <c r="M14" s="118" t="str">
        <f t="shared" si="0"/>
        <v>Lawrence Township</v>
      </c>
      <c r="N14" s="118" t="str">
        <f t="shared" si="1"/>
        <v>Mercer</v>
      </c>
      <c r="O14" s="119">
        <f t="shared" si="2"/>
        <v>147236809</v>
      </c>
      <c r="P14" s="119">
        <f t="shared" si="3"/>
        <v>19746503</v>
      </c>
      <c r="Q14" s="183">
        <f t="shared" si="4"/>
        <v>127490306</v>
      </c>
      <c r="R14" s="208"/>
    </row>
    <row r="15" spans="1:18" ht="15">
      <c r="A15" s="18" t="str">
        <f>top_20_ytd!A14</f>
        <v>Toms River Township</v>
      </c>
      <c r="B15" s="18" t="str">
        <f>top_20_ytd!B14</f>
        <v>Ocean</v>
      </c>
      <c r="C15" s="46">
        <f t="shared" si="5"/>
        <v>140519620</v>
      </c>
      <c r="D15" s="46">
        <f>SUM(top_20_ytd!D14+top_20_ytd!E14)</f>
        <v>82150885</v>
      </c>
      <c r="E15" s="46">
        <f>SUM(top_20_ytd!F14+top_20_ytd!G14)</f>
        <v>58368735</v>
      </c>
      <c r="F15" s="75"/>
      <c r="G15" s="46"/>
      <c r="K15" s="136"/>
      <c r="L15" s="117">
        <v>8</v>
      </c>
      <c r="M15" s="118" t="str">
        <f t="shared" si="0"/>
        <v>Toms River Township</v>
      </c>
      <c r="N15" s="118" t="str">
        <f t="shared" si="1"/>
        <v>Ocean</v>
      </c>
      <c r="O15" s="119">
        <f t="shared" si="2"/>
        <v>140519620</v>
      </c>
      <c r="P15" s="119">
        <f t="shared" si="3"/>
        <v>82150885</v>
      </c>
      <c r="Q15" s="183">
        <f t="shared" si="4"/>
        <v>58368735</v>
      </c>
      <c r="R15" s="208"/>
    </row>
    <row r="16" spans="1:18" ht="15">
      <c r="A16" s="18" t="str">
        <f>top_20_ytd!A15</f>
        <v>North Brunswick Township</v>
      </c>
      <c r="B16" s="18" t="str">
        <f>top_20_ytd!B15</f>
        <v>Middlesex</v>
      </c>
      <c r="C16" s="46">
        <f t="shared" si="5"/>
        <v>134547211</v>
      </c>
      <c r="D16" s="46">
        <f>SUM(top_20_ytd!D15+top_20_ytd!E15)</f>
        <v>12492006</v>
      </c>
      <c r="E16" s="46">
        <f>SUM(top_20_ytd!F15+top_20_ytd!G15)</f>
        <v>122055205</v>
      </c>
      <c r="G16" s="46"/>
      <c r="K16" s="136"/>
      <c r="L16" s="117">
        <v>9</v>
      </c>
      <c r="M16" s="118" t="str">
        <f t="shared" si="0"/>
        <v>North Brunswick Township</v>
      </c>
      <c r="N16" s="118" t="str">
        <f t="shared" si="1"/>
        <v>Middlesex</v>
      </c>
      <c r="O16" s="119">
        <f t="shared" si="2"/>
        <v>134547211</v>
      </c>
      <c r="P16" s="119">
        <f t="shared" si="3"/>
        <v>12492006</v>
      </c>
      <c r="Q16" s="183">
        <f t="shared" si="4"/>
        <v>122055205</v>
      </c>
      <c r="R16" s="208"/>
    </row>
    <row r="17" spans="1:18" ht="15">
      <c r="A17" s="18" t="str">
        <f>top_20_ytd!A16</f>
        <v>Harrison Township</v>
      </c>
      <c r="B17" s="18" t="str">
        <f>top_20_ytd!B16</f>
        <v>Gloucester</v>
      </c>
      <c r="C17" s="46">
        <f t="shared" si="5"/>
        <v>129822535</v>
      </c>
      <c r="D17" s="46">
        <f>SUM(top_20_ytd!D16+top_20_ytd!E16)</f>
        <v>9031419</v>
      </c>
      <c r="E17" s="46">
        <f>SUM(top_20_ytd!F16+top_20_ytd!G16)</f>
        <v>120791116</v>
      </c>
      <c r="G17" s="46"/>
      <c r="K17" s="136"/>
      <c r="L17" s="117">
        <v>10</v>
      </c>
      <c r="M17" s="118" t="str">
        <f t="shared" si="0"/>
        <v>Harrison Township</v>
      </c>
      <c r="N17" s="118" t="str">
        <f t="shared" si="1"/>
        <v>Gloucester</v>
      </c>
      <c r="O17" s="119">
        <f t="shared" si="2"/>
        <v>129822535</v>
      </c>
      <c r="P17" s="119">
        <f t="shared" si="3"/>
        <v>9031419</v>
      </c>
      <c r="Q17" s="183">
        <f t="shared" si="4"/>
        <v>120791116</v>
      </c>
      <c r="R17" s="208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127759596</v>
      </c>
      <c r="D18" s="46">
        <f>SUM(top_20_ytd!D17+top_20_ytd!E17)</f>
        <v>89008636</v>
      </c>
      <c r="E18" s="46">
        <f>SUM(top_20_ytd!F17+top_20_ytd!G17)</f>
        <v>38750960</v>
      </c>
      <c r="G18" s="46"/>
      <c r="K18" s="136"/>
      <c r="L18" s="117">
        <v>11</v>
      </c>
      <c r="M18" s="118" t="str">
        <f t="shared" si="0"/>
        <v>Bayonne City</v>
      </c>
      <c r="N18" s="118" t="str">
        <f t="shared" si="1"/>
        <v>Hudson</v>
      </c>
      <c r="O18" s="119">
        <f t="shared" si="2"/>
        <v>127759596</v>
      </c>
      <c r="P18" s="119">
        <f t="shared" si="3"/>
        <v>89008636</v>
      </c>
      <c r="Q18" s="183">
        <f t="shared" si="4"/>
        <v>38750960</v>
      </c>
      <c r="R18" s="208"/>
    </row>
    <row r="19" spans="1:18" ht="15">
      <c r="A19" s="18" t="str">
        <f>top_20_ytd!A18</f>
        <v>Atlantic City</v>
      </c>
      <c r="B19" s="18" t="str">
        <f>top_20_ytd!B18</f>
        <v>Atlantic</v>
      </c>
      <c r="C19" s="46">
        <f t="shared" si="5"/>
        <v>122403921</v>
      </c>
      <c r="D19" s="46">
        <f>SUM(top_20_ytd!D18+top_20_ytd!E18)</f>
        <v>10070723</v>
      </c>
      <c r="E19" s="46">
        <f>SUM(top_20_ytd!F18+top_20_ytd!G18)</f>
        <v>112333198</v>
      </c>
      <c r="G19" s="46"/>
      <c r="K19" s="136"/>
      <c r="L19" s="117">
        <v>12</v>
      </c>
      <c r="M19" s="118" t="str">
        <f t="shared" si="0"/>
        <v>Atlantic City</v>
      </c>
      <c r="N19" s="118" t="str">
        <f t="shared" si="1"/>
        <v>Atlantic</v>
      </c>
      <c r="O19" s="119">
        <f t="shared" si="2"/>
        <v>122403921</v>
      </c>
      <c r="P19" s="119">
        <f t="shared" si="3"/>
        <v>10070723</v>
      </c>
      <c r="Q19" s="183">
        <f t="shared" si="4"/>
        <v>112333198</v>
      </c>
      <c r="R19" s="208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121469980</v>
      </c>
      <c r="D20" s="46">
        <f>SUM(top_20_ytd!D19+top_20_ytd!E19)</f>
        <v>11115140</v>
      </c>
      <c r="E20" s="46">
        <f>SUM(top_20_ytd!F19+top_20_ytd!G19)</f>
        <v>110354840</v>
      </c>
      <c r="G20" s="46"/>
      <c r="K20" s="136"/>
      <c r="L20" s="117">
        <v>13</v>
      </c>
      <c r="M20" s="118" t="str">
        <f t="shared" si="0"/>
        <v>Piscataway Township</v>
      </c>
      <c r="N20" s="118" t="str">
        <f t="shared" si="1"/>
        <v>Middlesex</v>
      </c>
      <c r="O20" s="119">
        <f t="shared" si="2"/>
        <v>121469980</v>
      </c>
      <c r="P20" s="119">
        <f t="shared" si="3"/>
        <v>11115140</v>
      </c>
      <c r="Q20" s="183">
        <f t="shared" si="4"/>
        <v>110354840</v>
      </c>
      <c r="R20" s="208"/>
    </row>
    <row r="21" spans="1:18" ht="15">
      <c r="A21" s="18" t="str">
        <f>top_20_ytd!A20</f>
        <v>Camden City</v>
      </c>
      <c r="B21" s="18" t="str">
        <f>top_20_ytd!B20</f>
        <v>Camden</v>
      </c>
      <c r="C21" s="46">
        <f t="shared" si="5"/>
        <v>121256224</v>
      </c>
      <c r="D21" s="46">
        <f>SUM(top_20_ytd!D20+top_20_ytd!E20)</f>
        <v>14300305</v>
      </c>
      <c r="E21" s="46">
        <f>SUM(top_20_ytd!F20+top_20_ytd!G20)</f>
        <v>106955919</v>
      </c>
      <c r="G21" s="46"/>
      <c r="K21" s="136"/>
      <c r="L21" s="117">
        <v>14</v>
      </c>
      <c r="M21" s="118" t="str">
        <f t="shared" si="0"/>
        <v>Camden City</v>
      </c>
      <c r="N21" s="118" t="str">
        <f t="shared" si="1"/>
        <v>Camden</v>
      </c>
      <c r="O21" s="119">
        <f t="shared" si="2"/>
        <v>121256224</v>
      </c>
      <c r="P21" s="119">
        <f t="shared" si="3"/>
        <v>14300305</v>
      </c>
      <c r="Q21" s="183">
        <f t="shared" si="4"/>
        <v>106955919</v>
      </c>
      <c r="R21" s="208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118631732</v>
      </c>
      <c r="D22" s="46">
        <f>SUM(top_20_ytd!D21+top_20_ytd!E21)</f>
        <v>32193388</v>
      </c>
      <c r="E22" s="46">
        <f>SUM(top_20_ytd!F21+top_20_ytd!G21)</f>
        <v>86438344</v>
      </c>
      <c r="G22" s="46"/>
      <c r="K22" s="136"/>
      <c r="L22" s="117">
        <v>15</v>
      </c>
      <c r="M22" s="118" t="str">
        <f t="shared" si="0"/>
        <v>South Brunswick Township</v>
      </c>
      <c r="N22" s="118" t="str">
        <f t="shared" si="1"/>
        <v>Middlesex</v>
      </c>
      <c r="O22" s="119">
        <f t="shared" si="2"/>
        <v>118631732</v>
      </c>
      <c r="P22" s="119">
        <f t="shared" si="3"/>
        <v>32193388</v>
      </c>
      <c r="Q22" s="183">
        <f t="shared" si="4"/>
        <v>86438344</v>
      </c>
      <c r="R22" s="208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115523854</v>
      </c>
      <c r="D23" s="46">
        <f>SUM(top_20_ytd!D22+top_20_ytd!E22)</f>
        <v>23496040</v>
      </c>
      <c r="E23" s="46">
        <f>SUM(top_20_ytd!F22+top_20_ytd!G22)</f>
        <v>92027814</v>
      </c>
      <c r="G23" s="46"/>
      <c r="K23" s="136"/>
      <c r="L23" s="117">
        <v>16</v>
      </c>
      <c r="M23" s="118" t="str">
        <f t="shared" si="0"/>
        <v>Hackensack City</v>
      </c>
      <c r="N23" s="118" t="str">
        <f t="shared" si="1"/>
        <v>Bergen</v>
      </c>
      <c r="O23" s="119">
        <f t="shared" si="2"/>
        <v>115523854</v>
      </c>
      <c r="P23" s="119">
        <f t="shared" si="3"/>
        <v>23496040</v>
      </c>
      <c r="Q23" s="183">
        <f t="shared" si="4"/>
        <v>92027814</v>
      </c>
      <c r="R23" s="208"/>
    </row>
    <row r="24" spans="1:18" ht="15">
      <c r="A24" s="18" t="str">
        <f>top_20_ytd!A23</f>
        <v>Lakewood Township</v>
      </c>
      <c r="B24" s="18" t="str">
        <f>top_20_ytd!B23</f>
        <v>Ocean</v>
      </c>
      <c r="C24" s="46">
        <f t="shared" si="5"/>
        <v>113485638</v>
      </c>
      <c r="D24" s="46">
        <f>SUM(top_20_ytd!D23+top_20_ytd!E23)</f>
        <v>80744799</v>
      </c>
      <c r="E24" s="46">
        <f>SUM(top_20_ytd!F23+top_20_ytd!G23)</f>
        <v>32740839</v>
      </c>
      <c r="G24" s="46"/>
      <c r="K24" s="136"/>
      <c r="L24" s="117">
        <v>17</v>
      </c>
      <c r="M24" s="118" t="str">
        <f t="shared" si="0"/>
        <v>Lakewood Township</v>
      </c>
      <c r="N24" s="118" t="str">
        <f t="shared" si="1"/>
        <v>Ocean</v>
      </c>
      <c r="O24" s="119">
        <f t="shared" si="2"/>
        <v>113485638</v>
      </c>
      <c r="P24" s="119">
        <f t="shared" si="3"/>
        <v>80744799</v>
      </c>
      <c r="Q24" s="183">
        <f t="shared" si="4"/>
        <v>32740839</v>
      </c>
      <c r="R24" s="208"/>
    </row>
    <row r="25" spans="1:18" ht="15">
      <c r="A25" s="18" t="str">
        <f>top_20_ytd!A24</f>
        <v>West Deptford Township</v>
      </c>
      <c r="B25" s="18" t="str">
        <f>top_20_ytd!B24</f>
        <v>Gloucester</v>
      </c>
      <c r="C25" s="46">
        <f t="shared" si="5"/>
        <v>110434891</v>
      </c>
      <c r="D25" s="46">
        <f>SUM(top_20_ytd!D24+top_20_ytd!E24)</f>
        <v>6824417</v>
      </c>
      <c r="E25" s="46">
        <f>SUM(top_20_ytd!F24+top_20_ytd!G24)</f>
        <v>103610474</v>
      </c>
      <c r="G25" s="46"/>
      <c r="K25" s="136"/>
      <c r="L25" s="117">
        <v>18</v>
      </c>
      <c r="M25" s="118" t="str">
        <f t="shared" si="0"/>
        <v>West Deptford Township</v>
      </c>
      <c r="N25" s="118" t="str">
        <f t="shared" si="1"/>
        <v>Gloucester</v>
      </c>
      <c r="O25" s="119">
        <f t="shared" si="2"/>
        <v>110434891</v>
      </c>
      <c r="P25" s="119">
        <f t="shared" si="3"/>
        <v>6824417</v>
      </c>
      <c r="Q25" s="183">
        <f t="shared" si="4"/>
        <v>103610474</v>
      </c>
      <c r="R25" s="208"/>
    </row>
    <row r="26" spans="1:18" ht="15">
      <c r="A26" s="18" t="str">
        <f>top_20_ytd!A25</f>
        <v>Franklin Township</v>
      </c>
      <c r="B26" s="18" t="str">
        <f>top_20_ytd!B25</f>
        <v>Somerset</v>
      </c>
      <c r="C26" s="46">
        <f t="shared" si="5"/>
        <v>101715194</v>
      </c>
      <c r="D26" s="46">
        <f>SUM(top_20_ytd!D25+top_20_ytd!E25)</f>
        <v>31412787</v>
      </c>
      <c r="E26" s="46">
        <f>SUM(top_20_ytd!F25+top_20_ytd!G25)</f>
        <v>70302407</v>
      </c>
      <c r="G26" s="46"/>
      <c r="K26" s="136"/>
      <c r="L26" s="117">
        <v>19</v>
      </c>
      <c r="M26" s="118" t="str">
        <f t="shared" si="0"/>
        <v>Franklin Township</v>
      </c>
      <c r="N26" s="118" t="str">
        <f t="shared" si="1"/>
        <v>Somerset</v>
      </c>
      <c r="O26" s="119">
        <f t="shared" si="2"/>
        <v>101715194</v>
      </c>
      <c r="P26" s="119">
        <f t="shared" si="3"/>
        <v>31412787</v>
      </c>
      <c r="Q26" s="183">
        <f t="shared" si="4"/>
        <v>70302407</v>
      </c>
      <c r="R26" s="208"/>
    </row>
    <row r="27" spans="1:18" ht="15">
      <c r="A27" s="18" t="str">
        <f>top_20_ytd!A26</f>
        <v>Bridgewater Township</v>
      </c>
      <c r="B27" s="18" t="str">
        <f>top_20_ytd!B26</f>
        <v>Somerset</v>
      </c>
      <c r="C27" s="46">
        <f t="shared" si="5"/>
        <v>99175427</v>
      </c>
      <c r="D27" s="46">
        <f>SUM(top_20_ytd!D26+top_20_ytd!E26)</f>
        <v>23910959</v>
      </c>
      <c r="E27" s="46">
        <f>SUM(top_20_ytd!F26+top_20_ytd!G26)</f>
        <v>75264468</v>
      </c>
      <c r="G27" s="46"/>
      <c r="K27" s="136"/>
      <c r="L27" s="117">
        <v>20</v>
      </c>
      <c r="M27" s="118" t="str">
        <f t="shared" si="0"/>
        <v>Bridgewater Township</v>
      </c>
      <c r="N27" s="118" t="str">
        <f t="shared" si="1"/>
        <v>Somerset</v>
      </c>
      <c r="O27" s="119">
        <f t="shared" si="2"/>
        <v>99175427</v>
      </c>
      <c r="P27" s="119">
        <f t="shared" si="3"/>
        <v>23910959</v>
      </c>
      <c r="Q27" s="183">
        <f t="shared" si="4"/>
        <v>75264468</v>
      </c>
      <c r="R27" s="208"/>
    </row>
    <row r="28" spans="1:18" ht="15">
      <c r="A28" s="18"/>
      <c r="B28" s="18"/>
      <c r="C28" s="46"/>
      <c r="D28" s="46"/>
      <c r="E28" s="46"/>
      <c r="G28" s="46"/>
      <c r="K28" s="136"/>
      <c r="L28" s="120"/>
      <c r="M28" s="118"/>
      <c r="N28" s="118"/>
      <c r="O28" s="118"/>
      <c r="P28" s="118"/>
      <c r="Q28" s="211"/>
      <c r="R28" s="208"/>
    </row>
    <row r="29" spans="1:18" ht="15">
      <c r="A29" s="18" t="s">
        <v>11</v>
      </c>
      <c r="B29" s="17"/>
      <c r="C29" s="49">
        <f>SUM(C8:C27)</f>
        <v>3348000697</v>
      </c>
      <c r="D29" s="49">
        <f>SUM(D8:D27)</f>
        <v>1582205295</v>
      </c>
      <c r="E29" s="49">
        <f>SUM(E8:E27)</f>
        <v>1765795402</v>
      </c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3348000697</v>
      </c>
      <c r="P29" s="119">
        <f t="shared" si="6"/>
        <v>1582205295</v>
      </c>
      <c r="Q29" s="183">
        <f t="shared" si="6"/>
        <v>1765795402</v>
      </c>
      <c r="R29" s="208"/>
    </row>
    <row r="30" spans="1:18" ht="15">
      <c r="A30" s="18" t="s">
        <v>6</v>
      </c>
      <c r="C30" s="52">
        <f>D30+E30</f>
        <v>11607759213</v>
      </c>
      <c r="D30" s="27">
        <f>SUM(top_20_ytd!D28:E28)</f>
        <v>5933495862</v>
      </c>
      <c r="E30" s="27">
        <f>SUM(top_20_ytd!F28:G28)</f>
        <v>5674263351</v>
      </c>
      <c r="K30" s="136"/>
      <c r="L30" s="120"/>
      <c r="M30" s="118" t="str">
        <f>A30</f>
        <v>New Jersey</v>
      </c>
      <c r="N30" s="118"/>
      <c r="O30" s="121">
        <f t="shared" si="6"/>
        <v>11607759213</v>
      </c>
      <c r="P30" s="121">
        <f t="shared" si="6"/>
        <v>5933495862</v>
      </c>
      <c r="Q30" s="212">
        <f t="shared" si="6"/>
        <v>5674263351</v>
      </c>
      <c r="R30" s="208"/>
    </row>
    <row r="31" spans="1:18" ht="15">
      <c r="A31" s="18" t="s">
        <v>12</v>
      </c>
      <c r="C31" s="42">
        <f>C29/C30</f>
        <v>0.2884278210432241</v>
      </c>
      <c r="D31" s="42">
        <f>D29/D30</f>
        <v>0.26665650938310204</v>
      </c>
      <c r="E31" s="42">
        <f>E29/E30</f>
        <v>0.3111937696174793</v>
      </c>
      <c r="K31" s="136"/>
      <c r="L31" s="120"/>
      <c r="M31" s="118" t="str">
        <f>A31</f>
        <v>Top as a % of New Jersey</v>
      </c>
      <c r="N31" s="118"/>
      <c r="O31" s="122">
        <f>O29/O30</f>
        <v>0.2884278210432241</v>
      </c>
      <c r="P31" s="122">
        <f>P29/P30</f>
        <v>0.26665650938310204</v>
      </c>
      <c r="Q31" s="213">
        <f>Q29/Q30</f>
        <v>0.3111937696174793</v>
      </c>
      <c r="R31" s="208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1:18" ht="15">
      <c r="K34" s="136"/>
      <c r="L34" s="51"/>
      <c r="M34" s="51"/>
      <c r="N34" s="51"/>
      <c r="O34" s="51"/>
      <c r="P34" s="51"/>
      <c r="Q34" s="51"/>
      <c r="R34" s="131"/>
    </row>
    <row r="35" spans="1:18" ht="15">
      <c r="A35" s="75" t="s">
        <v>119</v>
      </c>
      <c r="C35" s="46">
        <f>D35+E35</f>
        <v>25358128</v>
      </c>
      <c r="D35" s="46">
        <f>SUM(top_20_ytd!D32+top_20_ytd!E32)</f>
        <v>1359</v>
      </c>
      <c r="E35" s="46">
        <f>SUM(top_20_ytd!F32+top_20_ytd!G32)</f>
        <v>25356769</v>
      </c>
      <c r="K35" s="136"/>
      <c r="L35" s="51"/>
      <c r="M35" s="17"/>
      <c r="N35" s="51"/>
      <c r="O35" s="39"/>
      <c r="P35" s="39"/>
      <c r="Q35" s="39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September 2018</v>
      </c>
      <c r="B2" s="3"/>
      <c r="C2" s="3"/>
      <c r="D2" s="3"/>
      <c r="E2" s="3"/>
      <c r="F2" s="3"/>
      <c r="K2" s="188"/>
      <c r="L2" s="189" t="str">
        <f>A2</f>
        <v>Estimated cost of construction authorized by building permits, September 2018</v>
      </c>
      <c r="M2" s="148"/>
      <c r="N2" s="148"/>
      <c r="O2" s="148"/>
      <c r="P2" s="148"/>
      <c r="Q2" s="148"/>
      <c r="R2" s="149"/>
    </row>
    <row r="3" spans="1:18" ht="15.75">
      <c r="A3" s="6" t="s">
        <v>2249</v>
      </c>
      <c r="B3" s="3"/>
      <c r="C3" s="3"/>
      <c r="D3" s="3"/>
      <c r="E3" s="3"/>
      <c r="F3" s="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work!A2</f>
        <v>Source:  New Jersey Department of Community Affairs, 11/7/18</v>
      </c>
      <c r="B4" s="3"/>
      <c r="C4" s="3"/>
      <c r="D4" s="3"/>
      <c r="E4" s="3"/>
      <c r="F4" s="3"/>
      <c r="K4" s="190"/>
      <c r="L4" s="112" t="str">
        <f>A4</f>
        <v>Source:  New Jersey Department of Community Affairs, 11/7/18</v>
      </c>
      <c r="M4" s="113"/>
      <c r="N4" s="113"/>
      <c r="O4" s="113"/>
      <c r="P4" s="113"/>
      <c r="Q4" s="113"/>
      <c r="R4" s="202"/>
    </row>
    <row r="5" spans="1:18" ht="15">
      <c r="A5" s="3"/>
      <c r="B5" s="8"/>
      <c r="C5" s="3"/>
      <c r="D5" s="3"/>
      <c r="E5" s="3"/>
      <c r="F5" s="3"/>
      <c r="K5" s="207"/>
      <c r="L5" s="116"/>
      <c r="M5" s="116"/>
      <c r="N5" s="116"/>
      <c r="O5" s="116"/>
      <c r="P5" s="116"/>
      <c r="Q5" s="116"/>
      <c r="R5" s="203"/>
    </row>
    <row r="6" spans="1:18" ht="15">
      <c r="A6" s="3"/>
      <c r="B6" s="8"/>
      <c r="C6" s="4"/>
      <c r="D6" s="4"/>
      <c r="E6" s="4"/>
      <c r="F6" s="4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Nonesidential</v>
      </c>
      <c r="R7" s="131"/>
    </row>
    <row r="8" spans="1:18" ht="15.75" thickTop="1">
      <c r="A8" s="18" t="str">
        <f>top_20!A7</f>
        <v>Totowa Borough</v>
      </c>
      <c r="B8" s="18" t="str">
        <f>top_20!B7</f>
        <v>Passaic</v>
      </c>
      <c r="C8" s="66">
        <f>D8+E8</f>
        <v>71938523</v>
      </c>
      <c r="D8" s="44">
        <f>SUM(top_20!D7+top_20!E7)</f>
        <v>109404</v>
      </c>
      <c r="E8" s="44">
        <f>SUM(top_20!F7+top_20!G7)</f>
        <v>71829119</v>
      </c>
      <c r="F8" s="26"/>
      <c r="H8" s="5"/>
      <c r="K8" s="136"/>
      <c r="L8" s="161">
        <v>1</v>
      </c>
      <c r="M8" s="162" t="str">
        <f t="shared" si="0"/>
        <v>Totowa Borough</v>
      </c>
      <c r="N8" s="162" t="str">
        <f t="shared" si="1"/>
        <v>Passaic</v>
      </c>
      <c r="O8" s="163">
        <f t="shared" si="2"/>
        <v>71938523</v>
      </c>
      <c r="P8" s="163">
        <f t="shared" si="3"/>
        <v>109404</v>
      </c>
      <c r="Q8" s="163">
        <f t="shared" si="4"/>
        <v>71829119</v>
      </c>
      <c r="R8" s="208"/>
    </row>
    <row r="9" spans="1:18" ht="15">
      <c r="A9" s="18" t="str">
        <f>top_20!A8</f>
        <v>Millville City</v>
      </c>
      <c r="B9" s="18" t="str">
        <f>top_20!B8</f>
        <v>Cumberland</v>
      </c>
      <c r="C9" s="49">
        <f aca="true" t="shared" si="5" ref="C9:C26">D9+E9</f>
        <v>57621995</v>
      </c>
      <c r="D9" s="46">
        <f>SUM(top_20!D8+top_20!E8)</f>
        <v>257605</v>
      </c>
      <c r="E9" s="46">
        <f>SUM(top_20!F8+top_20!G8)</f>
        <v>57364390</v>
      </c>
      <c r="F9" s="26"/>
      <c r="G9" s="5"/>
      <c r="H9" s="5"/>
      <c r="K9" s="136"/>
      <c r="L9" s="117">
        <v>2</v>
      </c>
      <c r="M9" s="118" t="str">
        <f t="shared" si="0"/>
        <v>Millville City</v>
      </c>
      <c r="N9" s="118" t="str">
        <f t="shared" si="1"/>
        <v>Cumberland</v>
      </c>
      <c r="O9" s="119">
        <f t="shared" si="2"/>
        <v>57621995</v>
      </c>
      <c r="P9" s="119">
        <f t="shared" si="3"/>
        <v>257605</v>
      </c>
      <c r="Q9" s="119">
        <f t="shared" si="4"/>
        <v>57364390</v>
      </c>
      <c r="R9" s="208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53305618</v>
      </c>
      <c r="D10" s="46">
        <f>SUM(top_20!D9+top_20!E9)</f>
        <v>34730661</v>
      </c>
      <c r="E10" s="46">
        <f>SUM(top_20!F9+top_20!G9)</f>
        <v>18574957</v>
      </c>
      <c r="F10" s="26"/>
      <c r="G10" s="5"/>
      <c r="H10" s="5"/>
      <c r="K10" s="136"/>
      <c r="L10" s="117">
        <v>3</v>
      </c>
      <c r="M10" s="118" t="str">
        <f t="shared" si="0"/>
        <v>Jersey City</v>
      </c>
      <c r="N10" s="118" t="str">
        <f t="shared" si="1"/>
        <v>Hudson</v>
      </c>
      <c r="O10" s="119">
        <f t="shared" si="2"/>
        <v>53305618</v>
      </c>
      <c r="P10" s="119">
        <f t="shared" si="3"/>
        <v>34730661</v>
      </c>
      <c r="Q10" s="119">
        <f t="shared" si="4"/>
        <v>18574957</v>
      </c>
      <c r="R10" s="208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51773102</v>
      </c>
      <c r="D11" s="46">
        <f>SUM(top_20!D10+top_20!E10)</f>
        <v>33244646</v>
      </c>
      <c r="E11" s="46">
        <f>SUM(top_20!F10+top_20!G10)</f>
        <v>18528456</v>
      </c>
      <c r="F11" s="26"/>
      <c r="G11" s="5"/>
      <c r="H11" s="5"/>
      <c r="K11" s="136"/>
      <c r="L11" s="117">
        <v>4</v>
      </c>
      <c r="M11" s="118" t="str">
        <f t="shared" si="0"/>
        <v>Newark City</v>
      </c>
      <c r="N11" s="118" t="str">
        <f t="shared" si="1"/>
        <v>Essex</v>
      </c>
      <c r="O11" s="119">
        <f t="shared" si="2"/>
        <v>51773102</v>
      </c>
      <c r="P11" s="119">
        <f t="shared" si="3"/>
        <v>33244646</v>
      </c>
      <c r="Q11" s="119">
        <f t="shared" si="4"/>
        <v>18528456</v>
      </c>
      <c r="R11" s="208"/>
    </row>
    <row r="12" spans="1:18" ht="15">
      <c r="A12" s="18" t="str">
        <f>top_20!A11</f>
        <v>Jackson Township</v>
      </c>
      <c r="B12" s="18" t="str">
        <f>top_20!B11</f>
        <v>Ocean</v>
      </c>
      <c r="C12" s="49">
        <f t="shared" si="5"/>
        <v>42673017</v>
      </c>
      <c r="D12" s="46">
        <f>SUM(top_20!D11+top_20!E11)</f>
        <v>2491299</v>
      </c>
      <c r="E12" s="46">
        <f>SUM(top_20!F11+top_20!G11)</f>
        <v>40181718</v>
      </c>
      <c r="F12" s="26"/>
      <c r="G12" s="5"/>
      <c r="H12" s="5"/>
      <c r="K12" s="136"/>
      <c r="L12" s="117">
        <v>5</v>
      </c>
      <c r="M12" s="118" t="str">
        <f t="shared" si="0"/>
        <v>Jackson Township</v>
      </c>
      <c r="N12" s="118" t="str">
        <f t="shared" si="1"/>
        <v>Ocean</v>
      </c>
      <c r="O12" s="119">
        <f t="shared" si="2"/>
        <v>42673017</v>
      </c>
      <c r="P12" s="119">
        <f t="shared" si="3"/>
        <v>2491299</v>
      </c>
      <c r="Q12" s="119">
        <f t="shared" si="4"/>
        <v>40181718</v>
      </c>
      <c r="R12" s="208"/>
    </row>
    <row r="13" spans="1:18" ht="15">
      <c r="A13" s="18" t="str">
        <f>top_20!A12</f>
        <v>Harrison Township</v>
      </c>
      <c r="B13" s="18" t="str">
        <f>top_20!B12</f>
        <v>Gloucester</v>
      </c>
      <c r="C13" s="49">
        <f t="shared" si="5"/>
        <v>31973963</v>
      </c>
      <c r="D13" s="46">
        <f>SUM(top_20!D12+top_20!E12)</f>
        <v>1302496</v>
      </c>
      <c r="E13" s="46">
        <f>SUM(top_20!F12+top_20!G12)</f>
        <v>30671467</v>
      </c>
      <c r="F13" s="26"/>
      <c r="G13" s="5"/>
      <c r="H13" s="5"/>
      <c r="K13" s="136"/>
      <c r="L13" s="117">
        <v>6</v>
      </c>
      <c r="M13" s="118" t="str">
        <f t="shared" si="0"/>
        <v>Harrison Township</v>
      </c>
      <c r="N13" s="118" t="str">
        <f t="shared" si="1"/>
        <v>Gloucester</v>
      </c>
      <c r="O13" s="119">
        <f t="shared" si="2"/>
        <v>31973963</v>
      </c>
      <c r="P13" s="119">
        <f t="shared" si="3"/>
        <v>1302496</v>
      </c>
      <c r="Q13" s="119">
        <f t="shared" si="4"/>
        <v>30671467</v>
      </c>
      <c r="R13" s="208"/>
    </row>
    <row r="14" spans="1:18" ht="15">
      <c r="A14" s="18" t="str">
        <f>top_20!A13</f>
        <v>Montclair Township</v>
      </c>
      <c r="B14" s="18" t="str">
        <f>top_20!B13</f>
        <v>Essex</v>
      </c>
      <c r="C14" s="49">
        <f t="shared" si="5"/>
        <v>26699059</v>
      </c>
      <c r="D14" s="46">
        <f>SUM(top_20!D13+top_20!E13)</f>
        <v>6468745</v>
      </c>
      <c r="E14" s="46">
        <f>SUM(top_20!F13+top_20!G13)</f>
        <v>20230314</v>
      </c>
      <c r="F14" s="26"/>
      <c r="G14" s="5"/>
      <c r="H14" s="5"/>
      <c r="K14" s="136"/>
      <c r="L14" s="117">
        <v>7</v>
      </c>
      <c r="M14" s="118" t="str">
        <f t="shared" si="0"/>
        <v>Montclair Township</v>
      </c>
      <c r="N14" s="118" t="str">
        <f t="shared" si="1"/>
        <v>Essex</v>
      </c>
      <c r="O14" s="119">
        <f t="shared" si="2"/>
        <v>26699059</v>
      </c>
      <c r="P14" s="119">
        <f t="shared" si="3"/>
        <v>6468745</v>
      </c>
      <c r="Q14" s="119">
        <f t="shared" si="4"/>
        <v>20230314</v>
      </c>
      <c r="R14" s="208"/>
    </row>
    <row r="15" spans="1:18" ht="15">
      <c r="A15" s="18" t="str">
        <f>top_20!A14</f>
        <v>Linden City</v>
      </c>
      <c r="B15" s="18" t="str">
        <f>top_20!B14</f>
        <v>Union</v>
      </c>
      <c r="C15" s="49">
        <f t="shared" si="5"/>
        <v>19087785</v>
      </c>
      <c r="D15" s="46">
        <f>SUM(top_20!D14+top_20!E14)</f>
        <v>631463</v>
      </c>
      <c r="E15" s="46">
        <f>SUM(top_20!F14+top_20!G14)</f>
        <v>18456322</v>
      </c>
      <c r="F15" s="26"/>
      <c r="G15" s="5"/>
      <c r="H15" s="5"/>
      <c r="K15" s="136"/>
      <c r="L15" s="117">
        <v>8</v>
      </c>
      <c r="M15" s="118" t="str">
        <f t="shared" si="0"/>
        <v>Linden City</v>
      </c>
      <c r="N15" s="118" t="str">
        <f t="shared" si="1"/>
        <v>Union</v>
      </c>
      <c r="O15" s="119">
        <f t="shared" si="2"/>
        <v>19087785</v>
      </c>
      <c r="P15" s="119">
        <f t="shared" si="3"/>
        <v>631463</v>
      </c>
      <c r="Q15" s="119">
        <f t="shared" si="4"/>
        <v>18456322</v>
      </c>
      <c r="R15" s="208"/>
    </row>
    <row r="16" spans="1:18" ht="15">
      <c r="A16" s="18" t="str">
        <f>top_20!A15</f>
        <v>Piscataway Township</v>
      </c>
      <c r="B16" s="18" t="str">
        <f>top_20!B15</f>
        <v>Middlesex</v>
      </c>
      <c r="C16" s="49">
        <f t="shared" si="5"/>
        <v>18122726</v>
      </c>
      <c r="D16" s="46">
        <f>SUM(top_20!D15+top_20!E15)</f>
        <v>1548726</v>
      </c>
      <c r="E16" s="46">
        <f>SUM(top_20!F15+top_20!G15)</f>
        <v>16574000</v>
      </c>
      <c r="F16" s="26"/>
      <c r="G16" s="5"/>
      <c r="H16" s="5"/>
      <c r="K16" s="136"/>
      <c r="L16" s="117">
        <v>9</v>
      </c>
      <c r="M16" s="118" t="str">
        <f t="shared" si="0"/>
        <v>Piscataway Township</v>
      </c>
      <c r="N16" s="118" t="str">
        <f t="shared" si="1"/>
        <v>Middlesex</v>
      </c>
      <c r="O16" s="119">
        <f t="shared" si="2"/>
        <v>18122726</v>
      </c>
      <c r="P16" s="119">
        <f t="shared" si="3"/>
        <v>1548726</v>
      </c>
      <c r="Q16" s="119">
        <f t="shared" si="4"/>
        <v>16574000</v>
      </c>
      <c r="R16" s="208"/>
    </row>
    <row r="17" spans="1:18" ht="15">
      <c r="A17" s="18" t="str">
        <f>top_20!A16</f>
        <v>Hackensack City</v>
      </c>
      <c r="B17" s="18" t="str">
        <f>top_20!B16</f>
        <v>Bergen</v>
      </c>
      <c r="C17" s="49">
        <f t="shared" si="5"/>
        <v>16840634</v>
      </c>
      <c r="D17" s="46">
        <f>SUM(top_20!D16+top_20!E16)</f>
        <v>16024603</v>
      </c>
      <c r="E17" s="46">
        <f>SUM(top_20!F16+top_20!G16)</f>
        <v>816031</v>
      </c>
      <c r="F17" s="26"/>
      <c r="G17" s="5"/>
      <c r="H17" s="5"/>
      <c r="K17" s="136"/>
      <c r="L17" s="117">
        <v>10</v>
      </c>
      <c r="M17" s="118" t="str">
        <f t="shared" si="0"/>
        <v>Hackensack City</v>
      </c>
      <c r="N17" s="118" t="str">
        <f t="shared" si="1"/>
        <v>Bergen</v>
      </c>
      <c r="O17" s="119">
        <f t="shared" si="2"/>
        <v>16840634</v>
      </c>
      <c r="P17" s="119">
        <f t="shared" si="3"/>
        <v>16024603</v>
      </c>
      <c r="Q17" s="119">
        <f t="shared" si="4"/>
        <v>816031</v>
      </c>
      <c r="R17" s="208"/>
    </row>
    <row r="18" spans="1:18" ht="15">
      <c r="A18" s="18" t="str">
        <f>top_20!A17</f>
        <v>Woodbridge Township</v>
      </c>
      <c r="B18" s="18" t="str">
        <f>top_20!B17</f>
        <v>Middlesex</v>
      </c>
      <c r="C18" s="49">
        <f t="shared" si="5"/>
        <v>16653614</v>
      </c>
      <c r="D18" s="46">
        <f>SUM(top_20!D17+top_20!E17)</f>
        <v>10663330</v>
      </c>
      <c r="E18" s="46">
        <f>SUM(top_20!F17+top_20!G17)</f>
        <v>5990284</v>
      </c>
      <c r="F18" s="26"/>
      <c r="G18" s="5"/>
      <c r="H18" s="5"/>
      <c r="K18" s="136"/>
      <c r="L18" s="117">
        <v>11</v>
      </c>
      <c r="M18" s="118" t="str">
        <f t="shared" si="0"/>
        <v>Woodbridge Township</v>
      </c>
      <c r="N18" s="118" t="str">
        <f t="shared" si="1"/>
        <v>Middlesex</v>
      </c>
      <c r="O18" s="119">
        <f t="shared" si="2"/>
        <v>16653614</v>
      </c>
      <c r="P18" s="119">
        <f t="shared" si="3"/>
        <v>10663330</v>
      </c>
      <c r="Q18" s="119">
        <f t="shared" si="4"/>
        <v>5990284</v>
      </c>
      <c r="R18" s="208"/>
    </row>
    <row r="19" spans="1:18" ht="15">
      <c r="A19" s="18" t="str">
        <f>top_20!A18</f>
        <v>Bayonne City</v>
      </c>
      <c r="B19" s="18" t="str">
        <f>top_20!B18</f>
        <v>Hudson</v>
      </c>
      <c r="C19" s="49">
        <f t="shared" si="5"/>
        <v>15185051</v>
      </c>
      <c r="D19" s="46">
        <f>SUM(top_20!D18+top_20!E18)</f>
        <v>10289370</v>
      </c>
      <c r="E19" s="46">
        <f>SUM(top_20!F18+top_20!G18)</f>
        <v>4895681</v>
      </c>
      <c r="F19" s="26"/>
      <c r="G19" s="5"/>
      <c r="H19" s="5"/>
      <c r="K19" s="136"/>
      <c r="L19" s="117">
        <v>12</v>
      </c>
      <c r="M19" s="118" t="str">
        <f t="shared" si="0"/>
        <v>Bayonne City</v>
      </c>
      <c r="N19" s="118" t="str">
        <f t="shared" si="1"/>
        <v>Hudson</v>
      </c>
      <c r="O19" s="119">
        <f t="shared" si="2"/>
        <v>15185051</v>
      </c>
      <c r="P19" s="119">
        <f t="shared" si="3"/>
        <v>10289370</v>
      </c>
      <c r="Q19" s="119">
        <f t="shared" si="4"/>
        <v>4895681</v>
      </c>
      <c r="R19" s="208"/>
    </row>
    <row r="20" spans="1:18" ht="15">
      <c r="A20" s="18" t="str">
        <f>top_20!A19</f>
        <v>Camden City</v>
      </c>
      <c r="B20" s="18" t="str">
        <f>top_20!B19</f>
        <v>Camden</v>
      </c>
      <c r="C20" s="49">
        <f t="shared" si="5"/>
        <v>14195288</v>
      </c>
      <c r="D20" s="46">
        <f>SUM(top_20!D19+top_20!E19)</f>
        <v>555583</v>
      </c>
      <c r="E20" s="46">
        <f>SUM(top_20!F19+top_20!G19)</f>
        <v>13639705</v>
      </c>
      <c r="F20" s="26"/>
      <c r="G20" s="5"/>
      <c r="H20" s="5"/>
      <c r="K20" s="136"/>
      <c r="L20" s="117">
        <v>13</v>
      </c>
      <c r="M20" s="118" t="str">
        <f t="shared" si="0"/>
        <v>Camden City</v>
      </c>
      <c r="N20" s="118" t="str">
        <f t="shared" si="1"/>
        <v>Camden</v>
      </c>
      <c r="O20" s="119">
        <f t="shared" si="2"/>
        <v>14195288</v>
      </c>
      <c r="P20" s="119">
        <f t="shared" si="3"/>
        <v>555583</v>
      </c>
      <c r="Q20" s="119">
        <f t="shared" si="4"/>
        <v>13639705</v>
      </c>
      <c r="R20" s="208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13955779</v>
      </c>
      <c r="D21" s="46">
        <f>SUM(top_20!D20+top_20!E20)</f>
        <v>8417446</v>
      </c>
      <c r="E21" s="46">
        <f>SUM(top_20!F20+top_20!G20)</f>
        <v>5538333</v>
      </c>
      <c r="F21" s="26"/>
      <c r="G21" s="5"/>
      <c r="H21" s="5"/>
      <c r="K21" s="136"/>
      <c r="L21" s="117">
        <v>14</v>
      </c>
      <c r="M21" s="118" t="str">
        <f t="shared" si="0"/>
        <v>Cherry Hill Township</v>
      </c>
      <c r="N21" s="118" t="str">
        <f t="shared" si="1"/>
        <v>Camden</v>
      </c>
      <c r="O21" s="119">
        <f t="shared" si="2"/>
        <v>13955779</v>
      </c>
      <c r="P21" s="119">
        <f t="shared" si="3"/>
        <v>8417446</v>
      </c>
      <c r="Q21" s="119">
        <f t="shared" si="4"/>
        <v>5538333</v>
      </c>
      <c r="R21" s="208"/>
    </row>
    <row r="22" spans="1:18" ht="15">
      <c r="A22" s="18" t="str">
        <f>top_20!A21</f>
        <v>Berkeley Heights Township</v>
      </c>
      <c r="B22" s="18" t="str">
        <f>top_20!B21</f>
        <v>Union</v>
      </c>
      <c r="C22" s="49">
        <f t="shared" si="5"/>
        <v>13705035</v>
      </c>
      <c r="D22" s="46">
        <f>SUM(top_20!D21+top_20!E21)</f>
        <v>1873335</v>
      </c>
      <c r="E22" s="46">
        <f>SUM(top_20!F21+top_20!G21)</f>
        <v>11831700</v>
      </c>
      <c r="F22" s="26"/>
      <c r="G22" s="5"/>
      <c r="H22" s="5"/>
      <c r="K22" s="136"/>
      <c r="L22" s="117">
        <v>15</v>
      </c>
      <c r="M22" s="118" t="str">
        <f t="shared" si="0"/>
        <v>Berkeley Heights Township</v>
      </c>
      <c r="N22" s="118" t="str">
        <f t="shared" si="1"/>
        <v>Union</v>
      </c>
      <c r="O22" s="119">
        <f t="shared" si="2"/>
        <v>13705035</v>
      </c>
      <c r="P22" s="119">
        <f t="shared" si="3"/>
        <v>1873335</v>
      </c>
      <c r="Q22" s="119">
        <f t="shared" si="4"/>
        <v>11831700</v>
      </c>
      <c r="R22" s="208"/>
    </row>
    <row r="23" spans="1:18" ht="15">
      <c r="A23" s="18" t="str">
        <f>top_20!A22</f>
        <v>North Brunswick Township</v>
      </c>
      <c r="B23" s="18" t="str">
        <f>top_20!B22</f>
        <v>Middlesex</v>
      </c>
      <c r="C23" s="49">
        <f t="shared" si="5"/>
        <v>13563334</v>
      </c>
      <c r="D23" s="46">
        <f>SUM(top_20!D22+top_20!E22)</f>
        <v>613159</v>
      </c>
      <c r="E23" s="46">
        <f>SUM(top_20!F22+top_20!G22)</f>
        <v>12950175</v>
      </c>
      <c r="F23" s="26"/>
      <c r="G23" s="5"/>
      <c r="H23" s="5"/>
      <c r="K23" s="136"/>
      <c r="L23" s="117">
        <v>16</v>
      </c>
      <c r="M23" s="118" t="str">
        <f t="shared" si="0"/>
        <v>North Brunswick Township</v>
      </c>
      <c r="N23" s="118" t="str">
        <f t="shared" si="1"/>
        <v>Middlesex</v>
      </c>
      <c r="O23" s="119">
        <f t="shared" si="2"/>
        <v>13563334</v>
      </c>
      <c r="P23" s="119">
        <f t="shared" si="3"/>
        <v>613159</v>
      </c>
      <c r="Q23" s="119">
        <f t="shared" si="4"/>
        <v>12950175</v>
      </c>
      <c r="R23" s="208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13434671</v>
      </c>
      <c r="D24" s="46">
        <f>SUM(top_20!D23+top_20!E23)</f>
        <v>9599671</v>
      </c>
      <c r="E24" s="46">
        <f>SUM(top_20!F23+top_20!G23)</f>
        <v>3835000</v>
      </c>
      <c r="F24" s="26"/>
      <c r="G24" s="5"/>
      <c r="H24" s="5"/>
      <c r="K24" s="136"/>
      <c r="L24" s="117">
        <v>17</v>
      </c>
      <c r="M24" s="118" t="str">
        <f t="shared" si="0"/>
        <v>Long Beach Township</v>
      </c>
      <c r="N24" s="118" t="str">
        <f t="shared" si="1"/>
        <v>Ocean</v>
      </c>
      <c r="O24" s="119">
        <f t="shared" si="2"/>
        <v>13434671</v>
      </c>
      <c r="P24" s="119">
        <f t="shared" si="3"/>
        <v>9599671</v>
      </c>
      <c r="Q24" s="119">
        <f t="shared" si="4"/>
        <v>3835000</v>
      </c>
      <c r="R24" s="208"/>
    </row>
    <row r="25" spans="1:18" ht="15">
      <c r="A25" s="18" t="str">
        <f>top_20!A24</f>
        <v>Ramsey Borough</v>
      </c>
      <c r="B25" s="18" t="str">
        <f>top_20!B24</f>
        <v>Bergen</v>
      </c>
      <c r="C25" s="49">
        <f t="shared" si="5"/>
        <v>12991689</v>
      </c>
      <c r="D25" s="46">
        <f>SUM(top_20!D24+top_20!E24)</f>
        <v>821784</v>
      </c>
      <c r="E25" s="46">
        <f>SUM(top_20!F24+top_20!G24)</f>
        <v>12169905</v>
      </c>
      <c r="F25" s="26"/>
      <c r="G25" s="5"/>
      <c r="H25" s="5"/>
      <c r="K25" s="136"/>
      <c r="L25" s="117">
        <v>18</v>
      </c>
      <c r="M25" s="118" t="str">
        <f t="shared" si="0"/>
        <v>Ramsey Borough</v>
      </c>
      <c r="N25" s="118" t="str">
        <f t="shared" si="1"/>
        <v>Bergen</v>
      </c>
      <c r="O25" s="119">
        <f t="shared" si="2"/>
        <v>12991689</v>
      </c>
      <c r="P25" s="119">
        <f t="shared" si="3"/>
        <v>821784</v>
      </c>
      <c r="Q25" s="119">
        <f t="shared" si="4"/>
        <v>12169905</v>
      </c>
      <c r="R25" s="208"/>
    </row>
    <row r="26" spans="1:18" ht="15">
      <c r="A26" s="18" t="str">
        <f>top_20!A25</f>
        <v>Brick Township</v>
      </c>
      <c r="B26" s="18" t="str">
        <f>top_20!B25</f>
        <v>Ocean</v>
      </c>
      <c r="C26" s="49">
        <f t="shared" si="5"/>
        <v>11789704</v>
      </c>
      <c r="D26" s="46">
        <f>SUM(top_20!D25+top_20!E25)</f>
        <v>2590285</v>
      </c>
      <c r="E26" s="46">
        <f>SUM(top_20!F25+top_20!G25)</f>
        <v>9199419</v>
      </c>
      <c r="F26" s="26"/>
      <c r="G26" s="5"/>
      <c r="H26" s="5"/>
      <c r="K26" s="136"/>
      <c r="L26" s="117">
        <v>19</v>
      </c>
      <c r="M26" s="118" t="str">
        <f t="shared" si="0"/>
        <v>Brick Township</v>
      </c>
      <c r="N26" s="118" t="str">
        <f t="shared" si="1"/>
        <v>Ocean</v>
      </c>
      <c r="O26" s="119">
        <f t="shared" si="2"/>
        <v>11789704</v>
      </c>
      <c r="P26" s="119">
        <f t="shared" si="3"/>
        <v>2590285</v>
      </c>
      <c r="Q26" s="119">
        <f t="shared" si="4"/>
        <v>9199419</v>
      </c>
      <c r="R26" s="208"/>
    </row>
    <row r="27" spans="1:18" ht="15">
      <c r="A27" s="18" t="str">
        <f>top_20!A26</f>
        <v>Hanover Township</v>
      </c>
      <c r="B27" s="18" t="str">
        <f>top_20!B26</f>
        <v>Morris</v>
      </c>
      <c r="C27" s="49">
        <f>D27+E27</f>
        <v>11630085</v>
      </c>
      <c r="D27" s="46">
        <f>SUM(top_20!D26+top_20!E26)</f>
        <v>1244691</v>
      </c>
      <c r="E27" s="46">
        <f>SUM(top_20!F26+top_20!G26)</f>
        <v>10385394</v>
      </c>
      <c r="F27" s="26"/>
      <c r="G27" s="5"/>
      <c r="H27" s="5"/>
      <c r="K27" s="136"/>
      <c r="L27" s="117">
        <v>20</v>
      </c>
      <c r="M27" s="118" t="str">
        <f t="shared" si="0"/>
        <v>Hanover Township</v>
      </c>
      <c r="N27" s="118" t="str">
        <f t="shared" si="1"/>
        <v>Morris</v>
      </c>
      <c r="O27" s="119">
        <f t="shared" si="2"/>
        <v>11630085</v>
      </c>
      <c r="P27" s="119">
        <f t="shared" si="3"/>
        <v>1244691</v>
      </c>
      <c r="Q27" s="119">
        <f t="shared" si="4"/>
        <v>10385394</v>
      </c>
      <c r="R27" s="208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6"/>
      <c r="L28" s="120"/>
      <c r="M28" s="118"/>
      <c r="N28" s="118"/>
      <c r="O28" s="118"/>
      <c r="P28" s="118"/>
      <c r="Q28" s="118"/>
      <c r="R28" s="208"/>
    </row>
    <row r="29" spans="1:18" ht="15">
      <c r="A29" s="18" t="s">
        <v>11</v>
      </c>
      <c r="B29" s="17"/>
      <c r="C29" s="26">
        <f>SUM(C8:C26)</f>
        <v>515510587</v>
      </c>
      <c r="D29" s="46">
        <f>SUM(top_20!D27+top_20!E27)</f>
        <v>143478302</v>
      </c>
      <c r="E29" s="46">
        <f>SUM(top_20!F27+top_20!G27)</f>
        <v>383662370</v>
      </c>
      <c r="F29" s="26"/>
      <c r="G29" s="5"/>
      <c r="H29" s="5"/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515510587</v>
      </c>
      <c r="P29" s="119">
        <f t="shared" si="6"/>
        <v>143478302</v>
      </c>
      <c r="Q29" s="119">
        <f t="shared" si="6"/>
        <v>383662370</v>
      </c>
      <c r="R29" s="208"/>
    </row>
    <row r="30" spans="1:18" ht="15">
      <c r="A30" s="18" t="s">
        <v>6</v>
      </c>
      <c r="C30" s="45">
        <f>(top_20!C28)</f>
        <v>1231879415</v>
      </c>
      <c r="D30" s="27">
        <f>SUM(top_20!D28:E28)</f>
        <v>550729693</v>
      </c>
      <c r="E30" s="27">
        <f>SUM(top_20!F28:G28)</f>
        <v>681149722</v>
      </c>
      <c r="F30" s="41"/>
      <c r="K30" s="136"/>
      <c r="L30" s="120"/>
      <c r="M30" s="118" t="str">
        <f>A30</f>
        <v>New Jersey</v>
      </c>
      <c r="N30" s="118"/>
      <c r="O30" s="121">
        <f t="shared" si="6"/>
        <v>1231879415</v>
      </c>
      <c r="P30" s="121">
        <f t="shared" si="6"/>
        <v>550729693</v>
      </c>
      <c r="Q30" s="121">
        <f t="shared" si="6"/>
        <v>681149722</v>
      </c>
      <c r="R30" s="208"/>
    </row>
    <row r="31" spans="1:18" ht="15">
      <c r="A31" s="18" t="s">
        <v>12</v>
      </c>
      <c r="C31" s="42">
        <f>C29/C30</f>
        <v>0.4184748772671065</v>
      </c>
      <c r="D31" s="42">
        <f>D29/D30</f>
        <v>0.26052399902105877</v>
      </c>
      <c r="E31" s="42">
        <f>E29/E30</f>
        <v>0.5632570308822646</v>
      </c>
      <c r="F31" s="42"/>
      <c r="K31" s="136"/>
      <c r="L31" s="120"/>
      <c r="M31" s="118" t="str">
        <f>A31</f>
        <v>Top as a % of New Jersey</v>
      </c>
      <c r="N31" s="118"/>
      <c r="O31" s="122">
        <f>O29/O30</f>
        <v>0.4184748772671065</v>
      </c>
      <c r="P31" s="122">
        <f>P29/P30</f>
        <v>0.26052399902105877</v>
      </c>
      <c r="Q31" s="122">
        <f>Q29/Q30</f>
        <v>0.5632570308822646</v>
      </c>
      <c r="R31" s="209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6"/>
      <c r="L34" s="51"/>
      <c r="M34" s="124"/>
      <c r="N34" s="120"/>
      <c r="O34" s="121"/>
      <c r="P34" s="121"/>
      <c r="Q34" s="121"/>
      <c r="R34" s="131"/>
    </row>
    <row r="35" spans="11:18" ht="15">
      <c r="K35" s="136"/>
      <c r="L35" s="51"/>
      <c r="M35" s="51"/>
      <c r="N35" s="51"/>
      <c r="O35" s="51"/>
      <c r="P35" s="51"/>
      <c r="Q35" s="51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September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3">
        <f aca="true" t="shared" si="0" ref="C7:C26">D7+E7+F7+G7</f>
        <v>663704742</v>
      </c>
      <c r="D7" s="104">
        <v>369014059</v>
      </c>
      <c r="E7" s="104">
        <v>140791510</v>
      </c>
      <c r="F7" s="104">
        <v>57493575</v>
      </c>
      <c r="G7" s="104">
        <v>96405598</v>
      </c>
      <c r="H7" s="50"/>
      <c r="I7" s="58"/>
      <c r="K7" s="108"/>
    </row>
    <row r="8" spans="1:11" ht="15">
      <c r="A8" s="17" t="s">
        <v>901</v>
      </c>
      <c r="B8" s="17" t="s">
        <v>860</v>
      </c>
      <c r="C8" s="105">
        <f t="shared" si="0"/>
        <v>273133168</v>
      </c>
      <c r="D8" s="106">
        <v>36708955</v>
      </c>
      <c r="E8" s="106">
        <v>77282161</v>
      </c>
      <c r="F8" s="106">
        <v>32210330</v>
      </c>
      <c r="G8" s="106">
        <v>126931722</v>
      </c>
      <c r="H8" s="36"/>
      <c r="I8" s="58"/>
      <c r="K8" s="108"/>
    </row>
    <row r="9" spans="1:9" ht="15">
      <c r="A9" s="17" t="s">
        <v>1686</v>
      </c>
      <c r="B9" s="17" t="s">
        <v>1154</v>
      </c>
      <c r="C9" s="105">
        <f t="shared" si="0"/>
        <v>202653768</v>
      </c>
      <c r="D9" s="106">
        <v>140423639</v>
      </c>
      <c r="E9" s="106">
        <v>35689774</v>
      </c>
      <c r="F9" s="106">
        <v>3864500</v>
      </c>
      <c r="G9" s="106">
        <v>22675855</v>
      </c>
      <c r="H9" s="36"/>
      <c r="I9" s="58"/>
    </row>
    <row r="10" spans="1:9" ht="15">
      <c r="A10" s="17" t="s">
        <v>1029</v>
      </c>
      <c r="B10" s="17" t="s">
        <v>996</v>
      </c>
      <c r="C10" s="105">
        <f t="shared" si="0"/>
        <v>177882175</v>
      </c>
      <c r="D10" s="106">
        <v>151634459</v>
      </c>
      <c r="E10" s="106">
        <v>5494377</v>
      </c>
      <c r="F10" s="106">
        <v>440000</v>
      </c>
      <c r="G10" s="106">
        <v>20313339</v>
      </c>
      <c r="H10" s="36"/>
      <c r="I10" s="58"/>
    </row>
    <row r="11" spans="1:9" ht="15">
      <c r="A11" s="17" t="s">
        <v>1227</v>
      </c>
      <c r="B11" s="17" t="s">
        <v>1154</v>
      </c>
      <c r="C11" s="105">
        <f t="shared" si="0"/>
        <v>169003909</v>
      </c>
      <c r="D11" s="106">
        <v>52933999</v>
      </c>
      <c r="E11" s="106">
        <v>21006205</v>
      </c>
      <c r="F11" s="106">
        <v>35177485</v>
      </c>
      <c r="G11" s="106">
        <v>59886220</v>
      </c>
      <c r="H11" s="36"/>
      <c r="I11" s="58"/>
    </row>
    <row r="12" spans="1:9" ht="15">
      <c r="A12" s="17" t="s">
        <v>1011</v>
      </c>
      <c r="B12" s="17" t="s">
        <v>996</v>
      </c>
      <c r="C12" s="105">
        <f t="shared" si="0"/>
        <v>157640303</v>
      </c>
      <c r="D12" s="106">
        <v>60728825</v>
      </c>
      <c r="E12" s="106">
        <v>43999325</v>
      </c>
      <c r="F12" s="106">
        <v>31445400</v>
      </c>
      <c r="G12" s="106">
        <v>21466753</v>
      </c>
      <c r="H12" s="36"/>
      <c r="I12" s="58"/>
    </row>
    <row r="13" spans="1:9" ht="15">
      <c r="A13" s="17" t="s">
        <v>841</v>
      </c>
      <c r="B13" s="17" t="s">
        <v>1111</v>
      </c>
      <c r="C13" s="105">
        <f t="shared" si="0"/>
        <v>147236809</v>
      </c>
      <c r="D13" s="106">
        <v>5835661</v>
      </c>
      <c r="E13" s="106">
        <v>13910842</v>
      </c>
      <c r="F13" s="106">
        <v>58531830</v>
      </c>
      <c r="G13" s="106">
        <v>68958476</v>
      </c>
      <c r="H13" s="36"/>
      <c r="I13" s="58"/>
    </row>
    <row r="14" spans="1:9" ht="15">
      <c r="A14" s="17" t="s">
        <v>1115</v>
      </c>
      <c r="B14" s="17" t="s">
        <v>1503</v>
      </c>
      <c r="C14" s="105">
        <f t="shared" si="0"/>
        <v>140519620</v>
      </c>
      <c r="D14" s="106">
        <v>53049511</v>
      </c>
      <c r="E14" s="106">
        <v>29101374</v>
      </c>
      <c r="F14" s="106">
        <v>27746680</v>
      </c>
      <c r="G14" s="106">
        <v>30622055</v>
      </c>
      <c r="H14" s="36"/>
      <c r="I14" s="58"/>
    </row>
    <row r="15" spans="1:9" ht="15">
      <c r="A15" s="17" t="s">
        <v>1197</v>
      </c>
      <c r="B15" s="17" t="s">
        <v>1154</v>
      </c>
      <c r="C15" s="105">
        <f t="shared" si="0"/>
        <v>134547211</v>
      </c>
      <c r="D15" s="106">
        <v>3111271</v>
      </c>
      <c r="E15" s="106">
        <v>9380735</v>
      </c>
      <c r="F15" s="106">
        <v>49138000</v>
      </c>
      <c r="G15" s="106">
        <v>72917205</v>
      </c>
      <c r="H15" s="36"/>
      <c r="I15" s="58"/>
    </row>
    <row r="16" spans="1:9" ht="15">
      <c r="A16" s="17" t="s">
        <v>948</v>
      </c>
      <c r="B16" s="17" t="s">
        <v>925</v>
      </c>
      <c r="C16" s="105">
        <f t="shared" si="0"/>
        <v>129822535</v>
      </c>
      <c r="D16" s="106">
        <v>5432247</v>
      </c>
      <c r="E16" s="106">
        <v>3599172</v>
      </c>
      <c r="F16" s="106">
        <v>82999632</v>
      </c>
      <c r="G16" s="106">
        <v>37791484</v>
      </c>
      <c r="H16" s="36"/>
      <c r="I16" s="58"/>
    </row>
    <row r="17" spans="1:9" ht="15">
      <c r="A17" s="17" t="s">
        <v>999</v>
      </c>
      <c r="B17" s="17" t="s">
        <v>996</v>
      </c>
      <c r="C17" s="105">
        <f t="shared" si="0"/>
        <v>127759596</v>
      </c>
      <c r="D17" s="106">
        <v>67022780</v>
      </c>
      <c r="E17" s="106">
        <v>21985856</v>
      </c>
      <c r="F17" s="106">
        <v>25323839</v>
      </c>
      <c r="G17" s="106">
        <v>13427121</v>
      </c>
      <c r="H17" s="36"/>
      <c r="I17" s="58"/>
    </row>
    <row r="18" spans="1:9" ht="15">
      <c r="A18" s="17" t="s">
        <v>261</v>
      </c>
      <c r="B18" s="17" t="s">
        <v>255</v>
      </c>
      <c r="C18" s="105">
        <f t="shared" si="0"/>
        <v>122403921</v>
      </c>
      <c r="D18" s="106">
        <v>131750</v>
      </c>
      <c r="E18" s="106">
        <v>9938973</v>
      </c>
      <c r="F18" s="106">
        <v>10118490</v>
      </c>
      <c r="G18" s="106">
        <v>102214708</v>
      </c>
      <c r="H18" s="36"/>
      <c r="I18" s="58"/>
    </row>
    <row r="19" spans="1:9" ht="15">
      <c r="A19" s="17" t="s">
        <v>1203</v>
      </c>
      <c r="B19" s="17" t="s">
        <v>1154</v>
      </c>
      <c r="C19" s="105">
        <f t="shared" si="0"/>
        <v>121469980</v>
      </c>
      <c r="D19" s="106">
        <v>2327738</v>
      </c>
      <c r="E19" s="106">
        <v>8787402</v>
      </c>
      <c r="F19" s="106">
        <v>63048973</v>
      </c>
      <c r="G19" s="106">
        <v>47305867</v>
      </c>
      <c r="H19" s="36"/>
      <c r="I19" s="58"/>
    </row>
    <row r="20" spans="1:9" ht="15">
      <c r="A20" s="17" t="s">
        <v>680</v>
      </c>
      <c r="B20" s="17" t="s">
        <v>656</v>
      </c>
      <c r="C20" s="105">
        <f t="shared" si="0"/>
        <v>121256224</v>
      </c>
      <c r="D20" s="106">
        <v>7900100</v>
      </c>
      <c r="E20" s="106">
        <v>6400205</v>
      </c>
      <c r="F20" s="106">
        <v>42963722</v>
      </c>
      <c r="G20" s="106">
        <v>63992197</v>
      </c>
      <c r="H20" s="36"/>
      <c r="I20" s="58"/>
    </row>
    <row r="21" spans="1:9" ht="15">
      <c r="A21" s="17" t="s">
        <v>1215</v>
      </c>
      <c r="B21" s="17" t="s">
        <v>1154</v>
      </c>
      <c r="C21" s="105">
        <f t="shared" si="0"/>
        <v>118631732</v>
      </c>
      <c r="D21" s="106">
        <v>17411408</v>
      </c>
      <c r="E21" s="106">
        <v>14781980</v>
      </c>
      <c r="F21" s="106">
        <v>23677252</v>
      </c>
      <c r="G21" s="106">
        <v>62761092</v>
      </c>
      <c r="H21" s="36"/>
      <c r="I21" s="58"/>
    </row>
    <row r="22" spans="1:9" ht="15">
      <c r="A22" s="17" t="s">
        <v>394</v>
      </c>
      <c r="B22" s="17" t="s">
        <v>325</v>
      </c>
      <c r="C22" s="105">
        <f t="shared" si="0"/>
        <v>115523854</v>
      </c>
      <c r="D22" s="106">
        <v>17253800</v>
      </c>
      <c r="E22" s="106">
        <v>6242240</v>
      </c>
      <c r="F22" s="106">
        <v>277350</v>
      </c>
      <c r="G22" s="106">
        <v>91750464</v>
      </c>
      <c r="H22" s="36"/>
      <c r="I22" s="58"/>
    </row>
    <row r="23" spans="1:9" ht="15">
      <c r="A23" s="17" t="s">
        <v>1544</v>
      </c>
      <c r="B23" s="17" t="s">
        <v>1503</v>
      </c>
      <c r="C23" s="105">
        <f t="shared" si="0"/>
        <v>113485638</v>
      </c>
      <c r="D23" s="106">
        <v>64529273</v>
      </c>
      <c r="E23" s="106">
        <v>16215526</v>
      </c>
      <c r="F23" s="106">
        <v>13254527</v>
      </c>
      <c r="G23" s="106">
        <v>19486312</v>
      </c>
      <c r="H23" s="36"/>
      <c r="I23" s="58"/>
    </row>
    <row r="24" spans="1:9" ht="15">
      <c r="A24" s="17" t="s">
        <v>983</v>
      </c>
      <c r="B24" s="17" t="s">
        <v>925</v>
      </c>
      <c r="C24" s="105">
        <f t="shared" si="0"/>
        <v>110434891</v>
      </c>
      <c r="D24" s="106">
        <v>1954487</v>
      </c>
      <c r="E24" s="106">
        <v>4869930</v>
      </c>
      <c r="F24" s="106">
        <v>89471897</v>
      </c>
      <c r="G24" s="106">
        <v>14138577</v>
      </c>
      <c r="H24" s="61"/>
      <c r="I24" s="58"/>
    </row>
    <row r="25" spans="1:9" ht="15">
      <c r="A25" s="17" t="s">
        <v>940</v>
      </c>
      <c r="B25" s="17" t="s">
        <v>1700</v>
      </c>
      <c r="C25" s="105">
        <f t="shared" si="0"/>
        <v>101715194</v>
      </c>
      <c r="D25" s="106">
        <v>14635777</v>
      </c>
      <c r="E25" s="106">
        <v>16777010</v>
      </c>
      <c r="F25" s="106">
        <v>21015268</v>
      </c>
      <c r="G25" s="106">
        <v>49287139</v>
      </c>
      <c r="H25" s="36"/>
      <c r="I25" s="58"/>
    </row>
    <row r="26" spans="1:9" ht="15">
      <c r="A26" s="17" t="s">
        <v>1718</v>
      </c>
      <c r="B26" s="17" t="s">
        <v>1700</v>
      </c>
      <c r="C26" s="105">
        <f t="shared" si="0"/>
        <v>99175427</v>
      </c>
      <c r="D26" s="106">
        <v>9691056</v>
      </c>
      <c r="E26" s="106">
        <v>14219903</v>
      </c>
      <c r="F26" s="106">
        <v>44051365</v>
      </c>
      <c r="G26" s="106">
        <v>31213103</v>
      </c>
      <c r="H26" s="36"/>
      <c r="I26" s="58"/>
    </row>
    <row r="27" spans="1:7" ht="15">
      <c r="A27" s="18" t="s">
        <v>11</v>
      </c>
      <c r="B27" s="17"/>
      <c r="C27" s="49">
        <f>SUM(C7:C26)</f>
        <v>3348000697</v>
      </c>
      <c r="D27" s="36">
        <f>SUM(D7:D26)</f>
        <v>1081730795</v>
      </c>
      <c r="E27" s="36">
        <f>SUM(E7:E26)</f>
        <v>500474500</v>
      </c>
      <c r="F27" s="36">
        <f>SUM(F7:F26)</f>
        <v>712250115</v>
      </c>
      <c r="G27" s="36">
        <f>SUM(G7:G26)</f>
        <v>1053545287</v>
      </c>
    </row>
    <row r="28" spans="1:7" ht="15">
      <c r="A28" s="18" t="s">
        <v>6</v>
      </c>
      <c r="C28" s="39">
        <f>work_ytd!F29</f>
        <v>11607759213</v>
      </c>
      <c r="D28" s="39">
        <f>work_ytd!G29</f>
        <v>3062889123</v>
      </c>
      <c r="E28" s="39">
        <f>work_ytd!H29</f>
        <v>2870606739</v>
      </c>
      <c r="F28" s="39">
        <f>work_ytd!I29</f>
        <v>1964865397</v>
      </c>
      <c r="G28" s="39">
        <f>work_ytd!J29</f>
        <v>3709397954</v>
      </c>
    </row>
    <row r="29" spans="1:7" ht="15">
      <c r="A29" s="18" t="s">
        <v>12</v>
      </c>
      <c r="C29" s="42">
        <f>C27/C28</f>
        <v>0.2884278210432241</v>
      </c>
      <c r="D29" s="42">
        <f>D27/D28</f>
        <v>0.3531733443685614</v>
      </c>
      <c r="E29" s="42">
        <f>E27/E28</f>
        <v>0.17434450118177613</v>
      </c>
      <c r="F29" s="42">
        <f>F27/F28</f>
        <v>0.3624930827768046</v>
      </c>
      <c r="G29" s="42">
        <f>G27/G28</f>
        <v>0.2840205607661798</v>
      </c>
    </row>
    <row r="31" ht="15">
      <c r="D31" s="53"/>
    </row>
    <row r="32" spans="1:7" ht="15">
      <c r="A32" s="18" t="s">
        <v>119</v>
      </c>
      <c r="C32" s="37">
        <f>work_ytd!F28</f>
        <v>25358128</v>
      </c>
      <c r="D32" s="37">
        <f>work_ytd!G28</f>
        <v>0</v>
      </c>
      <c r="E32" s="37">
        <f>work_ytd!H28</f>
        <v>1359</v>
      </c>
      <c r="F32" s="37">
        <f>work_ytd!I28</f>
        <v>15857755</v>
      </c>
      <c r="G32" s="37">
        <f>work_ytd!J28</f>
        <v>9499014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September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11/7/18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1637</v>
      </c>
      <c r="B7" s="17" t="s">
        <v>1601</v>
      </c>
      <c r="C7" s="103">
        <f aca="true" t="shared" si="0" ref="C7:C26">D7+E7+F7+G7</f>
        <v>71938523</v>
      </c>
      <c r="D7" s="104">
        <v>0</v>
      </c>
      <c r="E7" s="104">
        <v>109404</v>
      </c>
      <c r="F7" s="104">
        <v>71745051</v>
      </c>
      <c r="G7" s="104">
        <v>84068</v>
      </c>
      <c r="H7" s="36"/>
      <c r="I7" s="72"/>
    </row>
    <row r="8" spans="1:12" ht="15">
      <c r="A8" s="17" t="s">
        <v>847</v>
      </c>
      <c r="B8" s="17" t="s">
        <v>817</v>
      </c>
      <c r="C8" s="105">
        <f t="shared" si="0"/>
        <v>57621995</v>
      </c>
      <c r="D8" s="106">
        <v>0</v>
      </c>
      <c r="E8" s="106">
        <v>257605</v>
      </c>
      <c r="F8" s="106">
        <v>0</v>
      </c>
      <c r="G8" s="106">
        <v>57364390</v>
      </c>
      <c r="H8" s="36"/>
      <c r="I8" s="72"/>
      <c r="K8" s="108"/>
      <c r="L8" s="69"/>
    </row>
    <row r="9" spans="1:12" ht="15">
      <c r="A9" s="17" t="s">
        <v>1014</v>
      </c>
      <c r="B9" s="17" t="s">
        <v>996</v>
      </c>
      <c r="C9" s="105">
        <f t="shared" si="0"/>
        <v>53305618</v>
      </c>
      <c r="D9" s="106">
        <v>21656402</v>
      </c>
      <c r="E9" s="106">
        <v>13074259</v>
      </c>
      <c r="F9" s="106">
        <v>2000000</v>
      </c>
      <c r="G9" s="106">
        <v>16574957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5">
        <f t="shared" si="0"/>
        <v>51773102</v>
      </c>
      <c r="D10" s="106">
        <v>10866102</v>
      </c>
      <c r="E10" s="106">
        <v>22378544</v>
      </c>
      <c r="F10" s="106">
        <v>16052418</v>
      </c>
      <c r="G10" s="106">
        <v>2476038</v>
      </c>
      <c r="H10" s="36"/>
      <c r="I10" s="72"/>
    </row>
    <row r="11" spans="1:9" ht="15">
      <c r="A11" s="17" t="s">
        <v>1535</v>
      </c>
      <c r="B11" s="17" t="s">
        <v>1503</v>
      </c>
      <c r="C11" s="105">
        <f t="shared" si="0"/>
        <v>42673017</v>
      </c>
      <c r="D11" s="106">
        <v>1016415</v>
      </c>
      <c r="E11" s="106">
        <v>1474884</v>
      </c>
      <c r="F11" s="106">
        <v>39611814</v>
      </c>
      <c r="G11" s="106">
        <v>569904</v>
      </c>
      <c r="H11" s="36"/>
      <c r="I11" s="72"/>
    </row>
    <row r="12" spans="1:9" ht="15">
      <c r="A12" s="17" t="s">
        <v>948</v>
      </c>
      <c r="B12" s="17" t="s">
        <v>925</v>
      </c>
      <c r="C12" s="105">
        <f t="shared" si="0"/>
        <v>31973963</v>
      </c>
      <c r="D12" s="106">
        <v>1087400</v>
      </c>
      <c r="E12" s="106">
        <v>215096</v>
      </c>
      <c r="F12" s="106">
        <v>43000</v>
      </c>
      <c r="G12" s="106">
        <v>30628467</v>
      </c>
      <c r="H12" s="36"/>
      <c r="I12" s="72"/>
    </row>
    <row r="13" spans="1:9" ht="15">
      <c r="A13" s="17" t="s">
        <v>898</v>
      </c>
      <c r="B13" s="17" t="s">
        <v>860</v>
      </c>
      <c r="C13" s="105">
        <f t="shared" si="0"/>
        <v>26699059</v>
      </c>
      <c r="D13" s="106">
        <v>1089500</v>
      </c>
      <c r="E13" s="106">
        <v>5379245</v>
      </c>
      <c r="F13" s="106">
        <v>19834200</v>
      </c>
      <c r="G13" s="106">
        <v>396114</v>
      </c>
      <c r="H13" s="36"/>
      <c r="I13" s="72"/>
    </row>
    <row r="14" spans="1:9" ht="15">
      <c r="A14" s="17" t="s">
        <v>156</v>
      </c>
      <c r="B14" s="17" t="s">
        <v>130</v>
      </c>
      <c r="C14" s="105">
        <f t="shared" si="0"/>
        <v>19087785</v>
      </c>
      <c r="D14" s="106">
        <v>0</v>
      </c>
      <c r="E14" s="106">
        <v>631463</v>
      </c>
      <c r="F14" s="106">
        <v>17050000</v>
      </c>
      <c r="G14" s="106">
        <v>1406322</v>
      </c>
      <c r="H14" s="36"/>
      <c r="I14" s="72"/>
    </row>
    <row r="15" spans="1:9" ht="15">
      <c r="A15" s="17" t="s">
        <v>1203</v>
      </c>
      <c r="B15" s="17" t="s">
        <v>1154</v>
      </c>
      <c r="C15" s="105">
        <f t="shared" si="0"/>
        <v>18122726</v>
      </c>
      <c r="D15" s="106">
        <v>411264</v>
      </c>
      <c r="E15" s="106">
        <v>1137462</v>
      </c>
      <c r="F15" s="106">
        <v>15766000</v>
      </c>
      <c r="G15" s="106">
        <v>808000</v>
      </c>
      <c r="H15" s="36"/>
      <c r="I15" s="72"/>
    </row>
    <row r="16" spans="1:9" ht="15">
      <c r="A16" s="17" t="s">
        <v>394</v>
      </c>
      <c r="B16" s="17" t="s">
        <v>325</v>
      </c>
      <c r="C16" s="105">
        <f t="shared" si="0"/>
        <v>16840634</v>
      </c>
      <c r="D16" s="106">
        <v>15583000</v>
      </c>
      <c r="E16" s="106">
        <v>441603</v>
      </c>
      <c r="F16" s="106">
        <v>0</v>
      </c>
      <c r="G16" s="106">
        <v>816031</v>
      </c>
      <c r="H16" s="36"/>
      <c r="I16" s="72"/>
    </row>
    <row r="17" spans="1:9" ht="15">
      <c r="A17" s="17" t="s">
        <v>1227</v>
      </c>
      <c r="B17" s="17" t="s">
        <v>1154</v>
      </c>
      <c r="C17" s="105">
        <f t="shared" si="0"/>
        <v>16653614</v>
      </c>
      <c r="D17" s="106">
        <v>8574101</v>
      </c>
      <c r="E17" s="106">
        <v>2089229</v>
      </c>
      <c r="F17" s="106">
        <v>1902179</v>
      </c>
      <c r="G17" s="106">
        <v>4088105</v>
      </c>
      <c r="H17" s="36"/>
      <c r="I17" s="72"/>
    </row>
    <row r="18" spans="1:9" ht="15">
      <c r="A18" s="17" t="s">
        <v>999</v>
      </c>
      <c r="B18" s="17" t="s">
        <v>996</v>
      </c>
      <c r="C18" s="105">
        <f t="shared" si="0"/>
        <v>15185051</v>
      </c>
      <c r="D18" s="106">
        <v>252103</v>
      </c>
      <c r="E18" s="106">
        <v>10037267</v>
      </c>
      <c r="F18" s="106">
        <v>0</v>
      </c>
      <c r="G18" s="106">
        <v>4895681</v>
      </c>
      <c r="H18" s="36"/>
      <c r="I18" s="72"/>
    </row>
    <row r="19" spans="1:9" ht="15">
      <c r="A19" s="17" t="s">
        <v>680</v>
      </c>
      <c r="B19" s="17" t="s">
        <v>656</v>
      </c>
      <c r="C19" s="105">
        <f t="shared" si="0"/>
        <v>14195288</v>
      </c>
      <c r="D19" s="106">
        <v>0</v>
      </c>
      <c r="E19" s="106">
        <v>555583</v>
      </c>
      <c r="F19" s="106">
        <v>24000</v>
      </c>
      <c r="G19" s="106">
        <v>13615705</v>
      </c>
      <c r="H19" s="36"/>
      <c r="I19" s="72"/>
    </row>
    <row r="20" spans="1:9" ht="15">
      <c r="A20" s="17" t="s">
        <v>683</v>
      </c>
      <c r="B20" s="17" t="s">
        <v>656</v>
      </c>
      <c r="C20" s="105">
        <f t="shared" si="0"/>
        <v>13955779</v>
      </c>
      <c r="D20" s="106">
        <v>6692701</v>
      </c>
      <c r="E20" s="106">
        <v>1724745</v>
      </c>
      <c r="F20" s="106">
        <v>425300</v>
      </c>
      <c r="G20" s="106">
        <v>5113033</v>
      </c>
      <c r="H20" s="36"/>
      <c r="I20" s="72"/>
    </row>
    <row r="21" spans="1:9" ht="15">
      <c r="A21" s="17" t="s">
        <v>132</v>
      </c>
      <c r="B21" s="17" t="s">
        <v>130</v>
      </c>
      <c r="C21" s="105">
        <f t="shared" si="0"/>
        <v>13705035</v>
      </c>
      <c r="D21" s="106">
        <v>0</v>
      </c>
      <c r="E21" s="106">
        <v>1873335</v>
      </c>
      <c r="F21" s="106">
        <v>0</v>
      </c>
      <c r="G21" s="106">
        <v>11831700</v>
      </c>
      <c r="H21" s="36"/>
      <c r="I21" s="72"/>
    </row>
    <row r="22" spans="1:9" ht="15">
      <c r="A22" s="17" t="s">
        <v>1197</v>
      </c>
      <c r="B22" s="17" t="s">
        <v>1154</v>
      </c>
      <c r="C22" s="105">
        <f t="shared" si="0"/>
        <v>13563334</v>
      </c>
      <c r="D22" s="106">
        <v>0</v>
      </c>
      <c r="E22" s="106">
        <v>613159</v>
      </c>
      <c r="F22" s="106">
        <v>604000</v>
      </c>
      <c r="G22" s="106">
        <v>12346175</v>
      </c>
      <c r="H22" s="36"/>
      <c r="I22" s="72"/>
    </row>
    <row r="23" spans="1:9" ht="15">
      <c r="A23" s="17" t="s">
        <v>1553</v>
      </c>
      <c r="B23" s="17" t="s">
        <v>1503</v>
      </c>
      <c r="C23" s="105">
        <f t="shared" si="0"/>
        <v>13434671</v>
      </c>
      <c r="D23" s="106">
        <v>8781513</v>
      </c>
      <c r="E23" s="106">
        <v>818158</v>
      </c>
      <c r="F23" s="106">
        <v>3835000</v>
      </c>
      <c r="G23" s="106">
        <v>0</v>
      </c>
      <c r="H23" s="36"/>
      <c r="I23" s="72"/>
    </row>
    <row r="24" spans="1:9" ht="15">
      <c r="A24" s="17" t="s">
        <v>470</v>
      </c>
      <c r="B24" s="17" t="s">
        <v>325</v>
      </c>
      <c r="C24" s="105">
        <f t="shared" si="0"/>
        <v>12991689</v>
      </c>
      <c r="D24" s="106">
        <v>0</v>
      </c>
      <c r="E24" s="106">
        <v>821784</v>
      </c>
      <c r="F24" s="106">
        <v>1174072</v>
      </c>
      <c r="G24" s="106">
        <v>10995833</v>
      </c>
      <c r="H24" s="36"/>
      <c r="I24" s="72"/>
    </row>
    <row r="25" spans="1:9" ht="15">
      <c r="A25" s="17" t="s">
        <v>1521</v>
      </c>
      <c r="B25" s="17" t="s">
        <v>1503</v>
      </c>
      <c r="C25" s="105">
        <f t="shared" si="0"/>
        <v>11789704</v>
      </c>
      <c r="D25" s="106">
        <v>468900</v>
      </c>
      <c r="E25" s="106">
        <v>2121385</v>
      </c>
      <c r="F25" s="106">
        <v>5517220</v>
      </c>
      <c r="G25" s="106">
        <v>3682199</v>
      </c>
      <c r="H25" s="36"/>
      <c r="I25" s="72"/>
    </row>
    <row r="26" spans="1:9" ht="15">
      <c r="A26" s="17" t="s">
        <v>1422</v>
      </c>
      <c r="B26" s="17" t="s">
        <v>1386</v>
      </c>
      <c r="C26" s="105">
        <f t="shared" si="0"/>
        <v>11630085</v>
      </c>
      <c r="D26" s="106">
        <v>837600</v>
      </c>
      <c r="E26" s="106">
        <v>407091</v>
      </c>
      <c r="F26" s="106">
        <v>4710537</v>
      </c>
      <c r="G26" s="106">
        <v>5674857</v>
      </c>
      <c r="H26" s="36"/>
      <c r="I26" s="72"/>
    </row>
    <row r="27" spans="1:9" ht="15">
      <c r="A27" s="18" t="s">
        <v>11</v>
      </c>
      <c r="B27" s="17"/>
      <c r="C27" s="49">
        <f>SUM(C7:C26)</f>
        <v>527140672</v>
      </c>
      <c r="D27" s="36">
        <f>SUM(D7:D26)</f>
        <v>77317001</v>
      </c>
      <c r="E27" s="36">
        <f>SUM(E7:E26)</f>
        <v>66161301</v>
      </c>
      <c r="F27" s="36">
        <f>SUM(F7:F26)</f>
        <v>200294791</v>
      </c>
      <c r="G27" s="36">
        <f>SUM(G7:G26)</f>
        <v>183367579</v>
      </c>
      <c r="I27" s="3"/>
    </row>
    <row r="28" spans="1:7" ht="15">
      <c r="A28" s="18" t="s">
        <v>6</v>
      </c>
      <c r="C28" s="39">
        <f>work!F29</f>
        <v>1231879415</v>
      </c>
      <c r="D28" s="39">
        <f>work!G29</f>
        <v>242961462</v>
      </c>
      <c r="E28" s="39">
        <f>work!H29</f>
        <v>307768231</v>
      </c>
      <c r="F28" s="39">
        <f>work!I29</f>
        <v>269139211</v>
      </c>
      <c r="G28" s="39">
        <f>work!J29</f>
        <v>412010511</v>
      </c>
    </row>
    <row r="29" spans="1:7" ht="15">
      <c r="A29" s="18" t="s">
        <v>12</v>
      </c>
      <c r="C29" s="42">
        <f>C27/C28</f>
        <v>0.42791580537937635</v>
      </c>
      <c r="D29" s="42">
        <f>D27/D28</f>
        <v>0.31822742736047577</v>
      </c>
      <c r="E29" s="42">
        <f>E27/E28</f>
        <v>0.21497118394913217</v>
      </c>
      <c r="F29" s="42">
        <f>F27/F28</f>
        <v>0.7442051652592532</v>
      </c>
      <c r="G29" s="42">
        <f>G27/G28</f>
        <v>0.4450555850018108</v>
      </c>
    </row>
    <row r="32" spans="1:7" ht="15">
      <c r="A32" s="67" t="str">
        <f>work!D28</f>
        <v>State buildings</v>
      </c>
      <c r="C32" s="214">
        <f>work!F28</f>
        <v>0</v>
      </c>
      <c r="D32" s="214">
        <f>work!G28</f>
        <v>0</v>
      </c>
      <c r="E32" s="214">
        <f>work!H28</f>
        <v>0</v>
      </c>
      <c r="F32" s="214">
        <f>work!I28</f>
        <v>0</v>
      </c>
      <c r="G32" s="214">
        <f>work!J28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1" t="s">
        <v>2244</v>
      </c>
    </row>
    <row r="2" spans="1:21" ht="16.5" thickTop="1">
      <c r="A2" s="15" t="str">
        <f>work!A1</f>
        <v>Estimated cost of construction authorized by building permits, September 2018</v>
      </c>
      <c r="L2" s="188"/>
      <c r="M2" s="189" t="str">
        <f>A2</f>
        <v>Estimated cost of construction authorized by building permits, September 2018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11/7/18</v>
      </c>
      <c r="L3" s="190"/>
      <c r="M3" s="112" t="str">
        <f>A3</f>
        <v>Source:  New Jersey Department of Community Affairs, 11/7/18</v>
      </c>
      <c r="N3" s="113"/>
      <c r="O3" s="113"/>
      <c r="P3" s="113"/>
      <c r="Q3" s="113"/>
      <c r="R3" s="113"/>
      <c r="S3" s="113"/>
      <c r="T3" s="113"/>
      <c r="U3" s="202"/>
    </row>
    <row r="4" spans="1:21" ht="15">
      <c r="A4" s="16"/>
      <c r="L4" s="136"/>
      <c r="Q4" s="100"/>
      <c r="T4" s="51"/>
      <c r="U4" s="203"/>
    </row>
    <row r="5" spans="1:21" ht="15">
      <c r="A5" s="3"/>
      <c r="B5" s="3"/>
      <c r="C5" s="187" t="s">
        <v>2350</v>
      </c>
      <c r="L5" s="191"/>
      <c r="M5" s="34"/>
      <c r="N5" s="34"/>
      <c r="O5" s="125" t="str">
        <f>C5</f>
        <v>September</v>
      </c>
      <c r="P5" s="34"/>
      <c r="Q5" s="101"/>
      <c r="S5" s="30" t="str">
        <f>F6</f>
        <v>Year-to-Date</v>
      </c>
      <c r="T5" s="51"/>
      <c r="U5" s="131"/>
    </row>
    <row r="6" spans="1:21" ht="15">
      <c r="A6" s="3"/>
      <c r="B6" s="227"/>
      <c r="C6" s="227"/>
      <c r="D6" s="227"/>
      <c r="E6" s="96"/>
      <c r="F6" s="227" t="s">
        <v>2306</v>
      </c>
      <c r="G6" s="227"/>
      <c r="H6" s="227"/>
      <c r="L6" s="192"/>
      <c r="M6" s="22"/>
      <c r="N6" s="22"/>
      <c r="O6" s="22"/>
      <c r="P6" s="22"/>
      <c r="Q6" s="102"/>
      <c r="T6" s="51"/>
      <c r="U6" s="131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6"/>
      <c r="M7" s="10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1"/>
    </row>
    <row r="8" spans="1:21" ht="15.75" thickTop="1">
      <c r="A8" s="37" t="s">
        <v>255</v>
      </c>
      <c r="B8" s="39">
        <f>C8+D8</f>
        <v>40482775</v>
      </c>
      <c r="C8" s="40">
        <f>SUM(work!G7:H7)</f>
        <v>20013790</v>
      </c>
      <c r="D8" s="44">
        <f>SUM(work!I7:J7)</f>
        <v>20468985</v>
      </c>
      <c r="E8" s="44"/>
      <c r="F8" s="39">
        <f>G8+H8</f>
        <v>315264140</v>
      </c>
      <c r="G8" s="44">
        <f>SUM(work_ytd!G7:H7)</f>
        <v>136649184</v>
      </c>
      <c r="H8" s="44">
        <f>SUM(work_ytd!I7:J7)</f>
        <v>178614956</v>
      </c>
      <c r="I8" s="38"/>
      <c r="J8" s="38"/>
      <c r="K8" s="38"/>
      <c r="L8" s="136"/>
      <c r="M8" s="179" t="str">
        <f aca="true" t="shared" si="1" ref="M8:M29">A8</f>
        <v>Atlantic</v>
      </c>
      <c r="N8" s="180">
        <f aca="true" t="shared" si="2" ref="N8:P23">B8</f>
        <v>40482775</v>
      </c>
      <c r="O8" s="180">
        <f t="shared" si="2"/>
        <v>20013790</v>
      </c>
      <c r="P8" s="180">
        <f t="shared" si="2"/>
        <v>20468985</v>
      </c>
      <c r="Q8" s="185"/>
      <c r="R8" s="179">
        <f t="shared" si="0"/>
        <v>315264140</v>
      </c>
      <c r="S8" s="180">
        <f t="shared" si="0"/>
        <v>136649184</v>
      </c>
      <c r="T8" s="181">
        <f t="shared" si="0"/>
        <v>178614956</v>
      </c>
      <c r="U8" s="131"/>
    </row>
    <row r="9" spans="1:21" ht="15">
      <c r="A9" s="37" t="s">
        <v>325</v>
      </c>
      <c r="B9" s="37">
        <f aca="true" t="shared" si="3" ref="B9:B31">C9+D9</f>
        <v>123073362</v>
      </c>
      <c r="C9" s="38">
        <f>SUM(work!G8:H8)</f>
        <v>69609207</v>
      </c>
      <c r="D9" s="46">
        <f>SUM(work!I8:J8)</f>
        <v>53464155</v>
      </c>
      <c r="E9" s="46"/>
      <c r="F9" s="37">
        <f aca="true" t="shared" si="4" ref="F9:F29">G9+H9</f>
        <v>1242542976</v>
      </c>
      <c r="G9" s="46">
        <f>SUM(work_ytd!G8:H8)</f>
        <v>643705446</v>
      </c>
      <c r="H9" s="46">
        <f>SUM(work_ytd!I8:J8)</f>
        <v>598837530</v>
      </c>
      <c r="I9" s="38"/>
      <c r="J9" s="38"/>
      <c r="K9" s="38"/>
      <c r="L9" s="136"/>
      <c r="M9" s="182" t="str">
        <f t="shared" si="1"/>
        <v>Bergen</v>
      </c>
      <c r="N9" s="119">
        <f t="shared" si="2"/>
        <v>123073362</v>
      </c>
      <c r="O9" s="119">
        <f t="shared" si="2"/>
        <v>69609207</v>
      </c>
      <c r="P9" s="119">
        <f t="shared" si="2"/>
        <v>53464155</v>
      </c>
      <c r="Q9" s="186"/>
      <c r="R9" s="184">
        <f t="shared" si="0"/>
        <v>1242542976</v>
      </c>
      <c r="S9" s="119">
        <f t="shared" si="0"/>
        <v>643705446</v>
      </c>
      <c r="T9" s="183">
        <f t="shared" si="0"/>
        <v>598837530</v>
      </c>
      <c r="U9" s="131"/>
    </row>
    <row r="10" spans="1:21" ht="15">
      <c r="A10" s="37" t="s">
        <v>536</v>
      </c>
      <c r="B10" s="37">
        <f t="shared" si="3"/>
        <v>37225779</v>
      </c>
      <c r="C10" s="38">
        <f>SUM(work!G9:H9)</f>
        <v>20888407</v>
      </c>
      <c r="D10" s="46">
        <f>SUM(work!I9:J9)</f>
        <v>16337372</v>
      </c>
      <c r="E10" s="46"/>
      <c r="F10" s="37">
        <f t="shared" si="4"/>
        <v>434105778</v>
      </c>
      <c r="G10" s="46">
        <f>SUM(work_ytd!G9:H9)</f>
        <v>201824833</v>
      </c>
      <c r="H10" s="46">
        <f>SUM(work_ytd!I9:J9)</f>
        <v>232280945</v>
      </c>
      <c r="I10" s="38"/>
      <c r="J10" s="38"/>
      <c r="K10" s="38"/>
      <c r="L10" s="136"/>
      <c r="M10" s="182" t="str">
        <f t="shared" si="1"/>
        <v>Burlington</v>
      </c>
      <c r="N10" s="119">
        <f t="shared" si="2"/>
        <v>37225779</v>
      </c>
      <c r="O10" s="119">
        <f t="shared" si="2"/>
        <v>20888407</v>
      </c>
      <c r="P10" s="119">
        <f t="shared" si="2"/>
        <v>16337372</v>
      </c>
      <c r="Q10" s="186"/>
      <c r="R10" s="184">
        <f aca="true" t="shared" si="5" ref="R10:R31">F10</f>
        <v>434105778</v>
      </c>
      <c r="S10" s="119">
        <f aca="true" t="shared" si="6" ref="S10:S31">G10</f>
        <v>201824833</v>
      </c>
      <c r="T10" s="183">
        <f aca="true" t="shared" si="7" ref="T10:T31">H10</f>
        <v>232280945</v>
      </c>
      <c r="U10" s="131"/>
    </row>
    <row r="11" spans="1:21" ht="15">
      <c r="A11" s="37" t="s">
        <v>656</v>
      </c>
      <c r="B11" s="37">
        <f t="shared" si="3"/>
        <v>43052270</v>
      </c>
      <c r="C11" s="38">
        <f>SUM(work!G10:H10)</f>
        <v>17998636</v>
      </c>
      <c r="D11" s="46">
        <f>SUM(work!I10:J10)</f>
        <v>25053634</v>
      </c>
      <c r="E11" s="46"/>
      <c r="F11" s="37">
        <f t="shared" si="4"/>
        <v>394817687</v>
      </c>
      <c r="G11" s="46">
        <f>SUM(work_ytd!G10:H10)</f>
        <v>155347237</v>
      </c>
      <c r="H11" s="46">
        <f>SUM(work_ytd!I10:J10)</f>
        <v>239470450</v>
      </c>
      <c r="I11" s="38"/>
      <c r="J11" s="38"/>
      <c r="K11" s="38"/>
      <c r="L11" s="136"/>
      <c r="M11" s="182" t="str">
        <f t="shared" si="1"/>
        <v>Camden</v>
      </c>
      <c r="N11" s="119">
        <f t="shared" si="2"/>
        <v>43052270</v>
      </c>
      <c r="O11" s="119">
        <f t="shared" si="2"/>
        <v>17998636</v>
      </c>
      <c r="P11" s="119">
        <f t="shared" si="2"/>
        <v>25053634</v>
      </c>
      <c r="Q11" s="186"/>
      <c r="R11" s="184">
        <f t="shared" si="5"/>
        <v>394817687</v>
      </c>
      <c r="S11" s="119">
        <f t="shared" si="6"/>
        <v>155347237</v>
      </c>
      <c r="T11" s="183">
        <f t="shared" si="7"/>
        <v>239470450</v>
      </c>
      <c r="U11" s="131"/>
    </row>
    <row r="12" spans="1:21" ht="15">
      <c r="A12" s="37" t="s">
        <v>768</v>
      </c>
      <c r="B12" s="37">
        <f t="shared" si="3"/>
        <v>26747382</v>
      </c>
      <c r="C12" s="38">
        <f>SUM(work!G11:H11)</f>
        <v>24790964</v>
      </c>
      <c r="D12" s="46">
        <f>SUM(work!I11:J11)</f>
        <v>1956418</v>
      </c>
      <c r="E12" s="46"/>
      <c r="F12" s="37">
        <f t="shared" si="4"/>
        <v>265680885</v>
      </c>
      <c r="G12" s="46">
        <f>SUM(work_ytd!G11:H11)</f>
        <v>226027886</v>
      </c>
      <c r="H12" s="46">
        <f>SUM(work_ytd!I11:J11)</f>
        <v>39652999</v>
      </c>
      <c r="I12" s="38"/>
      <c r="J12" s="38"/>
      <c r="K12" s="38"/>
      <c r="L12" s="136"/>
      <c r="M12" s="182" t="str">
        <f t="shared" si="1"/>
        <v>Cape May</v>
      </c>
      <c r="N12" s="119">
        <f t="shared" si="2"/>
        <v>26747382</v>
      </c>
      <c r="O12" s="119">
        <f t="shared" si="2"/>
        <v>24790964</v>
      </c>
      <c r="P12" s="119">
        <f t="shared" si="2"/>
        <v>1956418</v>
      </c>
      <c r="Q12" s="186"/>
      <c r="R12" s="184">
        <f t="shared" si="5"/>
        <v>265680885</v>
      </c>
      <c r="S12" s="119">
        <f t="shared" si="6"/>
        <v>226027886</v>
      </c>
      <c r="T12" s="183">
        <f t="shared" si="7"/>
        <v>39652999</v>
      </c>
      <c r="U12" s="131"/>
    </row>
    <row r="13" spans="1:21" ht="15">
      <c r="A13" s="37" t="s">
        <v>817</v>
      </c>
      <c r="B13" s="37">
        <f t="shared" si="3"/>
        <v>64460081</v>
      </c>
      <c r="C13" s="38">
        <f>SUM(work!G12:H12)</f>
        <v>2085080</v>
      </c>
      <c r="D13" s="46">
        <f>SUM(work!I12:J12)</f>
        <v>62375001</v>
      </c>
      <c r="E13" s="46"/>
      <c r="F13" s="37">
        <f t="shared" si="4"/>
        <v>152797006</v>
      </c>
      <c r="G13" s="46">
        <f>SUM(work_ytd!G12:H12)</f>
        <v>18767611</v>
      </c>
      <c r="H13" s="46">
        <f>SUM(work_ytd!I12:J12)</f>
        <v>134029395</v>
      </c>
      <c r="I13" s="38"/>
      <c r="J13" s="38"/>
      <c r="K13" s="38"/>
      <c r="L13" s="136"/>
      <c r="M13" s="182" t="str">
        <f t="shared" si="1"/>
        <v>Cumberland</v>
      </c>
      <c r="N13" s="119">
        <f t="shared" si="2"/>
        <v>64460081</v>
      </c>
      <c r="O13" s="119">
        <f t="shared" si="2"/>
        <v>2085080</v>
      </c>
      <c r="P13" s="119">
        <f t="shared" si="2"/>
        <v>62375001</v>
      </c>
      <c r="Q13" s="186"/>
      <c r="R13" s="184">
        <f t="shared" si="5"/>
        <v>152797006</v>
      </c>
      <c r="S13" s="119">
        <f t="shared" si="6"/>
        <v>18767611</v>
      </c>
      <c r="T13" s="183">
        <f t="shared" si="7"/>
        <v>134029395</v>
      </c>
      <c r="U13" s="131"/>
    </row>
    <row r="14" spans="1:21" ht="15">
      <c r="A14" s="37" t="s">
        <v>860</v>
      </c>
      <c r="B14" s="37">
        <f t="shared" si="3"/>
        <v>119810845</v>
      </c>
      <c r="C14" s="38">
        <f>SUM(work!G13:H13)</f>
        <v>65845512</v>
      </c>
      <c r="D14" s="46">
        <f>SUM(work!I13:J13)</f>
        <v>53965333</v>
      </c>
      <c r="E14" s="46"/>
      <c r="F14" s="37">
        <f t="shared" si="4"/>
        <v>860754383</v>
      </c>
      <c r="G14" s="46">
        <f>SUM(work_ytd!G13:H13)</f>
        <v>455203602</v>
      </c>
      <c r="H14" s="46">
        <f>SUM(work_ytd!I13:J13)</f>
        <v>405550781</v>
      </c>
      <c r="I14" s="38"/>
      <c r="J14" s="38"/>
      <c r="K14" s="38"/>
      <c r="L14" s="136"/>
      <c r="M14" s="182" t="str">
        <f t="shared" si="1"/>
        <v>Essex</v>
      </c>
      <c r="N14" s="119">
        <f t="shared" si="2"/>
        <v>119810845</v>
      </c>
      <c r="O14" s="119">
        <f t="shared" si="2"/>
        <v>65845512</v>
      </c>
      <c r="P14" s="119">
        <f t="shared" si="2"/>
        <v>53965333</v>
      </c>
      <c r="Q14" s="186"/>
      <c r="R14" s="184">
        <f t="shared" si="5"/>
        <v>860754383</v>
      </c>
      <c r="S14" s="119">
        <f t="shared" si="6"/>
        <v>455203602</v>
      </c>
      <c r="T14" s="183">
        <f t="shared" si="7"/>
        <v>405550781</v>
      </c>
      <c r="U14" s="131"/>
    </row>
    <row r="15" spans="1:21" ht="15">
      <c r="A15" s="37" t="s">
        <v>925</v>
      </c>
      <c r="B15" s="37">
        <f t="shared" si="3"/>
        <v>54817054</v>
      </c>
      <c r="C15" s="38">
        <f>SUM(work!G14:H14)</f>
        <v>13210157</v>
      </c>
      <c r="D15" s="46">
        <f>SUM(work!I14:J14)</f>
        <v>41606897</v>
      </c>
      <c r="E15" s="46"/>
      <c r="F15" s="37">
        <f t="shared" si="4"/>
        <v>471848513</v>
      </c>
      <c r="G15" s="46">
        <f>SUM(work_ytd!G14:H14)</f>
        <v>128285172</v>
      </c>
      <c r="H15" s="46">
        <f>SUM(work_ytd!I14:J14)</f>
        <v>343563341</v>
      </c>
      <c r="I15" s="38"/>
      <c r="J15" s="38"/>
      <c r="K15" s="38"/>
      <c r="L15" s="136"/>
      <c r="M15" s="182" t="str">
        <f t="shared" si="1"/>
        <v>Gloucester</v>
      </c>
      <c r="N15" s="119">
        <f t="shared" si="2"/>
        <v>54817054</v>
      </c>
      <c r="O15" s="119">
        <f t="shared" si="2"/>
        <v>13210157</v>
      </c>
      <c r="P15" s="119">
        <f t="shared" si="2"/>
        <v>41606897</v>
      </c>
      <c r="Q15" s="186"/>
      <c r="R15" s="184">
        <f t="shared" si="5"/>
        <v>471848513</v>
      </c>
      <c r="S15" s="119">
        <f t="shared" si="6"/>
        <v>128285172</v>
      </c>
      <c r="T15" s="183">
        <f t="shared" si="7"/>
        <v>343563341</v>
      </c>
      <c r="U15" s="131"/>
    </row>
    <row r="16" spans="1:21" ht="15">
      <c r="A16" s="37" t="s">
        <v>996</v>
      </c>
      <c r="B16" s="37">
        <f t="shared" si="3"/>
        <v>81725004</v>
      </c>
      <c r="C16" s="38">
        <f>SUM(work!G15:H15)</f>
        <v>52759507</v>
      </c>
      <c r="D16" s="46">
        <f>SUM(work!I15:J15)</f>
        <v>28965497</v>
      </c>
      <c r="E16" s="46"/>
      <c r="F16" s="37">
        <f t="shared" si="4"/>
        <v>1357564879</v>
      </c>
      <c r="G16" s="46">
        <f>SUM(work_ytd!G15:H15)</f>
        <v>964644532</v>
      </c>
      <c r="H16" s="46">
        <f>SUM(work_ytd!I15:J15)</f>
        <v>392920347</v>
      </c>
      <c r="I16" s="38"/>
      <c r="J16" s="38"/>
      <c r="K16" s="38"/>
      <c r="L16" s="136"/>
      <c r="M16" s="182" t="str">
        <f t="shared" si="1"/>
        <v>Hudson</v>
      </c>
      <c r="N16" s="119">
        <f t="shared" si="2"/>
        <v>81725004</v>
      </c>
      <c r="O16" s="119">
        <f t="shared" si="2"/>
        <v>52759507</v>
      </c>
      <c r="P16" s="119">
        <f t="shared" si="2"/>
        <v>28965497</v>
      </c>
      <c r="Q16" s="186"/>
      <c r="R16" s="184">
        <f t="shared" si="5"/>
        <v>1357564879</v>
      </c>
      <c r="S16" s="119">
        <f t="shared" si="6"/>
        <v>964644532</v>
      </c>
      <c r="T16" s="183">
        <f t="shared" si="7"/>
        <v>392920347</v>
      </c>
      <c r="U16" s="131"/>
    </row>
    <row r="17" spans="1:21" ht="15">
      <c r="A17" s="37" t="s">
        <v>1033</v>
      </c>
      <c r="B17" s="37">
        <f t="shared" si="3"/>
        <v>11225629</v>
      </c>
      <c r="C17" s="38">
        <f>SUM(work!G16:H16)</f>
        <v>6800788</v>
      </c>
      <c r="D17" s="46">
        <f>SUM(work!I16:J16)</f>
        <v>4424841</v>
      </c>
      <c r="E17" s="46"/>
      <c r="F17" s="37">
        <f t="shared" si="4"/>
        <v>166410400</v>
      </c>
      <c r="G17" s="46">
        <f>SUM(work_ytd!G16:H16)</f>
        <v>74102920</v>
      </c>
      <c r="H17" s="46">
        <f>SUM(work_ytd!I16:J16)</f>
        <v>92307480</v>
      </c>
      <c r="I17" s="38"/>
      <c r="J17" s="38"/>
      <c r="K17" s="38"/>
      <c r="L17" s="136"/>
      <c r="M17" s="182" t="str">
        <f t="shared" si="1"/>
        <v>Hunterdon</v>
      </c>
      <c r="N17" s="119">
        <f t="shared" si="2"/>
        <v>11225629</v>
      </c>
      <c r="O17" s="119">
        <f t="shared" si="2"/>
        <v>6800788</v>
      </c>
      <c r="P17" s="119">
        <f t="shared" si="2"/>
        <v>4424841</v>
      </c>
      <c r="Q17" s="186"/>
      <c r="R17" s="184">
        <f t="shared" si="5"/>
        <v>166410400</v>
      </c>
      <c r="S17" s="119">
        <f t="shared" si="6"/>
        <v>74102920</v>
      </c>
      <c r="T17" s="183">
        <f t="shared" si="7"/>
        <v>92307480</v>
      </c>
      <c r="U17" s="131"/>
    </row>
    <row r="18" spans="1:21" ht="15">
      <c r="A18" s="37" t="s">
        <v>1111</v>
      </c>
      <c r="B18" s="37">
        <f t="shared" si="3"/>
        <v>31275485</v>
      </c>
      <c r="C18" s="38">
        <f>SUM(work!G17:H17)</f>
        <v>15414391</v>
      </c>
      <c r="D18" s="46">
        <f>SUM(work!I17:J17)</f>
        <v>15861094</v>
      </c>
      <c r="E18" s="46"/>
      <c r="F18" s="37">
        <f t="shared" si="4"/>
        <v>535589488</v>
      </c>
      <c r="G18" s="46">
        <f>SUM(work_ytd!G17:H17)</f>
        <v>167258704</v>
      </c>
      <c r="H18" s="46">
        <f>SUM(work_ytd!I17:J17)</f>
        <v>368330784</v>
      </c>
      <c r="I18" s="38"/>
      <c r="J18" s="38"/>
      <c r="K18" s="38"/>
      <c r="L18" s="136"/>
      <c r="M18" s="182" t="str">
        <f t="shared" si="1"/>
        <v>Mercer</v>
      </c>
      <c r="N18" s="119">
        <f t="shared" si="2"/>
        <v>31275485</v>
      </c>
      <c r="O18" s="119">
        <f t="shared" si="2"/>
        <v>15414391</v>
      </c>
      <c r="P18" s="119">
        <f t="shared" si="2"/>
        <v>15861094</v>
      </c>
      <c r="Q18" s="186"/>
      <c r="R18" s="184">
        <f t="shared" si="5"/>
        <v>535589488</v>
      </c>
      <c r="S18" s="119">
        <f t="shared" si="6"/>
        <v>167258704</v>
      </c>
      <c r="T18" s="183">
        <f t="shared" si="7"/>
        <v>368330784</v>
      </c>
      <c r="U18" s="131"/>
    </row>
    <row r="19" spans="1:21" ht="15">
      <c r="A19" s="37" t="s">
        <v>1154</v>
      </c>
      <c r="B19" s="37">
        <f t="shared" si="3"/>
        <v>106814257</v>
      </c>
      <c r="C19" s="38">
        <f>SUM(work!G18:H18)</f>
        <v>42003553</v>
      </c>
      <c r="D19" s="46">
        <f>SUM(work!I18:J18)</f>
        <v>64810704</v>
      </c>
      <c r="E19" s="46"/>
      <c r="F19" s="37">
        <f t="shared" si="4"/>
        <v>1287893284</v>
      </c>
      <c r="G19" s="46">
        <f>SUM(work_ytd!G18:H18)</f>
        <v>591559199</v>
      </c>
      <c r="H19" s="46">
        <f>SUM(work_ytd!I18:J18)</f>
        <v>696334085</v>
      </c>
      <c r="I19" s="38"/>
      <c r="J19" s="38"/>
      <c r="K19" s="38"/>
      <c r="L19" s="136"/>
      <c r="M19" s="182" t="str">
        <f t="shared" si="1"/>
        <v>Middlesex</v>
      </c>
      <c r="N19" s="119">
        <f t="shared" si="2"/>
        <v>106814257</v>
      </c>
      <c r="O19" s="119">
        <f t="shared" si="2"/>
        <v>42003553</v>
      </c>
      <c r="P19" s="119">
        <f t="shared" si="2"/>
        <v>64810704</v>
      </c>
      <c r="Q19" s="186"/>
      <c r="R19" s="184">
        <f t="shared" si="5"/>
        <v>1287893284</v>
      </c>
      <c r="S19" s="119">
        <f t="shared" si="6"/>
        <v>591559199</v>
      </c>
      <c r="T19" s="183">
        <f t="shared" si="7"/>
        <v>696334085</v>
      </c>
      <c r="U19" s="131"/>
    </row>
    <row r="20" spans="1:21" ht="15">
      <c r="A20" s="37" t="s">
        <v>1228</v>
      </c>
      <c r="B20" s="37">
        <f t="shared" si="3"/>
        <v>76852991</v>
      </c>
      <c r="C20" s="38">
        <f>SUM(work!G19:H19)</f>
        <v>47253836</v>
      </c>
      <c r="D20" s="46">
        <f>SUM(work!I19:J19)</f>
        <v>29599155</v>
      </c>
      <c r="E20" s="46"/>
      <c r="F20" s="37">
        <f t="shared" si="4"/>
        <v>870987346</v>
      </c>
      <c r="G20" s="46">
        <f>SUM(work_ytd!G19:H19)</f>
        <v>518791986</v>
      </c>
      <c r="H20" s="46">
        <f>SUM(work_ytd!I19:J19)</f>
        <v>352195360</v>
      </c>
      <c r="I20" s="38"/>
      <c r="J20" s="38"/>
      <c r="K20" s="38"/>
      <c r="L20" s="136"/>
      <c r="M20" s="182" t="str">
        <f t="shared" si="1"/>
        <v>Monmouth</v>
      </c>
      <c r="N20" s="119">
        <f t="shared" si="2"/>
        <v>76852991</v>
      </c>
      <c r="O20" s="119">
        <f t="shared" si="2"/>
        <v>47253836</v>
      </c>
      <c r="P20" s="119">
        <f t="shared" si="2"/>
        <v>29599155</v>
      </c>
      <c r="Q20" s="186"/>
      <c r="R20" s="184">
        <f t="shared" si="5"/>
        <v>870987346</v>
      </c>
      <c r="S20" s="119">
        <f t="shared" si="6"/>
        <v>518791986</v>
      </c>
      <c r="T20" s="183">
        <f t="shared" si="7"/>
        <v>352195360</v>
      </c>
      <c r="U20" s="131"/>
    </row>
    <row r="21" spans="1:21" ht="15">
      <c r="A21" s="37" t="s">
        <v>1386</v>
      </c>
      <c r="B21" s="37">
        <f t="shared" si="3"/>
        <v>54173272</v>
      </c>
      <c r="C21" s="38">
        <f>SUM(work!G20:H20)</f>
        <v>31746854</v>
      </c>
      <c r="D21" s="46">
        <f>SUM(work!I20:J20)</f>
        <v>22426418</v>
      </c>
      <c r="E21" s="46"/>
      <c r="F21" s="37">
        <f t="shared" si="4"/>
        <v>690234440</v>
      </c>
      <c r="G21" s="46">
        <f>SUM(work_ytd!G20:H20)</f>
        <v>366111674</v>
      </c>
      <c r="H21" s="46">
        <f>SUM(work_ytd!I20:J20)</f>
        <v>324122766</v>
      </c>
      <c r="I21" s="38"/>
      <c r="J21" s="38"/>
      <c r="K21" s="38"/>
      <c r="L21" s="136"/>
      <c r="M21" s="182" t="str">
        <f t="shared" si="1"/>
        <v>Morris</v>
      </c>
      <c r="N21" s="119">
        <f t="shared" si="2"/>
        <v>54173272</v>
      </c>
      <c r="O21" s="119">
        <f t="shared" si="2"/>
        <v>31746854</v>
      </c>
      <c r="P21" s="119">
        <f t="shared" si="2"/>
        <v>22426418</v>
      </c>
      <c r="Q21" s="186"/>
      <c r="R21" s="184">
        <f t="shared" si="5"/>
        <v>690234440</v>
      </c>
      <c r="S21" s="119">
        <f t="shared" si="6"/>
        <v>366111674</v>
      </c>
      <c r="T21" s="183">
        <f t="shared" si="7"/>
        <v>324122766</v>
      </c>
      <c r="U21" s="131"/>
    </row>
    <row r="22" spans="1:21" ht="15">
      <c r="A22" s="37" t="s">
        <v>1503</v>
      </c>
      <c r="B22" s="37">
        <f t="shared" si="3"/>
        <v>128741012</v>
      </c>
      <c r="C22" s="38">
        <f>SUM(work!G21:H21)</f>
        <v>60140496</v>
      </c>
      <c r="D22" s="46">
        <f>SUM(work!I21:J21)</f>
        <v>68600516</v>
      </c>
      <c r="E22" s="46"/>
      <c r="F22" s="37">
        <f t="shared" si="4"/>
        <v>804521220</v>
      </c>
      <c r="G22" s="46">
        <f>SUM(work_ytd!G21:H21)</f>
        <v>524716553</v>
      </c>
      <c r="H22" s="46">
        <f>SUM(work_ytd!I21:J21)</f>
        <v>279804667</v>
      </c>
      <c r="I22" s="38"/>
      <c r="J22" s="38"/>
      <c r="K22" s="38"/>
      <c r="L22" s="136"/>
      <c r="M22" s="182" t="str">
        <f t="shared" si="1"/>
        <v>Ocean</v>
      </c>
      <c r="N22" s="119">
        <f t="shared" si="2"/>
        <v>128741012</v>
      </c>
      <c r="O22" s="119">
        <f t="shared" si="2"/>
        <v>60140496</v>
      </c>
      <c r="P22" s="119">
        <f t="shared" si="2"/>
        <v>68600516</v>
      </c>
      <c r="Q22" s="186"/>
      <c r="R22" s="184">
        <f t="shared" si="5"/>
        <v>804521220</v>
      </c>
      <c r="S22" s="119">
        <f t="shared" si="6"/>
        <v>524716553</v>
      </c>
      <c r="T22" s="183">
        <f t="shared" si="7"/>
        <v>279804667</v>
      </c>
      <c r="U22" s="131"/>
    </row>
    <row r="23" spans="1:21" ht="15">
      <c r="A23" s="37" t="s">
        <v>1601</v>
      </c>
      <c r="B23" s="37">
        <f t="shared" si="3"/>
        <v>102178698</v>
      </c>
      <c r="C23" s="38">
        <f>SUM(work!G22:H22)</f>
        <v>14483730</v>
      </c>
      <c r="D23" s="46">
        <f>SUM(work!I22:J22)</f>
        <v>87694968</v>
      </c>
      <c r="E23" s="46"/>
      <c r="F23" s="37">
        <f t="shared" si="4"/>
        <v>369359723</v>
      </c>
      <c r="G23" s="46">
        <f>SUM(work_ytd!G22:H22)</f>
        <v>133465153</v>
      </c>
      <c r="H23" s="46">
        <f>SUM(work_ytd!I22:J22)</f>
        <v>235894570</v>
      </c>
      <c r="I23" s="38"/>
      <c r="J23" s="38"/>
      <c r="K23" s="38"/>
      <c r="L23" s="136"/>
      <c r="M23" s="182" t="str">
        <f t="shared" si="1"/>
        <v>Passaic</v>
      </c>
      <c r="N23" s="119">
        <f t="shared" si="2"/>
        <v>102178698</v>
      </c>
      <c r="O23" s="119">
        <f t="shared" si="2"/>
        <v>14483730</v>
      </c>
      <c r="P23" s="119">
        <f t="shared" si="2"/>
        <v>87694968</v>
      </c>
      <c r="Q23" s="186"/>
      <c r="R23" s="184">
        <f t="shared" si="5"/>
        <v>369359723</v>
      </c>
      <c r="S23" s="119">
        <f t="shared" si="6"/>
        <v>133465153</v>
      </c>
      <c r="T23" s="183">
        <f t="shared" si="7"/>
        <v>235894570</v>
      </c>
      <c r="U23" s="131"/>
    </row>
    <row r="24" spans="1:21" ht="15">
      <c r="A24" s="37" t="s">
        <v>1649</v>
      </c>
      <c r="B24" s="37">
        <f t="shared" si="3"/>
        <v>3111565</v>
      </c>
      <c r="C24" s="38">
        <f>SUM(work!G23:H23)</f>
        <v>2055934</v>
      </c>
      <c r="D24" s="46">
        <f>SUM(work!I23:J23)</f>
        <v>1055631</v>
      </c>
      <c r="E24" s="46"/>
      <c r="F24" s="37">
        <f t="shared" si="4"/>
        <v>44394658</v>
      </c>
      <c r="G24" s="46">
        <f>SUM(work_ytd!G23:H23)</f>
        <v>25679761</v>
      </c>
      <c r="H24" s="46">
        <f>SUM(work_ytd!I23:J23)</f>
        <v>18714897</v>
      </c>
      <c r="I24" s="38"/>
      <c r="J24" s="38"/>
      <c r="K24" s="38"/>
      <c r="L24" s="136"/>
      <c r="M24" s="182" t="str">
        <f t="shared" si="1"/>
        <v>Salem</v>
      </c>
      <c r="N24" s="119">
        <f aca="true" t="shared" si="8" ref="N24:P29">B24</f>
        <v>3111565</v>
      </c>
      <c r="O24" s="119">
        <f t="shared" si="8"/>
        <v>2055934</v>
      </c>
      <c r="P24" s="119">
        <f t="shared" si="8"/>
        <v>1055631</v>
      </c>
      <c r="Q24" s="186"/>
      <c r="R24" s="184">
        <f t="shared" si="5"/>
        <v>44394658</v>
      </c>
      <c r="S24" s="119">
        <f t="shared" si="6"/>
        <v>25679761</v>
      </c>
      <c r="T24" s="183">
        <f t="shared" si="7"/>
        <v>18714897</v>
      </c>
      <c r="U24" s="131"/>
    </row>
    <row r="25" spans="1:21" ht="15">
      <c r="A25" s="37" t="s">
        <v>1700</v>
      </c>
      <c r="B25" s="37">
        <f t="shared" si="3"/>
        <v>41863097</v>
      </c>
      <c r="C25" s="38">
        <f>SUM(work!G24:H24)</f>
        <v>15131988</v>
      </c>
      <c r="D25" s="46">
        <f>SUM(work!I24:J24)</f>
        <v>26731109</v>
      </c>
      <c r="E25" s="46"/>
      <c r="F25" s="37">
        <f t="shared" si="4"/>
        <v>473874092</v>
      </c>
      <c r="G25" s="46">
        <f>SUM(work_ytd!G24:H24)</f>
        <v>193721151</v>
      </c>
      <c r="H25" s="46">
        <f>SUM(work_ytd!I24:J24)</f>
        <v>280152941</v>
      </c>
      <c r="I25" s="38"/>
      <c r="J25" s="38"/>
      <c r="K25" s="38"/>
      <c r="L25" s="136"/>
      <c r="M25" s="182" t="str">
        <f t="shared" si="1"/>
        <v>Somerset</v>
      </c>
      <c r="N25" s="119">
        <f t="shared" si="8"/>
        <v>41863097</v>
      </c>
      <c r="O25" s="119">
        <f t="shared" si="8"/>
        <v>15131988</v>
      </c>
      <c r="P25" s="119">
        <f t="shared" si="8"/>
        <v>26731109</v>
      </c>
      <c r="Q25" s="186"/>
      <c r="R25" s="184">
        <f t="shared" si="5"/>
        <v>473874092</v>
      </c>
      <c r="S25" s="119">
        <f t="shared" si="6"/>
        <v>193721151</v>
      </c>
      <c r="T25" s="183">
        <f t="shared" si="7"/>
        <v>280152941</v>
      </c>
      <c r="U25" s="131"/>
    </row>
    <row r="26" spans="1:21" ht="15">
      <c r="A26" s="37" t="s">
        <v>48</v>
      </c>
      <c r="B26" s="37">
        <f t="shared" si="3"/>
        <v>16423379</v>
      </c>
      <c r="C26" s="38">
        <f>SUM(work!G25:H25)</f>
        <v>6917256</v>
      </c>
      <c r="D26" s="46">
        <f>SUM(work!I25:J25)</f>
        <v>9506123</v>
      </c>
      <c r="E26" s="46"/>
      <c r="F26" s="37">
        <f t="shared" si="4"/>
        <v>124986092</v>
      </c>
      <c r="G26" s="46">
        <f>SUM(work_ytd!G25:H25)</f>
        <v>60943696</v>
      </c>
      <c r="H26" s="46">
        <f>SUM(work_ytd!I25:J25)</f>
        <v>64042396</v>
      </c>
      <c r="I26" s="38"/>
      <c r="J26" s="38"/>
      <c r="K26" s="38"/>
      <c r="L26" s="136"/>
      <c r="M26" s="182" t="str">
        <f t="shared" si="1"/>
        <v>Sussex</v>
      </c>
      <c r="N26" s="119">
        <f t="shared" si="8"/>
        <v>16423379</v>
      </c>
      <c r="O26" s="119">
        <f t="shared" si="8"/>
        <v>6917256</v>
      </c>
      <c r="P26" s="119">
        <f t="shared" si="8"/>
        <v>9506123</v>
      </c>
      <c r="Q26" s="186"/>
      <c r="R26" s="184">
        <f t="shared" si="5"/>
        <v>124986092</v>
      </c>
      <c r="S26" s="119">
        <f t="shared" si="6"/>
        <v>60943696</v>
      </c>
      <c r="T26" s="183">
        <f t="shared" si="7"/>
        <v>64042396</v>
      </c>
      <c r="U26" s="131"/>
    </row>
    <row r="27" spans="1:21" ht="15">
      <c r="A27" s="37" t="s">
        <v>130</v>
      </c>
      <c r="B27" s="37">
        <f t="shared" si="3"/>
        <v>62531963</v>
      </c>
      <c r="C27" s="38">
        <f>SUM(work!G26:H26)</f>
        <v>18668061</v>
      </c>
      <c r="D27" s="46">
        <f>SUM(work!I26:J26)</f>
        <v>43863902</v>
      </c>
      <c r="E27" s="46"/>
      <c r="F27" s="37">
        <f t="shared" si="4"/>
        <v>645754079</v>
      </c>
      <c r="G27" s="46">
        <f>SUM(work_ytd!G26:H26)</f>
        <v>321722649</v>
      </c>
      <c r="H27" s="46">
        <f>SUM(work_ytd!I26:J26)</f>
        <v>324031430</v>
      </c>
      <c r="I27" s="38"/>
      <c r="J27" s="38"/>
      <c r="K27" s="38"/>
      <c r="L27" s="136"/>
      <c r="M27" s="182" t="str">
        <f t="shared" si="1"/>
        <v>Union</v>
      </c>
      <c r="N27" s="119">
        <f t="shared" si="8"/>
        <v>62531963</v>
      </c>
      <c r="O27" s="119">
        <f t="shared" si="8"/>
        <v>18668061</v>
      </c>
      <c r="P27" s="119">
        <f t="shared" si="8"/>
        <v>43863902</v>
      </c>
      <c r="Q27" s="186"/>
      <c r="R27" s="184">
        <f t="shared" si="5"/>
        <v>645754079</v>
      </c>
      <c r="S27" s="119">
        <f t="shared" si="6"/>
        <v>321722649</v>
      </c>
      <c r="T27" s="183">
        <f t="shared" si="7"/>
        <v>324031430</v>
      </c>
      <c r="U27" s="131"/>
    </row>
    <row r="28" spans="1:21" ht="15">
      <c r="A28" s="37" t="s">
        <v>195</v>
      </c>
      <c r="B28" s="37">
        <f t="shared" si="3"/>
        <v>5293515</v>
      </c>
      <c r="C28" s="38">
        <f>SUM(work!G27:H27)</f>
        <v>2911546</v>
      </c>
      <c r="D28" s="46">
        <f>SUM(work!I27:J27)</f>
        <v>2381969</v>
      </c>
      <c r="E28" s="46"/>
      <c r="F28" s="37">
        <f t="shared" si="4"/>
        <v>73020016</v>
      </c>
      <c r="G28" s="46">
        <f>SUM(work_ytd!G27:H27)</f>
        <v>24965554</v>
      </c>
      <c r="H28" s="46">
        <f>SUM(work_ytd!I27:J27)</f>
        <v>48054462</v>
      </c>
      <c r="I28" s="38"/>
      <c r="J28" s="38"/>
      <c r="K28" s="38"/>
      <c r="L28" s="136"/>
      <c r="M28" s="182" t="str">
        <f t="shared" si="1"/>
        <v>Warren</v>
      </c>
      <c r="N28" s="119">
        <f t="shared" si="8"/>
        <v>5293515</v>
      </c>
      <c r="O28" s="119">
        <f t="shared" si="8"/>
        <v>2911546</v>
      </c>
      <c r="P28" s="119">
        <f t="shared" si="8"/>
        <v>2381969</v>
      </c>
      <c r="Q28" s="186"/>
      <c r="R28" s="184">
        <f t="shared" si="5"/>
        <v>73020016</v>
      </c>
      <c r="S28" s="119">
        <f t="shared" si="6"/>
        <v>24965554</v>
      </c>
      <c r="T28" s="183">
        <f t="shared" si="7"/>
        <v>48054462</v>
      </c>
      <c r="U28" s="131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25358128</v>
      </c>
      <c r="G29" s="46">
        <f>SUM(work_ytd!G28:H28)</f>
        <v>1359</v>
      </c>
      <c r="H29" s="46">
        <f>SUM(work_ytd!I28:J28)</f>
        <v>25356769</v>
      </c>
      <c r="I29" s="38"/>
      <c r="J29" s="38"/>
      <c r="K29" s="38"/>
      <c r="L29" s="136"/>
      <c r="M29" s="182" t="str">
        <f t="shared" si="1"/>
        <v>State buildings</v>
      </c>
      <c r="N29" s="119">
        <f t="shared" si="8"/>
        <v>0</v>
      </c>
      <c r="O29" s="119">
        <f t="shared" si="8"/>
        <v>0</v>
      </c>
      <c r="P29" s="119">
        <f t="shared" si="8"/>
        <v>0</v>
      </c>
      <c r="Q29" s="186"/>
      <c r="R29" s="184">
        <f t="shared" si="5"/>
        <v>25358128</v>
      </c>
      <c r="S29" s="119">
        <f t="shared" si="6"/>
        <v>1359</v>
      </c>
      <c r="T29" s="183">
        <f t="shared" si="7"/>
        <v>25356769</v>
      </c>
      <c r="U29" s="131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6"/>
      <c r="M30" s="182"/>
      <c r="N30" s="119"/>
      <c r="O30" s="119"/>
      <c r="P30" s="119"/>
      <c r="Q30" s="186"/>
      <c r="R30" s="184"/>
      <c r="S30" s="119"/>
      <c r="T30" s="183"/>
      <c r="U30" s="131"/>
    </row>
    <row r="31" spans="1:21" ht="15">
      <c r="A31" s="37" t="s">
        <v>6</v>
      </c>
      <c r="B31" s="39">
        <f t="shared" si="3"/>
        <v>1231879415</v>
      </c>
      <c r="C31" s="39">
        <f>SUM(C8:C29)</f>
        <v>550729693</v>
      </c>
      <c r="D31" s="39">
        <f>SUM(D8:D29)</f>
        <v>681149722</v>
      </c>
      <c r="E31" s="39"/>
      <c r="F31" s="39">
        <f>SUM(F8:F29)</f>
        <v>11607759213</v>
      </c>
      <c r="G31" s="39">
        <f>SUM(G8:G29)</f>
        <v>5933495862</v>
      </c>
      <c r="H31" s="39">
        <f>SUM(H8:H29)</f>
        <v>5674263351</v>
      </c>
      <c r="I31" s="38"/>
      <c r="J31" s="74"/>
      <c r="K31" s="74"/>
      <c r="L31" s="197"/>
      <c r="M31" s="198" t="str">
        <f>A31</f>
        <v>New Jersey</v>
      </c>
      <c r="N31" s="199">
        <f>B31</f>
        <v>1231879415</v>
      </c>
      <c r="O31" s="199">
        <f>C31</f>
        <v>550729693</v>
      </c>
      <c r="P31" s="199">
        <f>D31</f>
        <v>681149722</v>
      </c>
      <c r="Q31" s="200"/>
      <c r="R31" s="198">
        <f t="shared" si="5"/>
        <v>11607759213</v>
      </c>
      <c r="S31" s="199">
        <f t="shared" si="6"/>
        <v>5933495862</v>
      </c>
      <c r="T31" s="201">
        <f t="shared" si="7"/>
        <v>5674263351</v>
      </c>
      <c r="U31" s="204"/>
    </row>
    <row r="32" spans="12:21" ht="15">
      <c r="L32" s="193"/>
      <c r="M32" s="123"/>
      <c r="N32" s="123"/>
      <c r="O32" s="123"/>
      <c r="P32" s="123"/>
      <c r="Q32" s="123"/>
      <c r="R32" s="123"/>
      <c r="S32" s="123"/>
      <c r="T32" s="123"/>
      <c r="U32" s="205"/>
    </row>
    <row r="33" spans="1:21" ht="15">
      <c r="A33" s="217" t="s">
        <v>2351</v>
      </c>
      <c r="B33" s="219">
        <v>1372587971</v>
      </c>
      <c r="C33" s="216">
        <v>802668803</v>
      </c>
      <c r="D33" s="216">
        <v>569919168</v>
      </c>
      <c r="E33" s="216"/>
      <c r="F33" s="219">
        <v>12424988723</v>
      </c>
      <c r="G33" s="216">
        <v>6561007787</v>
      </c>
      <c r="H33" s="216">
        <v>5863980936</v>
      </c>
      <c r="L33" s="193"/>
      <c r="M33" s="159" t="str">
        <f>A33</f>
        <v>  September 2017</v>
      </c>
      <c r="N33" s="157">
        <f>B33</f>
        <v>1372587971</v>
      </c>
      <c r="O33" s="218">
        <f>C33</f>
        <v>802668803</v>
      </c>
      <c r="P33" s="218">
        <f>D33</f>
        <v>569919168</v>
      </c>
      <c r="Q33" s="158"/>
      <c r="R33" s="157">
        <f>F33</f>
        <v>12424988723</v>
      </c>
      <c r="S33" s="218">
        <f>G33</f>
        <v>6561007787</v>
      </c>
      <c r="T33" s="218">
        <f>H33</f>
        <v>5863980936</v>
      </c>
      <c r="U33" s="206"/>
    </row>
    <row r="34" spans="1:21" ht="15.75" thickBot="1">
      <c r="A34" s="37"/>
      <c r="L34" s="194"/>
      <c r="M34" s="195"/>
      <c r="N34" s="196"/>
      <c r="O34" s="196"/>
      <c r="P34" s="196"/>
      <c r="Q34" s="196"/>
      <c r="R34" s="196"/>
      <c r="S34" s="196"/>
      <c r="T34" s="196"/>
      <c r="U34" s="153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11/7/18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315264140</v>
      </c>
      <c r="G7" s="39">
        <f>SUM(G31:G53)</f>
        <v>65278362</v>
      </c>
      <c r="H7" s="39">
        <f>SUM(H31:H53)</f>
        <v>71370822</v>
      </c>
      <c r="I7" s="39">
        <f>SUM(I31:I53)</f>
        <v>33703226</v>
      </c>
      <c r="J7" s="39">
        <f>SUM(J31:J53)</f>
        <v>144911730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1242542976</v>
      </c>
      <c r="G8" s="37">
        <f>SUM(G54:G123)</f>
        <v>307570065</v>
      </c>
      <c r="H8" s="37">
        <f>SUM(H54:H123)</f>
        <v>336135381</v>
      </c>
      <c r="I8" s="37">
        <f>SUM(I54:I123)</f>
        <v>170000232</v>
      </c>
      <c r="J8" s="37">
        <f>SUM(J54:J123)</f>
        <v>428837298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434105778</v>
      </c>
      <c r="G9" s="37">
        <f>SUM(G124:G163)</f>
        <v>84831174</v>
      </c>
      <c r="H9" s="37">
        <f>SUM(H124:H163)</f>
        <v>116993659</v>
      </c>
      <c r="I9" s="37">
        <f>SUM(I124:I163)</f>
        <v>93802069</v>
      </c>
      <c r="J9" s="37">
        <f>SUM(J124:J163)</f>
        <v>138478876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394817687</v>
      </c>
      <c r="G10" s="37">
        <f>SUM(G164:G200)</f>
        <v>41308423</v>
      </c>
      <c r="H10" s="37">
        <f>SUM(H164:H200)</f>
        <v>114038814</v>
      </c>
      <c r="I10" s="37">
        <f>SUM(I164:I200)</f>
        <v>58560445</v>
      </c>
      <c r="J10" s="37">
        <f>SUM(J164:J200)</f>
        <v>180910005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265680885</v>
      </c>
      <c r="G11" s="37">
        <f>SUM(G201:G216)</f>
        <v>159447326</v>
      </c>
      <c r="H11" s="37">
        <f>SUM(H201:H216)</f>
        <v>66580560</v>
      </c>
      <c r="I11" s="37">
        <f>SUM(I201:I216)</f>
        <v>10799522</v>
      </c>
      <c r="J11" s="37">
        <f>SUM(J201:J216)</f>
        <v>28853477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152797006</v>
      </c>
      <c r="G12" s="37">
        <f>SUM(G217:G230)</f>
        <v>4630206</v>
      </c>
      <c r="H12" s="37">
        <f>SUM(H217:H230)</f>
        <v>14137405</v>
      </c>
      <c r="I12" s="37">
        <f>SUM(I217:I230)</f>
        <v>26244135</v>
      </c>
      <c r="J12" s="37">
        <f>SUM(J217:J230)</f>
        <v>107785260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860754383</v>
      </c>
      <c r="G13" s="37">
        <f>SUM(G231:G252)</f>
        <v>142262950</v>
      </c>
      <c r="H13" s="37">
        <f>SUM(H231:H252)</f>
        <v>312940652</v>
      </c>
      <c r="I13" s="37">
        <f>SUM(I231:I252)</f>
        <v>110501544</v>
      </c>
      <c r="J13" s="37">
        <f>SUM(J231:J252)</f>
        <v>295049237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471848513</v>
      </c>
      <c r="G14" s="37">
        <f>SUM(G253:G276)</f>
        <v>50595488</v>
      </c>
      <c r="H14" s="37">
        <f>SUM(H253:H276)</f>
        <v>77689684</v>
      </c>
      <c r="I14" s="37">
        <f>SUM(I253:I276)</f>
        <v>210532539</v>
      </c>
      <c r="J14" s="37">
        <f>SUM(J253:J276)</f>
        <v>133030802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1357564879</v>
      </c>
      <c r="G15" s="37">
        <f>SUM(G277:G288)</f>
        <v>708750323</v>
      </c>
      <c r="H15" s="37">
        <f>SUM(H277:H288)</f>
        <v>255894209</v>
      </c>
      <c r="I15" s="37">
        <f>SUM(I277:I288)</f>
        <v>149542072</v>
      </c>
      <c r="J15" s="37">
        <f>SUM(J277:J288)</f>
        <v>243378275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166410400</v>
      </c>
      <c r="G16" s="37">
        <f>SUM(G289:G314)</f>
        <v>26259151</v>
      </c>
      <c r="H16" s="37">
        <f>SUM(H289:H314)</f>
        <v>47843769</v>
      </c>
      <c r="I16" s="37">
        <f>SUM(I289:I314)</f>
        <v>15636562</v>
      </c>
      <c r="J16" s="37">
        <f>SUM(J289:J314)</f>
        <v>76670918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535589488</v>
      </c>
      <c r="G17" s="37">
        <f>SUM(G315:G327)</f>
        <v>67536098</v>
      </c>
      <c r="H17" s="37">
        <f>SUM(H315:H327)</f>
        <v>99722606</v>
      </c>
      <c r="I17" s="37">
        <f>SUM(I315:I327)</f>
        <v>165458824</v>
      </c>
      <c r="J17" s="37">
        <f>SUM(J315:J327)</f>
        <v>202871960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1287893284</v>
      </c>
      <c r="G18" s="37">
        <f>SUM(G328:G352)</f>
        <v>372216067</v>
      </c>
      <c r="H18" s="37">
        <f>SUM(H328:H352)</f>
        <v>219343132</v>
      </c>
      <c r="I18" s="37">
        <f>SUM(I328:I352)</f>
        <v>248415099</v>
      </c>
      <c r="J18" s="37">
        <f>SUM(J328:J352)</f>
        <v>447918986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870987346</v>
      </c>
      <c r="G19" s="37">
        <f>SUM(G353:G405)</f>
        <v>246224784</v>
      </c>
      <c r="H19" s="37">
        <f>SUM(H353:H405)</f>
        <v>272567202</v>
      </c>
      <c r="I19" s="37">
        <f>SUM(I353:I405)</f>
        <v>108162989</v>
      </c>
      <c r="J19" s="37">
        <f>SUM(J353:J405)</f>
        <v>244032371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690234440</v>
      </c>
      <c r="G20" s="37">
        <f>SUM(G406:G444)</f>
        <v>149801448</v>
      </c>
      <c r="H20" s="37">
        <f>SUM(H406:H444)</f>
        <v>216310226</v>
      </c>
      <c r="I20" s="37">
        <f>SUM(I406:I444)</f>
        <v>88666868</v>
      </c>
      <c r="J20" s="37">
        <f>SUM(J406:J444)</f>
        <v>235455898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804521220</v>
      </c>
      <c r="G21" s="37">
        <f>SUM(G445:G477)</f>
        <v>337783053</v>
      </c>
      <c r="H21" s="37">
        <f>SUM(H445:H477)</f>
        <v>186933500</v>
      </c>
      <c r="I21" s="37">
        <f>SUM(I445:I477)</f>
        <v>133143236</v>
      </c>
      <c r="J21" s="37">
        <f>SUM(J445:J477)</f>
        <v>146661431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369359723</v>
      </c>
      <c r="G22" s="37">
        <f>SUM(G478:G493)</f>
        <v>26397882</v>
      </c>
      <c r="H22" s="37">
        <f>SUM(H478:H493)</f>
        <v>107067271</v>
      </c>
      <c r="I22" s="37">
        <f>SUM(I478:I493)</f>
        <v>118796306</v>
      </c>
      <c r="J22" s="37">
        <f>SUM(J478:J493)</f>
        <v>117098264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44394658</v>
      </c>
      <c r="G23" s="37">
        <f>SUM(G494:G508)</f>
        <v>10242679</v>
      </c>
      <c r="H23" s="37">
        <f>SUM(H494:H508)</f>
        <v>15437082</v>
      </c>
      <c r="I23" s="37">
        <f>SUM(I494:I508)</f>
        <v>3092590</v>
      </c>
      <c r="J23" s="37">
        <f>SUM(J494:J508)</f>
        <v>15622307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473874092</v>
      </c>
      <c r="G24" s="37">
        <f>SUM(G509:G529)</f>
        <v>79500049</v>
      </c>
      <c r="H24" s="37">
        <f>SUM(H509:H529)</f>
        <v>114221102</v>
      </c>
      <c r="I24" s="37">
        <f>SUM(I509:I529)</f>
        <v>95936377</v>
      </c>
      <c r="J24" s="37">
        <f>SUM(J509:J529)</f>
        <v>184216564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124986092</v>
      </c>
      <c r="G25" s="37">
        <f>SUM(G530:G553)</f>
        <v>15790785</v>
      </c>
      <c r="H25" s="37">
        <f>SUM(H530:H553)</f>
        <v>45152911</v>
      </c>
      <c r="I25" s="37">
        <f>SUM(I530:I553)</f>
        <v>29123645</v>
      </c>
      <c r="J25" s="37">
        <f>SUM(J530:J553)</f>
        <v>34918751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645754079</v>
      </c>
      <c r="G26" s="37">
        <f>SUM(G554:G574)</f>
        <v>155998199</v>
      </c>
      <c r="H26" s="37">
        <f>SUM(H554:H574)</f>
        <v>165724450</v>
      </c>
      <c r="I26" s="37">
        <f>SUM(I554:I574)</f>
        <v>69074247</v>
      </c>
      <c r="J26" s="37">
        <f>SUM(J554:J574)</f>
        <v>254957183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73020016</v>
      </c>
      <c r="G27" s="37">
        <f>SUM(G575:G597)</f>
        <v>10464611</v>
      </c>
      <c r="H27" s="37">
        <f>SUM(H575:H597)</f>
        <v>14500943</v>
      </c>
      <c r="I27" s="37">
        <f>SUM(I575:I597)</f>
        <v>9815115</v>
      </c>
      <c r="J27" s="37">
        <f>SUM(J575:J597)</f>
        <v>38239347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25358128</v>
      </c>
      <c r="G28" s="37">
        <f>G598</f>
        <v>0</v>
      </c>
      <c r="H28" s="37">
        <f>H598</f>
        <v>1359</v>
      </c>
      <c r="I28" s="37">
        <f>I598</f>
        <v>15857755</v>
      </c>
      <c r="J28" s="37">
        <f>J598</f>
        <v>9499014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11607759213</v>
      </c>
      <c r="G29" s="39">
        <f>SUM(G7:G28)</f>
        <v>3062889123</v>
      </c>
      <c r="H29" s="39">
        <f>SUM(H7:H28)</f>
        <v>2870606739</v>
      </c>
      <c r="I29" s="39">
        <f>SUM(I7:I28)</f>
        <v>1964865397</v>
      </c>
      <c r="J29" s="39">
        <f>SUM(J7:J28)</f>
        <v>3709397954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 aca="true" t="shared" si="0" ref="F31:F94">G31+H31+I31+J31</f>
        <v>5082297</v>
      </c>
      <c r="G31" s="104">
        <v>2969924</v>
      </c>
      <c r="H31" s="104">
        <v>1684796</v>
      </c>
      <c r="I31" s="104">
        <v>74600</v>
      </c>
      <c r="J31" s="104">
        <v>352977</v>
      </c>
      <c r="K31" s="36"/>
      <c r="L31" s="220" t="s">
        <v>2344</v>
      </c>
      <c r="M31" s="97"/>
      <c r="N31" s="98"/>
      <c r="O31" s="99"/>
      <c r="P31" s="46"/>
      <c r="Q31" s="46"/>
      <c r="R31" s="97"/>
      <c r="S31" s="98"/>
      <c r="T31" s="99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 t="shared" si="0"/>
        <v>122403921</v>
      </c>
      <c r="G32" s="106">
        <v>131750</v>
      </c>
      <c r="H32" s="106">
        <v>9938973</v>
      </c>
      <c r="I32" s="106">
        <v>10118490</v>
      </c>
      <c r="J32" s="106">
        <v>102214708</v>
      </c>
      <c r="K32" s="36"/>
      <c r="L32" s="220" t="s">
        <v>2349</v>
      </c>
      <c r="M32" s="97"/>
      <c r="N32" s="98"/>
      <c r="O32" s="99"/>
      <c r="P32" s="46"/>
      <c r="Q32" s="46"/>
      <c r="R32" s="97"/>
      <c r="S32" s="98"/>
      <c r="T32" s="99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 t="shared" si="0"/>
        <v>20063399</v>
      </c>
      <c r="G33" s="106">
        <v>13982683</v>
      </c>
      <c r="H33" s="106">
        <v>5051556</v>
      </c>
      <c r="I33" s="106">
        <v>130700</v>
      </c>
      <c r="J33" s="106">
        <v>898460</v>
      </c>
      <c r="K33" s="36"/>
      <c r="L33" s="220" t="s">
        <v>2349</v>
      </c>
      <c r="M33" s="97"/>
      <c r="N33" s="98"/>
      <c r="O33" s="99"/>
      <c r="P33" s="46"/>
      <c r="Q33" s="46"/>
      <c r="R33" s="97"/>
      <c r="S33" s="98"/>
      <c r="T33" s="99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>
        <f t="shared" si="0"/>
        <v>471555</v>
      </c>
      <c r="G34" s="106">
        <v>0</v>
      </c>
      <c r="H34" s="106">
        <v>471500</v>
      </c>
      <c r="I34" s="106">
        <v>0</v>
      </c>
      <c r="J34" s="106">
        <v>55</v>
      </c>
      <c r="K34" s="36"/>
      <c r="L34" s="221" t="s">
        <v>2345</v>
      </c>
      <c r="M34" s="97"/>
      <c r="N34" s="98"/>
      <c r="O34" s="78"/>
      <c r="P34" s="46"/>
      <c r="Q34" s="46"/>
      <c r="R34" s="97"/>
      <c r="S34" s="98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t="shared" si="0"/>
        <v>3555472</v>
      </c>
      <c r="G35" s="106">
        <v>158675</v>
      </c>
      <c r="H35" s="106">
        <v>1205815</v>
      </c>
      <c r="I35" s="106">
        <v>331204</v>
      </c>
      <c r="J35" s="106">
        <v>1859778</v>
      </c>
      <c r="K35" s="36"/>
      <c r="L35" s="220" t="s">
        <v>2349</v>
      </c>
      <c r="M35" s="97"/>
      <c r="N35" s="98"/>
      <c r="O35" s="99"/>
      <c r="P35" s="46"/>
      <c r="Q35" s="46"/>
      <c r="R35" s="97"/>
      <c r="S35" s="98"/>
      <c r="T35" s="99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122204</v>
      </c>
      <c r="G36" s="106">
        <v>20000</v>
      </c>
      <c r="H36" s="106">
        <v>101904</v>
      </c>
      <c r="I36" s="106">
        <v>0</v>
      </c>
      <c r="J36" s="106">
        <v>300</v>
      </c>
      <c r="K36" s="36"/>
      <c r="L36" s="220" t="s">
        <v>2345</v>
      </c>
      <c r="M36" s="97"/>
      <c r="N36" s="98"/>
      <c r="O36" s="78"/>
      <c r="P36" s="46"/>
      <c r="Q36" s="46"/>
      <c r="R36" s="97"/>
      <c r="S36" s="98"/>
      <c r="T36" s="78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1116676</v>
      </c>
      <c r="G37" s="106">
        <v>93100</v>
      </c>
      <c r="H37" s="106">
        <v>847871</v>
      </c>
      <c r="I37" s="106">
        <v>0</v>
      </c>
      <c r="J37" s="106">
        <v>175705</v>
      </c>
      <c r="K37" s="63"/>
      <c r="L37" s="220" t="s">
        <v>2344</v>
      </c>
      <c r="M37" s="97"/>
      <c r="N37" s="98"/>
      <c r="O37" s="99"/>
      <c r="P37" s="46"/>
      <c r="Q37" s="46"/>
      <c r="R37" s="97"/>
      <c r="S37" s="98"/>
      <c r="T37" s="99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31390046</v>
      </c>
      <c r="G38" s="106">
        <v>4823336</v>
      </c>
      <c r="H38" s="106">
        <v>10201414</v>
      </c>
      <c r="I38" s="106">
        <v>13510287</v>
      </c>
      <c r="J38" s="106">
        <v>2855009</v>
      </c>
      <c r="K38" s="36"/>
      <c r="L38" s="220" t="s">
        <v>2344</v>
      </c>
      <c r="M38" s="97"/>
      <c r="N38" s="98"/>
      <c r="O38" s="99"/>
      <c r="P38" s="46"/>
      <c r="Q38" s="46"/>
      <c r="R38" s="97"/>
      <c r="S38" s="98"/>
      <c r="T38" s="99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698986</v>
      </c>
      <c r="G39" s="106">
        <v>69791</v>
      </c>
      <c r="H39" s="106">
        <v>208687</v>
      </c>
      <c r="I39" s="106">
        <v>126000</v>
      </c>
      <c r="J39" s="106">
        <v>294508</v>
      </c>
      <c r="K39" s="36"/>
      <c r="L39" s="220" t="s">
        <v>2344</v>
      </c>
      <c r="M39" s="97"/>
      <c r="N39" s="98"/>
      <c r="O39" s="99"/>
      <c r="P39" s="46"/>
      <c r="Q39" s="46"/>
      <c r="R39" s="97"/>
      <c r="S39" s="98"/>
      <c r="T39" s="99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1231497</v>
      </c>
      <c r="G40" s="106">
        <v>45000</v>
      </c>
      <c r="H40" s="106">
        <v>523990</v>
      </c>
      <c r="I40" s="106">
        <v>442501</v>
      </c>
      <c r="J40" s="106">
        <v>220006</v>
      </c>
      <c r="K40" s="36"/>
      <c r="L40" s="220" t="s">
        <v>2344</v>
      </c>
      <c r="M40" s="97"/>
      <c r="N40" s="98"/>
      <c r="O40" s="78"/>
      <c r="P40" s="46"/>
      <c r="Q40" s="46"/>
      <c r="R40" s="97"/>
      <c r="S40" s="98"/>
      <c r="T40" s="99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25719267</v>
      </c>
      <c r="G41" s="106">
        <v>4636158</v>
      </c>
      <c r="H41" s="106">
        <v>8952193</v>
      </c>
      <c r="I41" s="106">
        <v>30500</v>
      </c>
      <c r="J41" s="106">
        <v>12100416</v>
      </c>
      <c r="K41" s="36"/>
      <c r="L41" s="220" t="s">
        <v>2344</v>
      </c>
      <c r="M41" s="97"/>
      <c r="N41" s="98"/>
      <c r="O41" s="99"/>
      <c r="P41" s="46"/>
      <c r="Q41" s="46"/>
      <c r="R41" s="97"/>
      <c r="S41" s="98"/>
      <c r="T41" s="99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22251961</v>
      </c>
      <c r="G42" s="106">
        <v>3467224</v>
      </c>
      <c r="H42" s="106">
        <v>3786128</v>
      </c>
      <c r="I42" s="106">
        <v>4376485</v>
      </c>
      <c r="J42" s="106">
        <v>10622124</v>
      </c>
      <c r="K42" s="36"/>
      <c r="L42" s="220" t="s">
        <v>2344</v>
      </c>
      <c r="M42" s="97"/>
      <c r="N42" s="98"/>
      <c r="O42" s="99"/>
      <c r="P42" s="46"/>
      <c r="Q42" s="46"/>
      <c r="R42" s="97"/>
      <c r="S42" s="98"/>
      <c r="T42" s="99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8514183</v>
      </c>
      <c r="G43" s="106">
        <v>1296699</v>
      </c>
      <c r="H43" s="106">
        <v>3470755</v>
      </c>
      <c r="I43" s="106">
        <v>263220</v>
      </c>
      <c r="J43" s="106">
        <v>3483509</v>
      </c>
      <c r="K43" s="36"/>
      <c r="L43" s="220" t="s">
        <v>2349</v>
      </c>
      <c r="M43" s="97"/>
      <c r="N43" s="98"/>
      <c r="O43" s="78"/>
      <c r="P43" s="46"/>
      <c r="Q43" s="46"/>
      <c r="R43" s="97"/>
      <c r="S43" s="98"/>
      <c r="T43" s="78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2246154</v>
      </c>
      <c r="G44" s="106">
        <v>115000</v>
      </c>
      <c r="H44" s="106">
        <v>1372180</v>
      </c>
      <c r="I44" s="106">
        <v>0</v>
      </c>
      <c r="J44" s="106">
        <v>758974</v>
      </c>
      <c r="K44" s="36"/>
      <c r="L44" s="220" t="s">
        <v>2349</v>
      </c>
      <c r="M44" s="97"/>
      <c r="N44" s="98"/>
      <c r="O44" s="99"/>
      <c r="P44" s="46"/>
      <c r="Q44" s="46"/>
      <c r="R44" s="97"/>
      <c r="S44" s="98"/>
      <c r="T44" s="78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12834732</v>
      </c>
      <c r="G45" s="106">
        <v>10299938</v>
      </c>
      <c r="H45" s="106">
        <v>2452919</v>
      </c>
      <c r="I45" s="106">
        <v>0</v>
      </c>
      <c r="J45" s="106">
        <v>81875</v>
      </c>
      <c r="K45" s="36"/>
      <c r="L45" s="220" t="s">
        <v>2344</v>
      </c>
      <c r="M45" s="97"/>
      <c r="N45" s="98"/>
      <c r="O45" s="99"/>
      <c r="P45" s="46"/>
      <c r="Q45" s="46"/>
      <c r="R45" s="97"/>
      <c r="S45" s="98"/>
      <c r="T45" s="78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22109278</v>
      </c>
      <c r="G46" s="106">
        <v>14912744</v>
      </c>
      <c r="H46" s="106">
        <v>4927547</v>
      </c>
      <c r="I46" s="106">
        <v>929800</v>
      </c>
      <c r="J46" s="106">
        <v>1339187</v>
      </c>
      <c r="K46" s="36"/>
      <c r="L46" s="220" t="s">
        <v>2344</v>
      </c>
      <c r="M46" s="97"/>
      <c r="N46" s="98"/>
      <c r="O46" s="99"/>
      <c r="P46" s="46"/>
      <c r="Q46" s="46"/>
      <c r="R46" s="97"/>
      <c r="S46" s="98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4238457</v>
      </c>
      <c r="G47" s="106">
        <v>1322000</v>
      </c>
      <c r="H47" s="106">
        <v>1172870</v>
      </c>
      <c r="I47" s="106">
        <v>31635</v>
      </c>
      <c r="J47" s="106">
        <v>1711952</v>
      </c>
      <c r="L47" s="220" t="s">
        <v>2349</v>
      </c>
      <c r="M47" s="97"/>
      <c r="N47" s="98"/>
      <c r="O47" s="99"/>
      <c r="P47" s="46"/>
      <c r="Q47" s="46"/>
      <c r="R47" s="97"/>
      <c r="S47" s="98"/>
      <c r="T47" s="99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3794734</v>
      </c>
      <c r="G48" s="106">
        <v>262450</v>
      </c>
      <c r="H48" s="106">
        <v>2385378</v>
      </c>
      <c r="I48" s="106">
        <v>8500</v>
      </c>
      <c r="J48" s="106">
        <v>1138406</v>
      </c>
      <c r="L48" s="220" t="s">
        <v>2344</v>
      </c>
      <c r="M48" s="97"/>
      <c r="N48" s="98"/>
      <c r="O48" s="78"/>
      <c r="P48" s="46"/>
      <c r="Q48" s="46"/>
      <c r="R48" s="97"/>
      <c r="S48" s="98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5341538</v>
      </c>
      <c r="G49" s="106">
        <v>2000</v>
      </c>
      <c r="H49" s="106">
        <v>2630868</v>
      </c>
      <c r="I49" s="106">
        <v>1024265</v>
      </c>
      <c r="J49" s="106">
        <v>1684405</v>
      </c>
      <c r="L49" s="220" t="s">
        <v>2344</v>
      </c>
      <c r="M49" s="97"/>
      <c r="N49" s="98"/>
      <c r="O49" s="78"/>
      <c r="P49" s="46"/>
      <c r="Q49" s="46"/>
      <c r="R49" s="97"/>
      <c r="S49" s="98"/>
      <c r="T49" s="99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915500</v>
      </c>
      <c r="G50" s="106">
        <v>157150</v>
      </c>
      <c r="H50" s="106">
        <v>758350</v>
      </c>
      <c r="I50" s="106">
        <v>0</v>
      </c>
      <c r="J50" s="106">
        <v>0</v>
      </c>
      <c r="L50" s="220" t="s">
        <v>2349</v>
      </c>
      <c r="M50" s="97"/>
      <c r="N50" s="98"/>
      <c r="O50" s="99"/>
      <c r="P50" s="46"/>
      <c r="Q50" s="46"/>
      <c r="R50" s="97"/>
      <c r="S50" s="98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>
        <f t="shared" si="0"/>
        <v>6353158</v>
      </c>
      <c r="G51" s="106">
        <v>144600</v>
      </c>
      <c r="H51" s="106">
        <v>2884272</v>
      </c>
      <c r="I51" s="106">
        <v>1013734</v>
      </c>
      <c r="J51" s="106">
        <v>2310552</v>
      </c>
      <c r="L51" s="221" t="s">
        <v>2345</v>
      </c>
      <c r="M51" s="97"/>
      <c r="N51" s="98"/>
      <c r="O51" s="78"/>
      <c r="P51" s="46"/>
      <c r="Q51" s="46"/>
      <c r="R51" s="97"/>
      <c r="S51" s="98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t="shared" si="0"/>
        <v>14179315</v>
      </c>
      <c r="G52" s="106">
        <v>6368100</v>
      </c>
      <c r="H52" s="106">
        <v>5829673</v>
      </c>
      <c r="I52" s="106">
        <v>1290205</v>
      </c>
      <c r="J52" s="106">
        <v>691337</v>
      </c>
      <c r="L52" s="220" t="s">
        <v>2349</v>
      </c>
      <c r="M52" s="97"/>
      <c r="N52" s="98"/>
      <c r="O52" s="99"/>
      <c r="P52" s="46"/>
      <c r="Q52" s="46"/>
      <c r="R52" s="97"/>
      <c r="S52" s="98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0"/>
        <v>629810</v>
      </c>
      <c r="G53" s="106">
        <v>40</v>
      </c>
      <c r="H53" s="106">
        <v>511183</v>
      </c>
      <c r="I53" s="106">
        <v>1100</v>
      </c>
      <c r="J53" s="106">
        <v>117487</v>
      </c>
      <c r="L53" s="220" t="s">
        <v>2344</v>
      </c>
      <c r="M53" s="97"/>
      <c r="N53" s="98"/>
      <c r="O53" s="99"/>
      <c r="P53" s="46"/>
      <c r="Q53" s="46"/>
      <c r="R53" s="97"/>
      <c r="S53" s="98"/>
      <c r="T53" s="78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0"/>
        <v>11062828</v>
      </c>
      <c r="G54" s="106">
        <v>2217900</v>
      </c>
      <c r="H54" s="106">
        <v>5138555</v>
      </c>
      <c r="I54" s="106">
        <v>0</v>
      </c>
      <c r="J54" s="106">
        <v>3706373</v>
      </c>
      <c r="L54" s="220" t="s">
        <v>2344</v>
      </c>
      <c r="M54" s="97"/>
      <c r="N54" s="98"/>
      <c r="O54" s="99"/>
      <c r="P54" s="46"/>
      <c r="Q54" s="46"/>
      <c r="R54" s="97"/>
      <c r="S54" s="98"/>
      <c r="T54" s="78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0"/>
        <v>4489659</v>
      </c>
      <c r="G55" s="106">
        <v>995100</v>
      </c>
      <c r="H55" s="106">
        <v>2846209</v>
      </c>
      <c r="I55" s="106">
        <v>0</v>
      </c>
      <c r="J55" s="106">
        <v>648350</v>
      </c>
      <c r="L55" s="220" t="s">
        <v>2343</v>
      </c>
      <c r="M55" s="97"/>
      <c r="N55" s="98"/>
      <c r="O55" s="99"/>
      <c r="P55" s="46"/>
      <c r="Q55" s="46"/>
      <c r="R55" s="97"/>
      <c r="S55" s="98"/>
      <c r="T55" s="78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0"/>
        <v>9518166</v>
      </c>
      <c r="G56" s="106">
        <v>745985</v>
      </c>
      <c r="H56" s="106">
        <v>8679594</v>
      </c>
      <c r="I56" s="106">
        <v>0</v>
      </c>
      <c r="J56" s="106">
        <v>92587</v>
      </c>
      <c r="L56" s="220" t="s">
        <v>2349</v>
      </c>
      <c r="M56" s="97"/>
      <c r="N56" s="98"/>
      <c r="O56" s="99"/>
      <c r="P56" s="46"/>
      <c r="Q56" s="46"/>
      <c r="R56" s="97"/>
      <c r="S56" s="98"/>
      <c r="T56" s="78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0"/>
        <v>3369577</v>
      </c>
      <c r="G57" s="106">
        <v>0</v>
      </c>
      <c r="H57" s="106">
        <v>1851405</v>
      </c>
      <c r="I57" s="106">
        <v>0</v>
      </c>
      <c r="J57" s="106">
        <v>1518172</v>
      </c>
      <c r="L57" s="220" t="s">
        <v>2349</v>
      </c>
      <c r="M57" s="97"/>
      <c r="N57" s="98"/>
      <c r="O57" s="78"/>
      <c r="P57" s="46"/>
      <c r="Q57" s="46"/>
      <c r="R57" s="97"/>
      <c r="S57" s="98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0"/>
        <v>8848376</v>
      </c>
      <c r="G58" s="106">
        <v>1146001</v>
      </c>
      <c r="H58" s="106">
        <v>1274958</v>
      </c>
      <c r="I58" s="106">
        <v>0</v>
      </c>
      <c r="J58" s="106">
        <v>6427417</v>
      </c>
      <c r="L58" s="220" t="s">
        <v>2344</v>
      </c>
      <c r="M58" s="97"/>
      <c r="N58" s="98"/>
      <c r="O58" s="99"/>
      <c r="P58" s="46"/>
      <c r="Q58" s="46"/>
      <c r="R58" s="97"/>
      <c r="S58" s="98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0"/>
        <v>16122789</v>
      </c>
      <c r="G59" s="106">
        <v>8019300</v>
      </c>
      <c r="H59" s="106">
        <v>5225034</v>
      </c>
      <c r="I59" s="106">
        <v>0</v>
      </c>
      <c r="J59" s="106">
        <v>2878455</v>
      </c>
      <c r="L59" s="220" t="s">
        <v>2344</v>
      </c>
      <c r="M59" s="97"/>
      <c r="N59" s="98"/>
      <c r="O59" s="99"/>
      <c r="P59" s="46"/>
      <c r="Q59" s="46"/>
      <c r="R59" s="97"/>
      <c r="S59" s="98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0"/>
        <v>11232181</v>
      </c>
      <c r="G60" s="106">
        <v>3207302</v>
      </c>
      <c r="H60" s="106">
        <v>4048825</v>
      </c>
      <c r="I60" s="106">
        <v>56000</v>
      </c>
      <c r="J60" s="106">
        <v>3920054</v>
      </c>
      <c r="L60" s="220" t="s">
        <v>2344</v>
      </c>
      <c r="M60" s="97"/>
      <c r="N60" s="98"/>
      <c r="O60" s="99"/>
      <c r="P60" s="46"/>
      <c r="Q60" s="46"/>
      <c r="R60" s="97"/>
      <c r="S60" s="98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0"/>
        <v>12037218</v>
      </c>
      <c r="G61" s="106">
        <v>5204740</v>
      </c>
      <c r="H61" s="106">
        <v>5352779</v>
      </c>
      <c r="I61" s="106">
        <v>0</v>
      </c>
      <c r="J61" s="106">
        <v>1479699</v>
      </c>
      <c r="L61" s="220" t="s">
        <v>2344</v>
      </c>
      <c r="M61" s="97"/>
      <c r="N61" s="98"/>
      <c r="O61" s="99"/>
      <c r="P61" s="46"/>
      <c r="Q61" s="46"/>
      <c r="R61" s="97"/>
      <c r="S61" s="98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0"/>
        <v>9145100</v>
      </c>
      <c r="G62" s="106">
        <v>5937275</v>
      </c>
      <c r="H62" s="106">
        <v>2734549</v>
      </c>
      <c r="I62" s="106">
        <v>0</v>
      </c>
      <c r="J62" s="106">
        <v>473276</v>
      </c>
      <c r="L62" s="220" t="s">
        <v>2344</v>
      </c>
      <c r="M62" s="97"/>
      <c r="N62" s="98"/>
      <c r="O62" s="99"/>
      <c r="P62" s="46"/>
      <c r="Q62" s="46"/>
      <c r="R62" s="97"/>
      <c r="S62" s="98"/>
      <c r="T62" s="99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0"/>
        <v>8862757</v>
      </c>
      <c r="G63" s="106">
        <v>2703000</v>
      </c>
      <c r="H63" s="106">
        <v>5410186</v>
      </c>
      <c r="I63" s="106">
        <v>495000</v>
      </c>
      <c r="J63" s="106">
        <v>254571</v>
      </c>
      <c r="L63" s="220" t="s">
        <v>2344</v>
      </c>
      <c r="M63" s="97"/>
      <c r="N63" s="98"/>
      <c r="O63" s="78"/>
      <c r="P63" s="46"/>
      <c r="Q63" s="46"/>
      <c r="R63" s="97"/>
      <c r="S63" s="98"/>
      <c r="T63" s="99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0"/>
        <v>6398147</v>
      </c>
      <c r="G64" s="106">
        <v>761200</v>
      </c>
      <c r="H64" s="106">
        <v>3682246</v>
      </c>
      <c r="I64" s="106">
        <v>461400</v>
      </c>
      <c r="J64" s="106">
        <v>1493301</v>
      </c>
      <c r="L64" s="220" t="s">
        <v>2349</v>
      </c>
      <c r="M64" s="97"/>
      <c r="N64" s="98"/>
      <c r="O64" s="78"/>
      <c r="P64" s="46"/>
      <c r="Q64" s="46"/>
      <c r="R64" s="97"/>
      <c r="S64" s="98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0"/>
        <v>18513712</v>
      </c>
      <c r="G65" s="106">
        <v>7316800</v>
      </c>
      <c r="H65" s="106">
        <v>1697354</v>
      </c>
      <c r="I65" s="106">
        <v>128100</v>
      </c>
      <c r="J65" s="106">
        <v>9371458</v>
      </c>
      <c r="L65" s="220" t="s">
        <v>2344</v>
      </c>
      <c r="M65" s="97"/>
      <c r="N65" s="98"/>
      <c r="O65" s="99"/>
      <c r="P65" s="46"/>
      <c r="Q65" s="46"/>
      <c r="R65" s="97"/>
      <c r="S65" s="98"/>
      <c r="T65" s="99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0"/>
        <v>19768056</v>
      </c>
      <c r="G66" s="106">
        <v>8236320</v>
      </c>
      <c r="H66" s="106">
        <v>5700973</v>
      </c>
      <c r="I66" s="106">
        <v>48000</v>
      </c>
      <c r="J66" s="106">
        <v>5782763</v>
      </c>
      <c r="L66" s="220" t="s">
        <v>2344</v>
      </c>
      <c r="M66" s="97"/>
      <c r="N66" s="98"/>
      <c r="O66" s="99"/>
      <c r="P66" s="46"/>
      <c r="Q66" s="46"/>
      <c r="R66" s="97"/>
      <c r="S66" s="98"/>
      <c r="T66" s="99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0"/>
        <v>2836019</v>
      </c>
      <c r="G67" s="106">
        <v>144600</v>
      </c>
      <c r="H67" s="106">
        <v>2216293</v>
      </c>
      <c r="I67" s="106">
        <v>0</v>
      </c>
      <c r="J67" s="106">
        <v>475126</v>
      </c>
      <c r="L67" s="220" t="s">
        <v>2344</v>
      </c>
      <c r="M67" s="97"/>
      <c r="N67" s="98"/>
      <c r="O67" s="78"/>
      <c r="P67" s="46"/>
      <c r="Q67" s="46"/>
      <c r="R67" s="97"/>
      <c r="S67" s="98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0"/>
        <v>14505473</v>
      </c>
      <c r="G68" s="106">
        <v>4549800</v>
      </c>
      <c r="H68" s="106">
        <v>3796544</v>
      </c>
      <c r="I68" s="106">
        <v>1688000</v>
      </c>
      <c r="J68" s="106">
        <v>4471129</v>
      </c>
      <c r="L68" s="220" t="s">
        <v>2344</v>
      </c>
      <c r="M68" s="97"/>
      <c r="N68" s="98"/>
      <c r="O68" s="78"/>
      <c r="P68" s="46"/>
      <c r="Q68" s="46"/>
      <c r="R68" s="97"/>
      <c r="S68" s="98"/>
      <c r="T68" s="78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0"/>
        <v>52885370</v>
      </c>
      <c r="G69" s="106">
        <v>7474148</v>
      </c>
      <c r="H69" s="106">
        <v>2767629</v>
      </c>
      <c r="I69" s="106">
        <v>5510000</v>
      </c>
      <c r="J69" s="106">
        <v>37133593</v>
      </c>
      <c r="L69" s="220" t="s">
        <v>2344</v>
      </c>
      <c r="M69" s="97"/>
      <c r="N69" s="98"/>
      <c r="O69" s="99"/>
      <c r="P69" s="46"/>
      <c r="Q69" s="46"/>
      <c r="R69" s="97"/>
      <c r="S69" s="98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0"/>
        <v>20110041</v>
      </c>
      <c r="G70" s="106">
        <v>5242553</v>
      </c>
      <c r="H70" s="106">
        <v>10673402</v>
      </c>
      <c r="I70" s="106">
        <v>37002</v>
      </c>
      <c r="J70" s="106">
        <v>4157084</v>
      </c>
      <c r="L70" s="220" t="s">
        <v>2344</v>
      </c>
      <c r="M70" s="97"/>
      <c r="N70" s="98"/>
      <c r="O70" s="99"/>
      <c r="P70" s="46"/>
      <c r="Q70" s="46"/>
      <c r="R70" s="97"/>
      <c r="S70" s="98"/>
      <c r="T70" s="99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0"/>
        <v>8590505</v>
      </c>
      <c r="G71" s="106">
        <v>6237102</v>
      </c>
      <c r="H71" s="106">
        <v>1706586</v>
      </c>
      <c r="I71" s="106">
        <v>0</v>
      </c>
      <c r="J71" s="106">
        <v>646817</v>
      </c>
      <c r="L71" s="220" t="s">
        <v>2349</v>
      </c>
      <c r="M71" s="97"/>
      <c r="N71" s="98"/>
      <c r="O71" s="99"/>
      <c r="P71" s="46"/>
      <c r="Q71" s="46"/>
      <c r="R71" s="97"/>
      <c r="S71" s="98"/>
      <c r="T71" s="99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0"/>
        <v>69383712</v>
      </c>
      <c r="G72" s="106">
        <v>16044915</v>
      </c>
      <c r="H72" s="106">
        <v>13849310</v>
      </c>
      <c r="I72" s="106">
        <v>27911200</v>
      </c>
      <c r="J72" s="106">
        <v>11578287</v>
      </c>
      <c r="L72" s="220" t="s">
        <v>2344</v>
      </c>
      <c r="M72" s="97"/>
      <c r="N72" s="98"/>
      <c r="O72" s="99"/>
      <c r="P72" s="46"/>
      <c r="Q72" s="46"/>
      <c r="R72" s="97"/>
      <c r="S72" s="98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0"/>
        <v>35679260</v>
      </c>
      <c r="G73" s="106">
        <v>19117489</v>
      </c>
      <c r="H73" s="106">
        <v>8231096</v>
      </c>
      <c r="I73" s="106">
        <v>2122720</v>
      </c>
      <c r="J73" s="106">
        <v>6207955</v>
      </c>
      <c r="L73" s="220" t="s">
        <v>2344</v>
      </c>
      <c r="M73" s="97"/>
      <c r="N73" s="98"/>
      <c r="O73" s="99"/>
      <c r="P73" s="46"/>
      <c r="Q73" s="46"/>
      <c r="R73" s="97"/>
      <c r="S73" s="98"/>
      <c r="T73" s="99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0"/>
        <v>8950851</v>
      </c>
      <c r="G74" s="106">
        <v>1661501</v>
      </c>
      <c r="H74" s="106">
        <v>3289424</v>
      </c>
      <c r="I74" s="106">
        <v>933975</v>
      </c>
      <c r="J74" s="106">
        <v>3065951</v>
      </c>
      <c r="L74" s="220" t="s">
        <v>2344</v>
      </c>
      <c r="M74" s="97"/>
      <c r="N74" s="98"/>
      <c r="O74" s="99"/>
      <c r="P74" s="46"/>
      <c r="Q74" s="46"/>
      <c r="R74" s="97"/>
      <c r="S74" s="98"/>
      <c r="T74" s="78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0"/>
        <v>12229754</v>
      </c>
      <c r="G75" s="106">
        <v>2669400</v>
      </c>
      <c r="H75" s="106">
        <v>8787386</v>
      </c>
      <c r="I75" s="106">
        <v>0</v>
      </c>
      <c r="J75" s="106">
        <v>772968</v>
      </c>
      <c r="L75" s="220" t="s">
        <v>2344</v>
      </c>
      <c r="M75" s="97"/>
      <c r="N75" s="98"/>
      <c r="O75" s="99"/>
      <c r="P75" s="46"/>
      <c r="Q75" s="46"/>
      <c r="R75" s="97"/>
      <c r="S75" s="98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0"/>
        <v>115523854</v>
      </c>
      <c r="G76" s="106">
        <v>17253800</v>
      </c>
      <c r="H76" s="106">
        <v>6242240</v>
      </c>
      <c r="I76" s="106">
        <v>277350</v>
      </c>
      <c r="J76" s="106">
        <v>91750464</v>
      </c>
      <c r="L76" s="220" t="s">
        <v>2344</v>
      </c>
      <c r="M76" s="97"/>
      <c r="N76" s="98"/>
      <c r="O76" s="99"/>
      <c r="P76" s="46"/>
      <c r="Q76" s="46"/>
      <c r="R76" s="97"/>
      <c r="S76" s="98"/>
      <c r="T76" s="78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0"/>
        <v>2359391</v>
      </c>
      <c r="G77" s="106">
        <v>441501</v>
      </c>
      <c r="H77" s="106">
        <v>1834964</v>
      </c>
      <c r="I77" s="106">
        <v>0</v>
      </c>
      <c r="J77" s="106">
        <v>82926</v>
      </c>
      <c r="L77" s="220" t="s">
        <v>2344</v>
      </c>
      <c r="M77" s="97"/>
      <c r="N77" s="98"/>
      <c r="O77" s="99"/>
      <c r="P77" s="46"/>
      <c r="Q77" s="46"/>
      <c r="R77" s="97"/>
      <c r="S77" s="98"/>
      <c r="T77" s="99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0"/>
        <v>4159616</v>
      </c>
      <c r="G78" s="106">
        <v>522500</v>
      </c>
      <c r="H78" s="106">
        <v>2788011</v>
      </c>
      <c r="I78" s="106">
        <v>76100</v>
      </c>
      <c r="J78" s="106">
        <v>773005</v>
      </c>
      <c r="L78" s="220" t="s">
        <v>2349</v>
      </c>
      <c r="M78" s="97"/>
      <c r="N78" s="98"/>
      <c r="O78" s="99"/>
      <c r="P78" s="46"/>
      <c r="Q78" s="46"/>
      <c r="R78" s="97"/>
      <c r="S78" s="98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0"/>
        <v>3459776</v>
      </c>
      <c r="G79" s="106">
        <v>1794000</v>
      </c>
      <c r="H79" s="106">
        <v>1307301</v>
      </c>
      <c r="I79" s="106">
        <v>0</v>
      </c>
      <c r="J79" s="106">
        <v>358475</v>
      </c>
      <c r="L79" s="220" t="s">
        <v>2344</v>
      </c>
      <c r="M79" s="97"/>
      <c r="N79" s="98"/>
      <c r="O79" s="78"/>
      <c r="P79" s="46"/>
      <c r="Q79" s="46"/>
      <c r="R79" s="97"/>
      <c r="S79" s="98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0"/>
        <v>13416317</v>
      </c>
      <c r="G80" s="106">
        <v>1081700</v>
      </c>
      <c r="H80" s="106">
        <v>3611494</v>
      </c>
      <c r="I80" s="106">
        <v>4731001</v>
      </c>
      <c r="J80" s="106">
        <v>3992122</v>
      </c>
      <c r="L80" s="220" t="s">
        <v>2344</v>
      </c>
      <c r="M80" s="97"/>
      <c r="N80" s="98"/>
      <c r="O80" s="99"/>
      <c r="P80" s="46"/>
      <c r="Q80" s="46"/>
      <c r="R80" s="97"/>
      <c r="S80" s="98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0"/>
        <v>9195759</v>
      </c>
      <c r="G81" s="106">
        <v>4660550</v>
      </c>
      <c r="H81" s="106">
        <v>4400313</v>
      </c>
      <c r="I81" s="106">
        <v>0</v>
      </c>
      <c r="J81" s="106">
        <v>134896</v>
      </c>
      <c r="L81" s="220" t="s">
        <v>2344</v>
      </c>
      <c r="M81" s="97"/>
      <c r="N81" s="98"/>
      <c r="O81" s="99"/>
      <c r="P81" s="46"/>
      <c r="Q81" s="46"/>
      <c r="R81" s="97"/>
      <c r="S81" s="98"/>
      <c r="T81" s="99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0"/>
        <v>6303670</v>
      </c>
      <c r="G82" s="106">
        <v>603500</v>
      </c>
      <c r="H82" s="106">
        <v>4286740</v>
      </c>
      <c r="I82" s="106">
        <v>0</v>
      </c>
      <c r="J82" s="106">
        <v>1413430</v>
      </c>
      <c r="L82" s="220" t="s">
        <v>2344</v>
      </c>
      <c r="M82" s="97"/>
      <c r="N82" s="98"/>
      <c r="O82" s="78"/>
      <c r="P82" s="46"/>
      <c r="Q82" s="46"/>
      <c r="R82" s="97"/>
      <c r="S82" s="98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0"/>
        <v>10373447</v>
      </c>
      <c r="G83" s="106">
        <v>849550</v>
      </c>
      <c r="H83" s="106">
        <v>1420749</v>
      </c>
      <c r="I83" s="106">
        <v>2156920</v>
      </c>
      <c r="J83" s="106">
        <v>5946228</v>
      </c>
      <c r="L83" s="220" t="s">
        <v>2344</v>
      </c>
      <c r="M83" s="97"/>
      <c r="N83" s="98"/>
      <c r="O83" s="99"/>
      <c r="P83" s="46"/>
      <c r="Q83" s="46"/>
      <c r="R83" s="97"/>
      <c r="S83" s="98"/>
      <c r="T83" s="99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0"/>
        <v>14881747</v>
      </c>
      <c r="G84" s="106">
        <v>259100</v>
      </c>
      <c r="H84" s="106">
        <v>3265271</v>
      </c>
      <c r="I84" s="106">
        <v>8491964</v>
      </c>
      <c r="J84" s="106">
        <v>2865412</v>
      </c>
      <c r="L84" s="220" t="s">
        <v>2349</v>
      </c>
      <c r="M84" s="97"/>
      <c r="N84" s="98"/>
      <c r="O84" s="78"/>
      <c r="P84" s="46"/>
      <c r="Q84" s="46"/>
      <c r="R84" s="97"/>
      <c r="S84" s="98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0"/>
        <v>65393121</v>
      </c>
      <c r="G85" s="106">
        <v>1395800</v>
      </c>
      <c r="H85" s="106">
        <v>3747100</v>
      </c>
      <c r="I85" s="106">
        <v>57175000</v>
      </c>
      <c r="J85" s="106">
        <v>3075221</v>
      </c>
      <c r="L85" s="220" t="s">
        <v>2344</v>
      </c>
      <c r="M85" s="97"/>
      <c r="N85" s="98"/>
      <c r="O85" s="99"/>
      <c r="P85" s="46"/>
      <c r="Q85" s="46"/>
      <c r="R85" s="97"/>
      <c r="S85" s="98"/>
      <c r="T85" s="78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0"/>
        <v>27962676</v>
      </c>
      <c r="G86" s="106">
        <v>3157829</v>
      </c>
      <c r="H86" s="106">
        <v>16851896</v>
      </c>
      <c r="I86" s="106">
        <v>236000</v>
      </c>
      <c r="J86" s="106">
        <v>7716951</v>
      </c>
      <c r="L86" s="220" t="s">
        <v>2344</v>
      </c>
      <c r="M86" s="97"/>
      <c r="N86" s="98"/>
      <c r="O86" s="99"/>
      <c r="P86" s="46"/>
      <c r="Q86" s="46"/>
      <c r="R86" s="97"/>
      <c r="S86" s="98"/>
      <c r="T86" s="99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0"/>
        <v>6732503</v>
      </c>
      <c r="G87" s="106">
        <v>413000</v>
      </c>
      <c r="H87" s="106">
        <v>3361887</v>
      </c>
      <c r="I87" s="106">
        <v>0</v>
      </c>
      <c r="J87" s="106">
        <v>2957616</v>
      </c>
      <c r="L87" s="220" t="s">
        <v>2349</v>
      </c>
      <c r="M87" s="97"/>
      <c r="N87" s="98"/>
      <c r="O87" s="99"/>
      <c r="P87" s="46"/>
      <c r="Q87" s="46"/>
      <c r="R87" s="97"/>
      <c r="S87" s="98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0"/>
        <v>5402365</v>
      </c>
      <c r="G88" s="106">
        <v>492000</v>
      </c>
      <c r="H88" s="106">
        <v>3188799</v>
      </c>
      <c r="I88" s="106">
        <v>597450</v>
      </c>
      <c r="J88" s="106">
        <v>1124116</v>
      </c>
      <c r="L88" s="220" t="s">
        <v>2344</v>
      </c>
      <c r="M88" s="97"/>
      <c r="N88" s="98"/>
      <c r="O88" s="78"/>
      <c r="P88" s="46"/>
      <c r="Q88" s="46"/>
      <c r="R88" s="97"/>
      <c r="S88" s="98"/>
      <c r="T88" s="78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0"/>
        <v>12640277</v>
      </c>
      <c r="G89" s="106">
        <v>1827600</v>
      </c>
      <c r="H89" s="106">
        <v>4489027</v>
      </c>
      <c r="I89" s="106">
        <v>15000</v>
      </c>
      <c r="J89" s="106">
        <v>6308650</v>
      </c>
      <c r="L89" s="220" t="s">
        <v>2344</v>
      </c>
      <c r="M89" s="97"/>
      <c r="N89" s="98"/>
      <c r="O89" s="99"/>
      <c r="P89" s="46"/>
      <c r="Q89" s="46"/>
      <c r="R89" s="97"/>
      <c r="S89" s="98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0"/>
        <v>6504095</v>
      </c>
      <c r="G90" s="106">
        <v>0</v>
      </c>
      <c r="H90" s="106">
        <v>841130</v>
      </c>
      <c r="I90" s="106">
        <v>0</v>
      </c>
      <c r="J90" s="106">
        <v>5662965</v>
      </c>
      <c r="L90" s="220" t="s">
        <v>2344</v>
      </c>
      <c r="M90" s="97"/>
      <c r="N90" s="98"/>
      <c r="O90" s="78"/>
      <c r="P90" s="46"/>
      <c r="Q90" s="46"/>
      <c r="R90" s="97"/>
      <c r="S90" s="98"/>
      <c r="T90" s="78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0"/>
        <v>18467984</v>
      </c>
      <c r="G91" s="106">
        <v>1237230</v>
      </c>
      <c r="H91" s="106">
        <v>4271285</v>
      </c>
      <c r="I91" s="106">
        <v>11275000</v>
      </c>
      <c r="J91" s="106">
        <v>1684469</v>
      </c>
      <c r="L91" s="220" t="s">
        <v>2344</v>
      </c>
      <c r="M91" s="97"/>
      <c r="N91" s="98"/>
      <c r="O91" s="99"/>
      <c r="P91" s="46"/>
      <c r="Q91" s="46"/>
      <c r="R91" s="97"/>
      <c r="S91" s="98"/>
      <c r="T91" s="99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0"/>
        <v>4619570</v>
      </c>
      <c r="G92" s="106">
        <v>1</v>
      </c>
      <c r="H92" s="106">
        <v>2587267</v>
      </c>
      <c r="I92" s="106">
        <v>0</v>
      </c>
      <c r="J92" s="106">
        <v>2032302</v>
      </c>
      <c r="L92" s="220" t="s">
        <v>2344</v>
      </c>
      <c r="M92" s="97"/>
      <c r="N92" s="98"/>
      <c r="O92" s="78"/>
      <c r="P92" s="46"/>
      <c r="Q92" s="46"/>
      <c r="R92" s="97"/>
      <c r="S92" s="98"/>
      <c r="T92" s="99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0"/>
        <v>5168681</v>
      </c>
      <c r="G93" s="106">
        <v>367800</v>
      </c>
      <c r="H93" s="106">
        <v>955002</v>
      </c>
      <c r="I93" s="106">
        <v>13800</v>
      </c>
      <c r="J93" s="106">
        <v>3832079</v>
      </c>
      <c r="L93" s="220" t="s">
        <v>2344</v>
      </c>
      <c r="M93" s="97"/>
      <c r="N93" s="98"/>
      <c r="O93" s="78"/>
      <c r="P93" s="46"/>
      <c r="Q93" s="46"/>
      <c r="R93" s="97"/>
      <c r="S93" s="98"/>
      <c r="T93" s="78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0"/>
        <v>4728876</v>
      </c>
      <c r="G94" s="106">
        <v>912000</v>
      </c>
      <c r="H94" s="106">
        <v>3377576</v>
      </c>
      <c r="I94" s="106">
        <v>50300</v>
      </c>
      <c r="J94" s="106">
        <v>389000</v>
      </c>
      <c r="L94" s="220" t="s">
        <v>2344</v>
      </c>
      <c r="M94" s="97"/>
      <c r="N94" s="98"/>
      <c r="O94" s="78"/>
      <c r="P94" s="46"/>
      <c r="Q94" s="46"/>
      <c r="R94" s="97"/>
      <c r="S94" s="98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aca="true" t="shared" si="1" ref="F95:F158">G95+H95+I95+J95</f>
        <v>12347415</v>
      </c>
      <c r="G95" s="106">
        <v>0</v>
      </c>
      <c r="H95" s="106">
        <v>8461499</v>
      </c>
      <c r="I95" s="106">
        <v>34000</v>
      </c>
      <c r="J95" s="106">
        <v>3851916</v>
      </c>
      <c r="L95" s="220" t="s">
        <v>2344</v>
      </c>
      <c r="M95" s="97"/>
      <c r="N95" s="98"/>
      <c r="O95" s="78"/>
      <c r="P95" s="46"/>
      <c r="Q95" s="46"/>
      <c r="R95" s="97"/>
      <c r="S95" s="98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1"/>
        <v>8342624</v>
      </c>
      <c r="G96" s="106">
        <v>4672900</v>
      </c>
      <c r="H96" s="106">
        <v>3209764</v>
      </c>
      <c r="I96" s="106">
        <v>232700</v>
      </c>
      <c r="J96" s="106">
        <v>227260</v>
      </c>
      <c r="L96" s="220" t="s">
        <v>2344</v>
      </c>
      <c r="M96" s="97"/>
      <c r="N96" s="98"/>
      <c r="O96" s="99"/>
      <c r="P96" s="46"/>
      <c r="Q96" s="46"/>
      <c r="R96" s="97"/>
      <c r="S96" s="98"/>
      <c r="T96" s="78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1"/>
        <v>6634061</v>
      </c>
      <c r="G97" s="106">
        <v>1120500</v>
      </c>
      <c r="H97" s="106">
        <v>4511676</v>
      </c>
      <c r="I97" s="106">
        <v>0</v>
      </c>
      <c r="J97" s="106">
        <v>1001885</v>
      </c>
      <c r="L97" s="220" t="s">
        <v>2344</v>
      </c>
      <c r="M97" s="97"/>
      <c r="N97" s="98"/>
      <c r="O97" s="78"/>
      <c r="P97" s="46"/>
      <c r="Q97" s="46"/>
      <c r="R97" s="97"/>
      <c r="S97" s="98"/>
      <c r="T97" s="78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1"/>
        <v>22754358</v>
      </c>
      <c r="G98" s="106">
        <v>17509100</v>
      </c>
      <c r="H98" s="106">
        <v>1775533</v>
      </c>
      <c r="I98" s="106">
        <v>0</v>
      </c>
      <c r="J98" s="106">
        <v>3469725</v>
      </c>
      <c r="L98" s="220" t="s">
        <v>2344</v>
      </c>
      <c r="M98" s="97"/>
      <c r="N98" s="98"/>
      <c r="O98" s="99"/>
      <c r="P98" s="46"/>
      <c r="Q98" s="46"/>
      <c r="R98" s="97"/>
      <c r="S98" s="98"/>
      <c r="T98" s="99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1"/>
        <v>90475461</v>
      </c>
      <c r="G99" s="106">
        <v>14438850</v>
      </c>
      <c r="H99" s="106">
        <v>11002812</v>
      </c>
      <c r="I99" s="106">
        <v>5676000</v>
      </c>
      <c r="J99" s="106">
        <v>59357799</v>
      </c>
      <c r="L99" s="220" t="s">
        <v>2344</v>
      </c>
      <c r="M99" s="97"/>
      <c r="N99" s="98"/>
      <c r="O99" s="99"/>
      <c r="P99" s="46"/>
      <c r="Q99" s="46"/>
      <c r="R99" s="97"/>
      <c r="S99" s="98"/>
      <c r="T99" s="78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1"/>
        <v>6559722</v>
      </c>
      <c r="G100" s="106">
        <v>688500</v>
      </c>
      <c r="H100" s="106">
        <v>4385456</v>
      </c>
      <c r="I100" s="106">
        <v>0</v>
      </c>
      <c r="J100" s="106">
        <v>1485766</v>
      </c>
      <c r="L100" s="220" t="s">
        <v>2344</v>
      </c>
      <c r="M100" s="97"/>
      <c r="N100" s="98"/>
      <c r="O100" s="99"/>
      <c r="P100" s="46"/>
      <c r="Q100" s="46"/>
      <c r="R100" s="97"/>
      <c r="S100" s="98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1"/>
        <v>30253830</v>
      </c>
      <c r="G101" s="106">
        <v>4056086</v>
      </c>
      <c r="H101" s="106">
        <v>8464153</v>
      </c>
      <c r="I101" s="106">
        <v>1236072</v>
      </c>
      <c r="J101" s="106">
        <v>16497519</v>
      </c>
      <c r="L101" s="220" t="s">
        <v>2344</v>
      </c>
      <c r="M101" s="97"/>
      <c r="N101" s="98"/>
      <c r="O101" s="99"/>
      <c r="P101" s="46"/>
      <c r="Q101" s="46"/>
      <c r="R101" s="97"/>
      <c r="S101" s="98"/>
      <c r="T101" s="99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1"/>
        <v>18012633</v>
      </c>
      <c r="G102" s="106">
        <v>1414400</v>
      </c>
      <c r="H102" s="106">
        <v>2526046</v>
      </c>
      <c r="I102" s="106">
        <v>0</v>
      </c>
      <c r="J102" s="106">
        <v>14072187</v>
      </c>
      <c r="L102" s="220" t="s">
        <v>2344</v>
      </c>
      <c r="M102" s="97"/>
      <c r="N102" s="98"/>
      <c r="O102" s="78"/>
      <c r="P102" s="46"/>
      <c r="Q102" s="46"/>
      <c r="R102" s="97"/>
      <c r="S102" s="98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t="shared" si="1"/>
        <v>785851</v>
      </c>
      <c r="G103" s="106">
        <v>0</v>
      </c>
      <c r="H103" s="106">
        <v>583251</v>
      </c>
      <c r="I103" s="106">
        <v>0</v>
      </c>
      <c r="J103" s="106">
        <v>202600</v>
      </c>
      <c r="L103" s="221" t="s">
        <v>2345</v>
      </c>
      <c r="M103" s="97"/>
      <c r="N103" s="98"/>
      <c r="O103" s="78"/>
      <c r="P103" s="46"/>
      <c r="Q103" s="46"/>
      <c r="R103" s="97"/>
      <c r="S103" s="98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1"/>
        <v>35854631</v>
      </c>
      <c r="G104" s="106">
        <v>10550600</v>
      </c>
      <c r="H104" s="106">
        <v>17401679</v>
      </c>
      <c r="I104" s="106">
        <v>472700</v>
      </c>
      <c r="J104" s="106">
        <v>7429652</v>
      </c>
      <c r="L104" s="220" t="s">
        <v>2344</v>
      </c>
      <c r="M104" s="97"/>
      <c r="N104" s="98"/>
      <c r="O104" s="78"/>
      <c r="P104" s="46"/>
      <c r="Q104" s="46"/>
      <c r="R104" s="97"/>
      <c r="S104" s="98"/>
      <c r="T104" s="99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1"/>
        <v>6853668</v>
      </c>
      <c r="G105" s="106">
        <v>380700</v>
      </c>
      <c r="H105" s="106">
        <v>5326722</v>
      </c>
      <c r="I105" s="106">
        <v>0</v>
      </c>
      <c r="J105" s="106">
        <v>1146246</v>
      </c>
      <c r="L105" s="220" t="s">
        <v>2349</v>
      </c>
      <c r="M105" s="97"/>
      <c r="N105" s="98"/>
      <c r="O105" s="78"/>
      <c r="P105" s="46"/>
      <c r="Q105" s="46"/>
      <c r="R105" s="97"/>
      <c r="S105" s="98"/>
      <c r="T105" s="78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1"/>
        <v>7179759</v>
      </c>
      <c r="G106" s="106">
        <v>1247647</v>
      </c>
      <c r="H106" s="106">
        <v>4535548</v>
      </c>
      <c r="I106" s="106">
        <v>0</v>
      </c>
      <c r="J106" s="106">
        <v>1396564</v>
      </c>
      <c r="L106" s="220" t="s">
        <v>2349</v>
      </c>
      <c r="M106" s="97"/>
      <c r="N106" s="98"/>
      <c r="O106" s="99"/>
      <c r="P106" s="46"/>
      <c r="Q106" s="46"/>
      <c r="R106" s="97"/>
      <c r="S106" s="98"/>
      <c r="T106" s="78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1"/>
        <v>4034170</v>
      </c>
      <c r="G107" s="106">
        <v>175000</v>
      </c>
      <c r="H107" s="106">
        <v>1566638</v>
      </c>
      <c r="I107" s="106">
        <v>813400</v>
      </c>
      <c r="J107" s="106">
        <v>1479132</v>
      </c>
      <c r="L107" s="220" t="s">
        <v>2344</v>
      </c>
      <c r="M107" s="97"/>
      <c r="N107" s="98"/>
      <c r="O107" s="78"/>
      <c r="P107" s="46"/>
      <c r="Q107" s="46"/>
      <c r="R107" s="97"/>
      <c r="S107" s="98"/>
      <c r="T107" s="99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1"/>
        <v>2014385</v>
      </c>
      <c r="G108" s="106">
        <v>210200</v>
      </c>
      <c r="H108" s="106">
        <v>112929</v>
      </c>
      <c r="I108" s="106">
        <v>107000</v>
      </c>
      <c r="J108" s="106">
        <v>1584256</v>
      </c>
      <c r="L108" s="220" t="s">
        <v>2344</v>
      </c>
      <c r="M108" s="97"/>
      <c r="N108" s="98"/>
      <c r="O108" s="78"/>
      <c r="P108" s="46"/>
      <c r="Q108" s="46"/>
      <c r="R108" s="97"/>
      <c r="S108" s="98"/>
      <c r="T108" s="99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1"/>
        <v>39666229</v>
      </c>
      <c r="G109" s="106">
        <v>538750</v>
      </c>
      <c r="H109" s="106">
        <v>8169293</v>
      </c>
      <c r="I109" s="106">
        <v>19713600</v>
      </c>
      <c r="J109" s="106">
        <v>11244586</v>
      </c>
      <c r="L109" s="220" t="s">
        <v>2344</v>
      </c>
      <c r="M109" s="97"/>
      <c r="N109" s="98"/>
      <c r="O109" s="78"/>
      <c r="P109" s="46"/>
      <c r="Q109" s="46"/>
      <c r="R109" s="97"/>
      <c r="S109" s="98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1"/>
        <v>17743210</v>
      </c>
      <c r="G110" s="106">
        <v>7576500</v>
      </c>
      <c r="H110" s="106">
        <v>4793725</v>
      </c>
      <c r="I110" s="106">
        <v>49284</v>
      </c>
      <c r="J110" s="106">
        <v>5323701</v>
      </c>
      <c r="L110" s="220" t="s">
        <v>2349</v>
      </c>
      <c r="M110" s="97"/>
      <c r="N110" s="98"/>
      <c r="O110" s="99"/>
      <c r="P110" s="46"/>
      <c r="Q110" s="46"/>
      <c r="R110" s="97"/>
      <c r="S110" s="98"/>
      <c r="T110" s="99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1"/>
        <v>17209218</v>
      </c>
      <c r="G111" s="106">
        <v>11205743</v>
      </c>
      <c r="H111" s="106">
        <v>3745652</v>
      </c>
      <c r="I111" s="106">
        <v>715725</v>
      </c>
      <c r="J111" s="106">
        <v>1542098</v>
      </c>
      <c r="L111" s="220" t="s">
        <v>2344</v>
      </c>
      <c r="M111" s="97"/>
      <c r="N111" s="98"/>
      <c r="O111" s="99"/>
      <c r="P111" s="46"/>
      <c r="Q111" s="46"/>
      <c r="R111" s="97"/>
      <c r="S111" s="98"/>
      <c r="T111" s="78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1"/>
        <v>4299634</v>
      </c>
      <c r="G112" s="106">
        <v>0</v>
      </c>
      <c r="H112" s="106">
        <v>170395</v>
      </c>
      <c r="I112" s="106">
        <v>92050</v>
      </c>
      <c r="J112" s="106">
        <v>4037189</v>
      </c>
      <c r="L112" s="220" t="s">
        <v>2344</v>
      </c>
      <c r="M112" s="97"/>
      <c r="N112" s="98"/>
      <c r="O112" s="78"/>
      <c r="P112" s="46"/>
      <c r="Q112" s="46"/>
      <c r="R112" s="97"/>
      <c r="S112" s="98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1"/>
        <v>74215786</v>
      </c>
      <c r="G113" s="106">
        <v>48408021</v>
      </c>
      <c r="H113" s="106">
        <v>21191186</v>
      </c>
      <c r="I113" s="106">
        <v>168800</v>
      </c>
      <c r="J113" s="106">
        <v>4447779</v>
      </c>
      <c r="L113" s="220" t="s">
        <v>2344</v>
      </c>
      <c r="M113" s="97"/>
      <c r="N113" s="98"/>
      <c r="O113" s="99"/>
      <c r="P113" s="46"/>
      <c r="Q113" s="46"/>
      <c r="R113" s="97"/>
      <c r="S113" s="98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1"/>
        <v>25614577</v>
      </c>
      <c r="G114" s="106">
        <v>16327605</v>
      </c>
      <c r="H114" s="106">
        <v>6847469</v>
      </c>
      <c r="I114" s="106">
        <v>308000</v>
      </c>
      <c r="J114" s="106">
        <v>2131503</v>
      </c>
      <c r="L114" s="220" t="s">
        <v>2344</v>
      </c>
      <c r="M114" s="97"/>
      <c r="N114" s="98"/>
      <c r="O114" s="99"/>
      <c r="P114" s="46"/>
      <c r="Q114" s="46"/>
      <c r="R114" s="97"/>
      <c r="S114" s="98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1"/>
        <v>4831908</v>
      </c>
      <c r="G115" s="106">
        <v>0</v>
      </c>
      <c r="H115" s="106">
        <v>4500</v>
      </c>
      <c r="I115" s="106">
        <v>0</v>
      </c>
      <c r="J115" s="106">
        <v>4827408</v>
      </c>
      <c r="L115" s="220" t="s">
        <v>2344</v>
      </c>
      <c r="M115" s="97"/>
      <c r="N115" s="98"/>
      <c r="O115" s="78"/>
      <c r="P115" s="46"/>
      <c r="Q115" s="46"/>
      <c r="R115" s="97"/>
      <c r="S115" s="98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1"/>
        <v>11955041</v>
      </c>
      <c r="G116" s="106">
        <v>2523604</v>
      </c>
      <c r="H116" s="106">
        <v>6840231</v>
      </c>
      <c r="I116" s="106">
        <v>95700</v>
      </c>
      <c r="J116" s="106">
        <v>2495506</v>
      </c>
      <c r="L116" s="220" t="s">
        <v>2344</v>
      </c>
      <c r="M116" s="97"/>
      <c r="N116" s="98"/>
      <c r="O116" s="78"/>
      <c r="P116" s="46"/>
      <c r="Q116" s="46"/>
      <c r="R116" s="97"/>
      <c r="S116" s="98"/>
      <c r="T116" s="99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1"/>
        <v>6011421</v>
      </c>
      <c r="G117" s="106">
        <v>0</v>
      </c>
      <c r="H117" s="106">
        <v>2323905</v>
      </c>
      <c r="I117" s="106">
        <v>200000</v>
      </c>
      <c r="J117" s="106">
        <v>3487516</v>
      </c>
      <c r="L117" s="220" t="s">
        <v>2344</v>
      </c>
      <c r="M117" s="97"/>
      <c r="N117" s="98"/>
      <c r="O117" s="78"/>
      <c r="P117" s="46"/>
      <c r="Q117" s="46"/>
      <c r="R117" s="97"/>
      <c r="S117" s="98"/>
      <c r="T117" s="99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1"/>
        <v>1718693</v>
      </c>
      <c r="G118" s="106">
        <v>231750</v>
      </c>
      <c r="H118" s="106">
        <v>1248077</v>
      </c>
      <c r="I118" s="106">
        <v>0</v>
      </c>
      <c r="J118" s="106">
        <v>238866</v>
      </c>
      <c r="L118" s="220" t="s">
        <v>2344</v>
      </c>
      <c r="M118" s="97"/>
      <c r="N118" s="98"/>
      <c r="O118" s="99"/>
      <c r="P118" s="46"/>
      <c r="Q118" s="46"/>
      <c r="R118" s="97"/>
      <c r="S118" s="98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1"/>
        <v>5581740</v>
      </c>
      <c r="G119" s="106">
        <v>1519300</v>
      </c>
      <c r="H119" s="106">
        <v>3823102</v>
      </c>
      <c r="I119" s="106">
        <v>5200</v>
      </c>
      <c r="J119" s="106">
        <v>234138</v>
      </c>
      <c r="L119" s="220" t="s">
        <v>2344</v>
      </c>
      <c r="M119" s="97"/>
      <c r="N119" s="98"/>
      <c r="O119" s="99"/>
      <c r="P119" s="46"/>
      <c r="Q119" s="46"/>
      <c r="R119" s="97"/>
      <c r="S119" s="98"/>
      <c r="T119" s="99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1"/>
        <v>10580907</v>
      </c>
      <c r="G120" s="106">
        <v>391100</v>
      </c>
      <c r="H120" s="106">
        <v>3468310</v>
      </c>
      <c r="I120" s="106">
        <v>55100</v>
      </c>
      <c r="J120" s="106">
        <v>6666397</v>
      </c>
      <c r="L120" s="220" t="s">
        <v>2344</v>
      </c>
      <c r="M120" s="97"/>
      <c r="N120" s="98"/>
      <c r="O120" s="99"/>
      <c r="P120" s="46"/>
      <c r="Q120" s="46"/>
      <c r="R120" s="97"/>
      <c r="S120" s="98"/>
      <c r="T120" s="78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1"/>
        <v>21573486</v>
      </c>
      <c r="G121" s="106">
        <v>1287099</v>
      </c>
      <c r="H121" s="106">
        <v>5378325</v>
      </c>
      <c r="I121" s="106">
        <v>1134121</v>
      </c>
      <c r="J121" s="106">
        <v>13773941</v>
      </c>
      <c r="L121" s="220" t="s">
        <v>2344</v>
      </c>
      <c r="M121" s="97"/>
      <c r="N121" s="98"/>
      <c r="O121" s="99"/>
      <c r="P121" s="46"/>
      <c r="Q121" s="46"/>
      <c r="R121" s="97"/>
      <c r="S121" s="98"/>
      <c r="T121" s="99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1"/>
        <v>18277588</v>
      </c>
      <c r="G122" s="106">
        <v>11228968</v>
      </c>
      <c r="H122" s="106">
        <v>265947</v>
      </c>
      <c r="I122" s="106">
        <v>3681748</v>
      </c>
      <c r="J122" s="106">
        <v>3100925</v>
      </c>
      <c r="L122" s="220" t="s">
        <v>2344</v>
      </c>
      <c r="M122" s="97"/>
      <c r="N122" s="98"/>
      <c r="O122" s="99"/>
      <c r="P122" s="46"/>
      <c r="Q122" s="46"/>
      <c r="R122" s="97"/>
      <c r="S122" s="98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1"/>
        <v>29327694</v>
      </c>
      <c r="G123" s="106">
        <v>2965250</v>
      </c>
      <c r="H123" s="106">
        <v>12213169</v>
      </c>
      <c r="I123" s="106">
        <v>10721750</v>
      </c>
      <c r="J123" s="106">
        <v>3427525</v>
      </c>
      <c r="L123" s="220" t="s">
        <v>2349</v>
      </c>
      <c r="M123" s="97"/>
      <c r="N123" s="98"/>
      <c r="O123" s="99"/>
      <c r="P123" s="46"/>
      <c r="Q123" s="46"/>
      <c r="R123" s="97"/>
      <c r="S123" s="98"/>
      <c r="T123" s="99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1"/>
        <v>497111</v>
      </c>
      <c r="G124" s="106">
        <v>0</v>
      </c>
      <c r="H124" s="106">
        <v>347011</v>
      </c>
      <c r="I124" s="106">
        <v>35500</v>
      </c>
      <c r="J124" s="106">
        <v>114600</v>
      </c>
      <c r="L124" s="220" t="s">
        <v>2349</v>
      </c>
      <c r="M124" s="97"/>
      <c r="N124" s="98"/>
      <c r="O124" s="78"/>
      <c r="P124" s="46"/>
      <c r="Q124" s="46"/>
      <c r="R124" s="97"/>
      <c r="S124" s="98"/>
      <c r="T124" s="99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1"/>
        <v>641923</v>
      </c>
      <c r="G125" s="106">
        <v>0</v>
      </c>
      <c r="H125" s="106">
        <v>637823</v>
      </c>
      <c r="I125" s="106">
        <v>0</v>
      </c>
      <c r="J125" s="106">
        <v>4100</v>
      </c>
      <c r="L125" s="220" t="s">
        <v>2349</v>
      </c>
      <c r="M125" s="97"/>
      <c r="N125" s="98"/>
      <c r="O125" s="78"/>
      <c r="P125" s="46"/>
      <c r="Q125" s="46"/>
      <c r="R125" s="97"/>
      <c r="S125" s="98"/>
      <c r="T125" s="78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1"/>
        <v>5589028</v>
      </c>
      <c r="G126" s="106">
        <v>18001</v>
      </c>
      <c r="H126" s="106">
        <v>1216346</v>
      </c>
      <c r="I126" s="106">
        <v>30000</v>
      </c>
      <c r="J126" s="106">
        <v>4324681</v>
      </c>
      <c r="L126" s="220" t="s">
        <v>2349</v>
      </c>
      <c r="M126" s="97"/>
      <c r="N126" s="98"/>
      <c r="O126" s="78"/>
      <c r="P126" s="46"/>
      <c r="Q126" s="46"/>
      <c r="R126" s="97"/>
      <c r="S126" s="98"/>
      <c r="T126" s="99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1"/>
        <v>11615015</v>
      </c>
      <c r="G127" s="106">
        <v>529500</v>
      </c>
      <c r="H127" s="106">
        <v>3459390</v>
      </c>
      <c r="I127" s="106">
        <v>2416600</v>
      </c>
      <c r="J127" s="106">
        <v>5209525</v>
      </c>
      <c r="L127" s="220" t="s">
        <v>2344</v>
      </c>
      <c r="M127" s="97"/>
      <c r="N127" s="98"/>
      <c r="O127" s="99"/>
      <c r="P127" s="46"/>
      <c r="Q127" s="46"/>
      <c r="R127" s="97"/>
      <c r="S127" s="98"/>
      <c r="T127" s="99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1"/>
        <v>2361317</v>
      </c>
      <c r="G128" s="106">
        <v>0</v>
      </c>
      <c r="H128" s="106">
        <v>1432743</v>
      </c>
      <c r="I128" s="106">
        <v>16350</v>
      </c>
      <c r="J128" s="106">
        <v>912224</v>
      </c>
      <c r="L128" s="220" t="s">
        <v>2344</v>
      </c>
      <c r="M128" s="97"/>
      <c r="N128" s="98"/>
      <c r="O128" s="78"/>
      <c r="P128" s="46"/>
      <c r="Q128" s="46"/>
      <c r="R128" s="97"/>
      <c r="S128" s="98"/>
      <c r="T128" s="99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1"/>
        <v>75022780</v>
      </c>
      <c r="G129" s="106">
        <v>3635446</v>
      </c>
      <c r="H129" s="106">
        <v>7559451</v>
      </c>
      <c r="I129" s="106">
        <v>48620815</v>
      </c>
      <c r="J129" s="106">
        <v>15207068</v>
      </c>
      <c r="L129" s="220" t="s">
        <v>2349</v>
      </c>
      <c r="M129" s="97"/>
      <c r="N129" s="98"/>
      <c r="O129" s="78"/>
      <c r="P129" s="46"/>
      <c r="Q129" s="46"/>
      <c r="R129" s="97"/>
      <c r="S129" s="98"/>
      <c r="T129" s="99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1"/>
        <v>13313733</v>
      </c>
      <c r="G130" s="106">
        <v>9739000</v>
      </c>
      <c r="H130" s="106">
        <v>1764662</v>
      </c>
      <c r="I130" s="106">
        <v>976520</v>
      </c>
      <c r="J130" s="106">
        <v>833551</v>
      </c>
      <c r="L130" s="220" t="s">
        <v>2349</v>
      </c>
      <c r="M130" s="97"/>
      <c r="N130" s="98"/>
      <c r="O130" s="99"/>
      <c r="P130" s="46"/>
      <c r="Q130" s="46"/>
      <c r="R130" s="97"/>
      <c r="S130" s="98"/>
      <c r="T130" s="99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1"/>
        <v>11104794</v>
      </c>
      <c r="G131" s="106">
        <v>642500</v>
      </c>
      <c r="H131" s="106">
        <v>3550408</v>
      </c>
      <c r="I131" s="106">
        <v>2234350</v>
      </c>
      <c r="J131" s="106">
        <v>4677536</v>
      </c>
      <c r="L131" s="220" t="s">
        <v>2344</v>
      </c>
      <c r="M131" s="97"/>
      <c r="N131" s="98"/>
      <c r="O131" s="78"/>
      <c r="P131" s="46"/>
      <c r="Q131" s="46"/>
      <c r="R131" s="97"/>
      <c r="S131" s="98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1"/>
        <v>3100396</v>
      </c>
      <c r="G132" s="106">
        <v>152700</v>
      </c>
      <c r="H132" s="106">
        <v>942100</v>
      </c>
      <c r="I132" s="106">
        <v>124624</v>
      </c>
      <c r="J132" s="106">
        <v>1880972</v>
      </c>
      <c r="L132" s="220" t="s">
        <v>2344</v>
      </c>
      <c r="M132" s="97"/>
      <c r="N132" s="98"/>
      <c r="O132" s="78"/>
      <c r="P132" s="46"/>
      <c r="Q132" s="46"/>
      <c r="R132" s="97"/>
      <c r="S132" s="98"/>
      <c r="T132" s="99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1"/>
        <v>12246534</v>
      </c>
      <c r="G133" s="106">
        <v>2176280</v>
      </c>
      <c r="H133" s="106">
        <v>4959829</v>
      </c>
      <c r="I133" s="106">
        <v>352600</v>
      </c>
      <c r="J133" s="106">
        <v>4757825</v>
      </c>
      <c r="L133" s="220" t="s">
        <v>2344</v>
      </c>
      <c r="M133" s="97"/>
      <c r="N133" s="98"/>
      <c r="O133" s="99"/>
      <c r="P133" s="46"/>
      <c r="Q133" s="46"/>
      <c r="R133" s="97"/>
      <c r="S133" s="98"/>
      <c r="T133" s="99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1"/>
        <v>7089520</v>
      </c>
      <c r="G134" s="106">
        <v>3865390</v>
      </c>
      <c r="H134" s="106">
        <v>840888</v>
      </c>
      <c r="I134" s="106">
        <v>0</v>
      </c>
      <c r="J134" s="106">
        <v>2383242</v>
      </c>
      <c r="L134" s="220" t="s">
        <v>2344</v>
      </c>
      <c r="M134" s="97"/>
      <c r="N134" s="98"/>
      <c r="O134" s="99"/>
      <c r="P134" s="46"/>
      <c r="Q134" s="46"/>
      <c r="R134" s="97"/>
      <c r="S134" s="98"/>
      <c r="T134" s="99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1"/>
        <v>4129439</v>
      </c>
      <c r="G135" s="106">
        <v>2438635</v>
      </c>
      <c r="H135" s="106">
        <v>1680504</v>
      </c>
      <c r="I135" s="106">
        <v>0</v>
      </c>
      <c r="J135" s="106">
        <v>10300</v>
      </c>
      <c r="L135" s="220" t="s">
        <v>2344</v>
      </c>
      <c r="M135" s="97"/>
      <c r="N135" s="98"/>
      <c r="O135" s="99"/>
      <c r="P135" s="46"/>
      <c r="Q135" s="46"/>
      <c r="R135" s="97"/>
      <c r="S135" s="98"/>
      <c r="T135" s="99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1"/>
        <v>53049089</v>
      </c>
      <c r="G136" s="106">
        <v>22753425</v>
      </c>
      <c r="H136" s="106">
        <v>11157898</v>
      </c>
      <c r="I136" s="106">
        <v>5225230</v>
      </c>
      <c r="J136" s="106">
        <v>13912536</v>
      </c>
      <c r="L136" s="220" t="s">
        <v>2349</v>
      </c>
      <c r="M136" s="97"/>
      <c r="N136" s="98"/>
      <c r="O136" s="99"/>
      <c r="P136" s="46"/>
      <c r="Q136" s="46"/>
      <c r="R136" s="97"/>
      <c r="S136" s="98"/>
      <c r="T136" s="78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1"/>
        <v>1305469</v>
      </c>
      <c r="G137" s="106">
        <v>969001</v>
      </c>
      <c r="H137" s="106">
        <v>229548</v>
      </c>
      <c r="I137" s="106">
        <v>0</v>
      </c>
      <c r="J137" s="106">
        <v>106920</v>
      </c>
      <c r="L137" s="220" t="s">
        <v>2344</v>
      </c>
      <c r="M137" s="97"/>
      <c r="N137" s="98"/>
      <c r="O137" s="99"/>
      <c r="P137" s="46"/>
      <c r="Q137" s="46"/>
      <c r="R137" s="97"/>
      <c r="S137" s="98"/>
      <c r="T137" s="99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1"/>
        <v>13979967</v>
      </c>
      <c r="G138" s="106">
        <v>3976400</v>
      </c>
      <c r="H138" s="106">
        <v>3667528</v>
      </c>
      <c r="I138" s="106">
        <v>36000</v>
      </c>
      <c r="J138" s="106">
        <v>6300039</v>
      </c>
      <c r="L138" s="220" t="s">
        <v>2344</v>
      </c>
      <c r="M138" s="97"/>
      <c r="N138" s="98"/>
      <c r="O138" s="78"/>
      <c r="P138" s="46"/>
      <c r="Q138" s="46"/>
      <c r="R138" s="97"/>
      <c r="S138" s="98"/>
      <c r="T138" s="99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1"/>
        <v>2967348</v>
      </c>
      <c r="G139" s="106">
        <v>495570</v>
      </c>
      <c r="H139" s="106">
        <v>1441338</v>
      </c>
      <c r="I139" s="106">
        <v>287224</v>
      </c>
      <c r="J139" s="106">
        <v>743216</v>
      </c>
      <c r="L139" s="220" t="s">
        <v>2344</v>
      </c>
      <c r="M139" s="97"/>
      <c r="N139" s="98"/>
      <c r="O139" s="78"/>
      <c r="P139" s="46"/>
      <c r="Q139" s="46"/>
      <c r="R139" s="97"/>
      <c r="S139" s="98"/>
      <c r="T139" s="78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1"/>
        <v>12430467</v>
      </c>
      <c r="G140" s="106">
        <v>3339286</v>
      </c>
      <c r="H140" s="106">
        <v>3940027</v>
      </c>
      <c r="I140" s="106">
        <v>1566393</v>
      </c>
      <c r="J140" s="106">
        <v>3584761</v>
      </c>
      <c r="L140" s="220" t="s">
        <v>2344</v>
      </c>
      <c r="M140" s="97"/>
      <c r="N140" s="98"/>
      <c r="O140" s="99"/>
      <c r="P140" s="46"/>
      <c r="Q140" s="46"/>
      <c r="R140" s="97"/>
      <c r="S140" s="98"/>
      <c r="T140" s="78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1"/>
        <v>7739109</v>
      </c>
      <c r="G141" s="106">
        <v>2191500</v>
      </c>
      <c r="H141" s="106">
        <v>2833262</v>
      </c>
      <c r="I141" s="106">
        <v>68294</v>
      </c>
      <c r="J141" s="106">
        <v>2646053</v>
      </c>
      <c r="L141" s="220" t="s">
        <v>2344</v>
      </c>
      <c r="M141" s="97"/>
      <c r="N141" s="98"/>
      <c r="O141" s="99"/>
      <c r="P141" s="46"/>
      <c r="Q141" s="46"/>
      <c r="R141" s="97"/>
      <c r="S141" s="98"/>
      <c r="T141" s="99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1"/>
        <v>5793419</v>
      </c>
      <c r="G142" s="106">
        <v>291357</v>
      </c>
      <c r="H142" s="106">
        <v>2549555</v>
      </c>
      <c r="I142" s="106">
        <v>562703</v>
      </c>
      <c r="J142" s="106">
        <v>2389804</v>
      </c>
      <c r="L142" s="220" t="s">
        <v>2344</v>
      </c>
      <c r="M142" s="97"/>
      <c r="N142" s="98"/>
      <c r="O142" s="78"/>
      <c r="P142" s="46"/>
      <c r="Q142" s="46"/>
      <c r="R142" s="97"/>
      <c r="S142" s="98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1"/>
        <v>20574524</v>
      </c>
      <c r="G143" s="106">
        <v>6854867</v>
      </c>
      <c r="H143" s="106">
        <v>7253672</v>
      </c>
      <c r="I143" s="106">
        <v>711035</v>
      </c>
      <c r="J143" s="106">
        <v>5754950</v>
      </c>
      <c r="L143" s="220" t="s">
        <v>2344</v>
      </c>
      <c r="M143" s="97"/>
      <c r="N143" s="98"/>
      <c r="O143" s="99"/>
      <c r="P143" s="46"/>
      <c r="Q143" s="46"/>
      <c r="R143" s="97"/>
      <c r="S143" s="98"/>
      <c r="T143" s="99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1"/>
        <v>2927247</v>
      </c>
      <c r="G144" s="106">
        <v>10600</v>
      </c>
      <c r="H144" s="106">
        <v>2892147</v>
      </c>
      <c r="I144" s="106">
        <v>24500</v>
      </c>
      <c r="J144" s="106">
        <v>0</v>
      </c>
      <c r="L144" s="220" t="s">
        <v>2349</v>
      </c>
      <c r="M144" s="97"/>
      <c r="N144" s="98"/>
      <c r="O144" s="78"/>
      <c r="P144" s="46"/>
      <c r="Q144" s="46"/>
      <c r="R144" s="97"/>
      <c r="S144" s="98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1"/>
        <v>40965865</v>
      </c>
      <c r="G145" s="106">
        <v>5648569</v>
      </c>
      <c r="H145" s="106">
        <v>10470500</v>
      </c>
      <c r="I145" s="106">
        <v>241017</v>
      </c>
      <c r="J145" s="106">
        <v>24605779</v>
      </c>
      <c r="L145" s="220" t="s">
        <v>2349</v>
      </c>
      <c r="M145" s="97"/>
      <c r="N145" s="98"/>
      <c r="O145" s="99"/>
      <c r="P145" s="46"/>
      <c r="Q145" s="46"/>
      <c r="R145" s="97"/>
      <c r="S145" s="98"/>
      <c r="T145" s="78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1"/>
        <v>3492087</v>
      </c>
      <c r="G146" s="106">
        <v>463456</v>
      </c>
      <c r="H146" s="106">
        <v>1899654</v>
      </c>
      <c r="I146" s="106">
        <v>0</v>
      </c>
      <c r="J146" s="106">
        <v>1128977</v>
      </c>
      <c r="L146" s="220" t="s">
        <v>2344</v>
      </c>
      <c r="M146" s="97"/>
      <c r="N146" s="98"/>
      <c r="O146" s="78"/>
      <c r="P146" s="46"/>
      <c r="Q146" s="46"/>
      <c r="R146" s="97"/>
      <c r="S146" s="98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1"/>
        <v>45830948</v>
      </c>
      <c r="G147" s="106">
        <v>11682470</v>
      </c>
      <c r="H147" s="106">
        <v>10691958</v>
      </c>
      <c r="I147" s="106">
        <v>8848937</v>
      </c>
      <c r="J147" s="106">
        <v>14607583</v>
      </c>
      <c r="L147" s="220" t="s">
        <v>2344</v>
      </c>
      <c r="M147" s="97"/>
      <c r="N147" s="98"/>
      <c r="O147" s="99"/>
      <c r="P147" s="46"/>
      <c r="Q147" s="46"/>
      <c r="R147" s="97"/>
      <c r="S147" s="98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1"/>
        <v>291568</v>
      </c>
      <c r="G148" s="106">
        <v>122500</v>
      </c>
      <c r="H148" s="106">
        <v>123568</v>
      </c>
      <c r="I148" s="106">
        <v>25850</v>
      </c>
      <c r="J148" s="106">
        <v>19650</v>
      </c>
      <c r="L148" s="220" t="s">
        <v>2345</v>
      </c>
      <c r="M148" s="97"/>
      <c r="N148" s="98"/>
      <c r="O148" s="78"/>
      <c r="P148" s="46"/>
      <c r="Q148" s="46"/>
      <c r="R148" s="97"/>
      <c r="S148" s="98"/>
      <c r="T148" s="78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1"/>
        <v>3303221</v>
      </c>
      <c r="G149" s="106">
        <v>689650</v>
      </c>
      <c r="H149" s="106">
        <v>1022847</v>
      </c>
      <c r="I149" s="106">
        <v>856055</v>
      </c>
      <c r="J149" s="106">
        <v>734669</v>
      </c>
      <c r="L149" s="220" t="s">
        <v>2349</v>
      </c>
      <c r="M149" s="97"/>
      <c r="N149" s="98"/>
      <c r="O149" s="78"/>
      <c r="P149" s="46"/>
      <c r="Q149" s="46"/>
      <c r="R149" s="97"/>
      <c r="S149" s="98"/>
      <c r="T149" s="99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1"/>
        <v>1346782</v>
      </c>
      <c r="G150" s="106">
        <v>4000</v>
      </c>
      <c r="H150" s="106">
        <v>1180556</v>
      </c>
      <c r="I150" s="106">
        <v>0</v>
      </c>
      <c r="J150" s="106">
        <v>162226</v>
      </c>
      <c r="L150" s="220" t="s">
        <v>2344</v>
      </c>
      <c r="M150" s="97"/>
      <c r="N150" s="98"/>
      <c r="O150" s="99"/>
      <c r="P150" s="46"/>
      <c r="Q150" s="46"/>
      <c r="R150" s="97"/>
      <c r="S150" s="98"/>
      <c r="T150" s="99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1"/>
        <v>371397</v>
      </c>
      <c r="G151" s="106">
        <v>0</v>
      </c>
      <c r="H151" s="106">
        <v>258682</v>
      </c>
      <c r="I151" s="106">
        <v>1800</v>
      </c>
      <c r="J151" s="106">
        <v>110915</v>
      </c>
      <c r="L151" s="220" t="s">
        <v>2344</v>
      </c>
      <c r="M151" s="97"/>
      <c r="N151" s="98"/>
      <c r="O151" s="78"/>
      <c r="P151" s="46"/>
      <c r="Q151" s="46"/>
      <c r="R151" s="97"/>
      <c r="S151" s="98"/>
      <c r="T151" s="78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1"/>
        <v>20752096</v>
      </c>
      <c r="G152" s="106">
        <v>161026</v>
      </c>
      <c r="H152" s="106">
        <v>4732311</v>
      </c>
      <c r="I152" s="106">
        <v>7156144</v>
      </c>
      <c r="J152" s="106">
        <v>8702615</v>
      </c>
      <c r="L152" s="220" t="s">
        <v>2344</v>
      </c>
      <c r="M152" s="97"/>
      <c r="N152" s="98"/>
      <c r="O152" s="99"/>
      <c r="P152" s="46"/>
      <c r="Q152" s="46"/>
      <c r="R152" s="97"/>
      <c r="S152" s="98"/>
      <c r="T152" s="99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1"/>
        <v>1622762</v>
      </c>
      <c r="G153" s="106">
        <v>150760</v>
      </c>
      <c r="H153" s="106">
        <v>1289112</v>
      </c>
      <c r="I153" s="106">
        <v>17500</v>
      </c>
      <c r="J153" s="106">
        <v>165390</v>
      </c>
      <c r="L153" s="220" t="s">
        <v>2344</v>
      </c>
      <c r="M153" s="97"/>
      <c r="N153" s="98"/>
      <c r="O153" s="78"/>
      <c r="P153" s="46"/>
      <c r="Q153" s="46"/>
      <c r="R153" s="97"/>
      <c r="S153" s="98"/>
      <c r="T153" s="99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1"/>
        <v>2162181</v>
      </c>
      <c r="G154" s="106">
        <v>0</v>
      </c>
      <c r="H154" s="106">
        <v>915145</v>
      </c>
      <c r="I154" s="106">
        <v>44139</v>
      </c>
      <c r="J154" s="106">
        <v>1202897</v>
      </c>
      <c r="L154" s="220" t="s">
        <v>2344</v>
      </c>
      <c r="M154" s="97"/>
      <c r="N154" s="98"/>
      <c r="O154" s="78"/>
      <c r="P154" s="46"/>
      <c r="Q154" s="46"/>
      <c r="R154" s="97"/>
      <c r="S154" s="98"/>
      <c r="T154" s="78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1"/>
        <v>2907513</v>
      </c>
      <c r="G155" s="106">
        <v>184500</v>
      </c>
      <c r="H155" s="106">
        <v>1160606</v>
      </c>
      <c r="I155" s="106">
        <v>925475</v>
      </c>
      <c r="J155" s="106">
        <v>636932</v>
      </c>
      <c r="L155" s="220" t="s">
        <v>2349</v>
      </c>
      <c r="M155" s="97"/>
      <c r="N155" s="98"/>
      <c r="O155" s="78"/>
      <c r="P155" s="46"/>
      <c r="Q155" s="46"/>
      <c r="R155" s="97"/>
      <c r="S155" s="98"/>
      <c r="T155" s="99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1"/>
        <v>6294552</v>
      </c>
      <c r="G156" s="106">
        <v>113150</v>
      </c>
      <c r="H156" s="106">
        <v>3094415</v>
      </c>
      <c r="I156" s="106">
        <v>2538055</v>
      </c>
      <c r="J156" s="106">
        <v>548932</v>
      </c>
      <c r="L156" s="220" t="s">
        <v>2344</v>
      </c>
      <c r="M156" s="97"/>
      <c r="N156" s="98"/>
      <c r="O156" s="78"/>
      <c r="P156" s="46"/>
      <c r="Q156" s="46"/>
      <c r="R156" s="97"/>
      <c r="S156" s="98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1"/>
        <v>2474126</v>
      </c>
      <c r="G157" s="106">
        <v>972200</v>
      </c>
      <c r="H157" s="106">
        <v>1144394</v>
      </c>
      <c r="I157" s="106">
        <v>95005</v>
      </c>
      <c r="J157" s="106">
        <v>262527</v>
      </c>
      <c r="L157" s="220" t="s">
        <v>2344</v>
      </c>
      <c r="M157" s="97"/>
      <c r="N157" s="98"/>
      <c r="O157" s="78"/>
      <c r="P157" s="46"/>
      <c r="Q157" s="46"/>
      <c r="R157" s="97"/>
      <c r="S157" s="98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 t="shared" si="1"/>
        <v>3295437</v>
      </c>
      <c r="G158" s="106">
        <v>250600</v>
      </c>
      <c r="H158" s="106">
        <v>1963701</v>
      </c>
      <c r="I158" s="106">
        <v>91959</v>
      </c>
      <c r="J158" s="106">
        <v>989177</v>
      </c>
      <c r="L158" s="220" t="s">
        <v>2349</v>
      </c>
      <c r="M158" s="97"/>
      <c r="N158" s="98"/>
      <c r="O158" s="99"/>
      <c r="P158" s="46"/>
      <c r="Q158" s="46"/>
      <c r="R158" s="97"/>
      <c r="S158" s="98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 aca="true" t="shared" si="2" ref="F159:F222">G159+H159+I159+J159</f>
        <v>470152</v>
      </c>
      <c r="G159" s="106">
        <v>178500</v>
      </c>
      <c r="H159" s="106">
        <v>228051</v>
      </c>
      <c r="I159" s="106">
        <v>27300</v>
      </c>
      <c r="J159" s="106">
        <v>36301</v>
      </c>
      <c r="L159" s="220" t="s">
        <v>2344</v>
      </c>
      <c r="M159" s="97"/>
      <c r="N159" s="98"/>
      <c r="O159" s="78"/>
      <c r="P159" s="46"/>
      <c r="Q159" s="46"/>
      <c r="R159" s="97"/>
      <c r="S159" s="98"/>
      <c r="T159" s="99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 t="shared" si="2"/>
        <v>10394973</v>
      </c>
      <c r="G160" s="106">
        <v>97185</v>
      </c>
      <c r="H160" s="106">
        <v>1811240</v>
      </c>
      <c r="I160" s="106">
        <v>1557295</v>
      </c>
      <c r="J160" s="106">
        <v>6929253</v>
      </c>
      <c r="L160" s="220" t="s">
        <v>2349</v>
      </c>
      <c r="M160" s="97"/>
      <c r="N160" s="98"/>
      <c r="O160" s="78"/>
      <c r="P160" s="46"/>
      <c r="Q160" s="46"/>
      <c r="R160" s="97"/>
      <c r="S160" s="98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 t="shared" si="2"/>
        <v>20101514</v>
      </c>
      <c r="G161" s="106">
        <v>33150</v>
      </c>
      <c r="H161" s="106">
        <v>10613263</v>
      </c>
      <c r="I161" s="106">
        <v>8086800</v>
      </c>
      <c r="J161" s="106">
        <v>1368301</v>
      </c>
      <c r="L161" s="220" t="s">
        <v>2349</v>
      </c>
      <c r="M161" s="97"/>
      <c r="N161" s="98"/>
      <c r="O161" s="99"/>
      <c r="P161" s="46"/>
      <c r="Q161" s="46"/>
      <c r="R161" s="97"/>
      <c r="S161" s="98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>
        <f t="shared" si="2"/>
        <v>514201</v>
      </c>
      <c r="G162" s="106">
        <v>0</v>
      </c>
      <c r="H162" s="106">
        <v>22701</v>
      </c>
      <c r="I162" s="106">
        <v>0</v>
      </c>
      <c r="J162" s="106">
        <v>491500</v>
      </c>
      <c r="L162" s="221" t="s">
        <v>2345</v>
      </c>
      <c r="M162" s="97"/>
      <c r="N162" s="98"/>
      <c r="O162" s="78"/>
      <c r="P162" s="46"/>
      <c r="Q162" s="46"/>
      <c r="R162" s="97"/>
      <c r="S162" s="98"/>
      <c r="T162" s="99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t="shared" si="2"/>
        <v>36174</v>
      </c>
      <c r="G163" s="106">
        <v>0</v>
      </c>
      <c r="H163" s="106">
        <v>14825</v>
      </c>
      <c r="I163" s="106">
        <v>0</v>
      </c>
      <c r="J163" s="106">
        <v>21349</v>
      </c>
      <c r="L163" s="221" t="s">
        <v>2345</v>
      </c>
      <c r="M163" s="97"/>
      <c r="N163" s="98"/>
      <c r="O163" s="78"/>
      <c r="P163" s="46"/>
      <c r="Q163" s="46"/>
      <c r="R163" s="97"/>
      <c r="S163" s="98"/>
      <c r="T163" s="78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2"/>
        <v>4435393</v>
      </c>
      <c r="G164" s="106">
        <v>0</v>
      </c>
      <c r="H164" s="106">
        <v>2094320</v>
      </c>
      <c r="I164" s="106">
        <v>0</v>
      </c>
      <c r="J164" s="106">
        <v>2341073</v>
      </c>
      <c r="L164" s="220" t="s">
        <v>2344</v>
      </c>
      <c r="M164" s="97"/>
      <c r="N164" s="98"/>
      <c r="O164" s="78"/>
      <c r="P164" s="46"/>
      <c r="Q164" s="46"/>
      <c r="R164" s="97"/>
      <c r="S164" s="98"/>
      <c r="T164" s="99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2"/>
        <v>146804</v>
      </c>
      <c r="G165" s="106">
        <v>0</v>
      </c>
      <c r="H165" s="106">
        <v>146804</v>
      </c>
      <c r="I165" s="106">
        <v>0</v>
      </c>
      <c r="J165" s="106">
        <v>0</v>
      </c>
      <c r="L165" s="220" t="s">
        <v>2349</v>
      </c>
      <c r="M165" s="97"/>
      <c r="N165" s="98"/>
      <c r="O165" s="78"/>
      <c r="P165" s="46"/>
      <c r="Q165" s="46"/>
      <c r="R165" s="97"/>
      <c r="S165" s="98"/>
      <c r="T165" s="99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2"/>
        <v>2449642</v>
      </c>
      <c r="G166" s="106">
        <v>426400</v>
      </c>
      <c r="H166" s="106">
        <v>1184736</v>
      </c>
      <c r="I166" s="106">
        <v>38000</v>
      </c>
      <c r="J166" s="106">
        <v>800506</v>
      </c>
      <c r="L166" s="220" t="s">
        <v>2344</v>
      </c>
      <c r="M166" s="97"/>
      <c r="N166" s="98"/>
      <c r="O166" s="78"/>
      <c r="P166" s="46"/>
      <c r="Q166" s="46"/>
      <c r="R166" s="97"/>
      <c r="S166" s="98"/>
      <c r="T166" s="99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2"/>
        <v>9822564</v>
      </c>
      <c r="G167" s="106">
        <v>0</v>
      </c>
      <c r="H167" s="106">
        <v>3591634</v>
      </c>
      <c r="I167" s="106">
        <v>300000</v>
      </c>
      <c r="J167" s="106">
        <v>5930930</v>
      </c>
      <c r="L167" s="220" t="s">
        <v>2344</v>
      </c>
      <c r="M167" s="97"/>
      <c r="N167" s="98"/>
      <c r="O167" s="99"/>
      <c r="P167" s="46"/>
      <c r="Q167" s="46"/>
      <c r="R167" s="97"/>
      <c r="S167" s="98"/>
      <c r="T167" s="78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2"/>
        <v>3940651</v>
      </c>
      <c r="G168" s="106">
        <v>501100</v>
      </c>
      <c r="H168" s="106">
        <v>1862114</v>
      </c>
      <c r="I168" s="106">
        <v>0</v>
      </c>
      <c r="J168" s="106">
        <v>1577437</v>
      </c>
      <c r="L168" s="220" t="s">
        <v>2344</v>
      </c>
      <c r="M168" s="97"/>
      <c r="N168" s="98"/>
      <c r="O168" s="99"/>
      <c r="P168" s="46"/>
      <c r="Q168" s="46"/>
      <c r="R168" s="97"/>
      <c r="S168" s="98"/>
      <c r="T168" s="99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2"/>
        <v>7013589</v>
      </c>
      <c r="G169" s="106">
        <v>3395375</v>
      </c>
      <c r="H169" s="106">
        <v>1273194</v>
      </c>
      <c r="I169" s="106">
        <v>1284816</v>
      </c>
      <c r="J169" s="106">
        <v>1060204</v>
      </c>
      <c r="L169" s="220" t="s">
        <v>2349</v>
      </c>
      <c r="M169" s="97"/>
      <c r="N169" s="98"/>
      <c r="O169" s="78"/>
      <c r="P169" s="46"/>
      <c r="Q169" s="46"/>
      <c r="R169" s="97"/>
      <c r="S169" s="98"/>
      <c r="T169" s="78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2"/>
        <v>420406</v>
      </c>
      <c r="G170" s="106">
        <v>0</v>
      </c>
      <c r="H170" s="106">
        <v>248606</v>
      </c>
      <c r="I170" s="106">
        <v>0</v>
      </c>
      <c r="J170" s="106">
        <v>171800</v>
      </c>
      <c r="L170" s="220" t="s">
        <v>2344</v>
      </c>
      <c r="M170" s="97"/>
      <c r="N170" s="98"/>
      <c r="O170" s="99"/>
      <c r="P170" s="46"/>
      <c r="Q170" s="46"/>
      <c r="R170" s="97"/>
      <c r="S170" s="98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2"/>
        <v>121256224</v>
      </c>
      <c r="G171" s="106">
        <v>7900100</v>
      </c>
      <c r="H171" s="106">
        <v>6400205</v>
      </c>
      <c r="I171" s="106">
        <v>42963722</v>
      </c>
      <c r="J171" s="106">
        <v>63992197</v>
      </c>
      <c r="L171" s="220" t="s">
        <v>2344</v>
      </c>
      <c r="M171" s="97"/>
      <c r="N171" s="98"/>
      <c r="O171" s="99"/>
      <c r="P171" s="46"/>
      <c r="Q171" s="46"/>
      <c r="R171" s="97"/>
      <c r="S171" s="98"/>
      <c r="T171" s="99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2"/>
        <v>72910102</v>
      </c>
      <c r="G172" s="106">
        <v>13124950</v>
      </c>
      <c r="H172" s="106">
        <v>16763373</v>
      </c>
      <c r="I172" s="106">
        <v>4108104</v>
      </c>
      <c r="J172" s="106">
        <v>38913675</v>
      </c>
      <c r="L172" s="220" t="s">
        <v>2344</v>
      </c>
      <c r="M172" s="97"/>
      <c r="N172" s="98"/>
      <c r="O172" s="78"/>
      <c r="P172" s="46"/>
      <c r="Q172" s="46"/>
      <c r="R172" s="97"/>
      <c r="S172" s="98"/>
      <c r="T172" s="99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2"/>
        <v>419573</v>
      </c>
      <c r="G173" s="106">
        <v>0</v>
      </c>
      <c r="H173" s="106">
        <v>396723</v>
      </c>
      <c r="I173" s="106">
        <v>12400</v>
      </c>
      <c r="J173" s="106">
        <v>10450</v>
      </c>
      <c r="L173" s="220" t="s">
        <v>2344</v>
      </c>
      <c r="M173" s="97"/>
      <c r="N173" s="98"/>
      <c r="O173" s="78"/>
      <c r="P173" s="46"/>
      <c r="Q173" s="46"/>
      <c r="R173" s="97"/>
      <c r="S173" s="98"/>
      <c r="T173" s="78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2"/>
        <v>934361</v>
      </c>
      <c r="G174" s="106">
        <v>0</v>
      </c>
      <c r="H174" s="106">
        <v>797008</v>
      </c>
      <c r="I174" s="106">
        <v>0</v>
      </c>
      <c r="J174" s="106">
        <v>137353</v>
      </c>
      <c r="L174" s="220" t="s">
        <v>2344</v>
      </c>
      <c r="M174" s="97"/>
      <c r="N174" s="98"/>
      <c r="O174" s="78"/>
      <c r="P174" s="46"/>
      <c r="Q174" s="46"/>
      <c r="R174" s="97"/>
      <c r="S174" s="98"/>
      <c r="T174" s="78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2"/>
        <v>6851404</v>
      </c>
      <c r="G175" s="106">
        <v>0</v>
      </c>
      <c r="H175" s="106">
        <v>4602419</v>
      </c>
      <c r="I175" s="106">
        <v>57397</v>
      </c>
      <c r="J175" s="106">
        <v>2191588</v>
      </c>
      <c r="L175" s="220" t="s">
        <v>2349</v>
      </c>
      <c r="M175" s="97"/>
      <c r="N175" s="98"/>
      <c r="O175" s="78"/>
      <c r="P175" s="46"/>
      <c r="Q175" s="46"/>
      <c r="R175" s="97"/>
      <c r="S175" s="98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2"/>
        <v>952930</v>
      </c>
      <c r="G176" s="106">
        <v>20000</v>
      </c>
      <c r="H176" s="106">
        <v>645755</v>
      </c>
      <c r="I176" s="106">
        <v>0</v>
      </c>
      <c r="J176" s="106">
        <v>287175</v>
      </c>
      <c r="L176" s="220" t="s">
        <v>2344</v>
      </c>
      <c r="M176" s="97"/>
      <c r="N176" s="98"/>
      <c r="O176" s="78"/>
      <c r="P176" s="46"/>
      <c r="Q176" s="46"/>
      <c r="R176" s="97"/>
      <c r="S176" s="98"/>
      <c r="T176" s="78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2"/>
        <v>4378066</v>
      </c>
      <c r="G177" s="106">
        <v>0</v>
      </c>
      <c r="H177" s="106">
        <v>2022586</v>
      </c>
      <c r="I177" s="106">
        <v>0</v>
      </c>
      <c r="J177" s="106">
        <v>2355480</v>
      </c>
      <c r="L177" s="220" t="s">
        <v>2344</v>
      </c>
      <c r="M177" s="97"/>
      <c r="N177" s="98"/>
      <c r="O177" s="99"/>
      <c r="P177" s="46"/>
      <c r="Q177" s="46"/>
      <c r="R177" s="97"/>
      <c r="S177" s="98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2"/>
        <v>29567658</v>
      </c>
      <c r="G178" s="106">
        <v>5243621</v>
      </c>
      <c r="H178" s="106">
        <v>13387690</v>
      </c>
      <c r="I178" s="106">
        <v>1239145</v>
      </c>
      <c r="J178" s="106">
        <v>9697202</v>
      </c>
      <c r="L178" s="220" t="s">
        <v>2344</v>
      </c>
      <c r="M178" s="97"/>
      <c r="N178" s="98"/>
      <c r="O178" s="99"/>
      <c r="P178" s="46"/>
      <c r="Q178" s="46"/>
      <c r="R178" s="97"/>
      <c r="S178" s="98"/>
      <c r="T178" s="99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2"/>
        <v>11457848</v>
      </c>
      <c r="G179" s="106">
        <v>751000</v>
      </c>
      <c r="H179" s="106">
        <v>4726042</v>
      </c>
      <c r="I179" s="106">
        <v>1249167</v>
      </c>
      <c r="J179" s="106">
        <v>4731639</v>
      </c>
      <c r="L179" s="220" t="s">
        <v>2349</v>
      </c>
      <c r="M179" s="97"/>
      <c r="N179" s="98"/>
      <c r="O179" s="99"/>
      <c r="P179" s="46"/>
      <c r="Q179" s="46"/>
      <c r="R179" s="97"/>
      <c r="S179" s="98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2"/>
        <v>14100335</v>
      </c>
      <c r="G180" s="106">
        <v>2874810</v>
      </c>
      <c r="H180" s="106">
        <v>9828564</v>
      </c>
      <c r="I180" s="106">
        <v>0</v>
      </c>
      <c r="J180" s="106">
        <v>1396961</v>
      </c>
      <c r="L180" s="220" t="s">
        <v>2349</v>
      </c>
      <c r="M180" s="97"/>
      <c r="N180" s="98"/>
      <c r="O180" s="99"/>
      <c r="P180" s="46"/>
      <c r="Q180" s="46"/>
      <c r="R180" s="97"/>
      <c r="S180" s="98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2"/>
        <v>3994180</v>
      </c>
      <c r="G181" s="106">
        <v>138500</v>
      </c>
      <c r="H181" s="106">
        <v>2527515</v>
      </c>
      <c r="I181" s="106">
        <v>921900</v>
      </c>
      <c r="J181" s="106">
        <v>406265</v>
      </c>
      <c r="L181" s="220" t="s">
        <v>2344</v>
      </c>
      <c r="M181" s="97"/>
      <c r="N181" s="98"/>
      <c r="O181" s="78"/>
      <c r="P181" s="46"/>
      <c r="Q181" s="46"/>
      <c r="R181" s="97"/>
      <c r="S181" s="98"/>
      <c r="T181" s="78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2"/>
        <v>296919</v>
      </c>
      <c r="G182" s="106">
        <v>0</v>
      </c>
      <c r="H182" s="106">
        <v>213142</v>
      </c>
      <c r="I182" s="106">
        <v>25875</v>
      </c>
      <c r="J182" s="106">
        <v>57902</v>
      </c>
      <c r="L182" s="221" t="s">
        <v>2345</v>
      </c>
      <c r="M182" s="97"/>
      <c r="N182" s="98"/>
      <c r="O182" s="78"/>
      <c r="P182" s="46"/>
      <c r="Q182" s="46"/>
      <c r="R182" s="97"/>
      <c r="S182" s="98"/>
      <c r="T182" s="99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2"/>
        <v>335525</v>
      </c>
      <c r="G183" s="106">
        <v>0</v>
      </c>
      <c r="H183" s="106">
        <v>261020</v>
      </c>
      <c r="I183" s="106">
        <v>0</v>
      </c>
      <c r="J183" s="106">
        <v>74505</v>
      </c>
      <c r="L183" s="220" t="s">
        <v>2344</v>
      </c>
      <c r="M183" s="97"/>
      <c r="N183" s="98"/>
      <c r="O183" s="78"/>
      <c r="P183" s="46"/>
      <c r="Q183" s="46"/>
      <c r="R183" s="97"/>
      <c r="S183" s="98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2"/>
        <v>1274738</v>
      </c>
      <c r="G184" s="106">
        <v>0</v>
      </c>
      <c r="H184" s="106">
        <v>970859</v>
      </c>
      <c r="I184" s="106">
        <v>0</v>
      </c>
      <c r="J184" s="106">
        <v>303879</v>
      </c>
      <c r="L184" s="220" t="s">
        <v>2349</v>
      </c>
      <c r="M184" s="97"/>
      <c r="N184" s="98"/>
      <c r="O184" s="78"/>
      <c r="P184" s="46"/>
      <c r="Q184" s="46"/>
      <c r="R184" s="97"/>
      <c r="S184" s="98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2"/>
        <v>3773198</v>
      </c>
      <c r="G185" s="106">
        <v>0</v>
      </c>
      <c r="H185" s="106">
        <v>2506620</v>
      </c>
      <c r="I185" s="106">
        <v>120001</v>
      </c>
      <c r="J185" s="106">
        <v>1146577</v>
      </c>
      <c r="L185" s="220" t="s">
        <v>2344</v>
      </c>
      <c r="M185" s="97"/>
      <c r="N185" s="98"/>
      <c r="O185" s="78"/>
      <c r="P185" s="46"/>
      <c r="Q185" s="46"/>
      <c r="R185" s="97"/>
      <c r="S185" s="98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2"/>
        <v>1699724</v>
      </c>
      <c r="G186" s="106">
        <v>129500</v>
      </c>
      <c r="H186" s="106">
        <v>812631</v>
      </c>
      <c r="I186" s="106">
        <v>3595</v>
      </c>
      <c r="J186" s="106">
        <v>753998</v>
      </c>
      <c r="L186" s="220" t="s">
        <v>2344</v>
      </c>
      <c r="M186" s="97"/>
      <c r="N186" s="98"/>
      <c r="O186" s="78"/>
      <c r="P186" s="46"/>
      <c r="Q186" s="46"/>
      <c r="R186" s="97"/>
      <c r="S186" s="98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2"/>
        <v>1089547</v>
      </c>
      <c r="G187" s="106">
        <v>160000</v>
      </c>
      <c r="H187" s="106">
        <v>919973</v>
      </c>
      <c r="I187" s="106">
        <v>1</v>
      </c>
      <c r="J187" s="106">
        <v>9573</v>
      </c>
      <c r="L187" s="220" t="s">
        <v>2349</v>
      </c>
      <c r="M187" s="97"/>
      <c r="N187" s="98"/>
      <c r="O187" s="99"/>
      <c r="P187" s="46"/>
      <c r="Q187" s="46"/>
      <c r="R187" s="97"/>
      <c r="S187" s="98"/>
      <c r="T187" s="99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2"/>
        <v>1996953</v>
      </c>
      <c r="G188" s="106">
        <v>13800</v>
      </c>
      <c r="H188" s="106">
        <v>1395018</v>
      </c>
      <c r="I188" s="106">
        <v>0</v>
      </c>
      <c r="J188" s="106">
        <v>588135</v>
      </c>
      <c r="L188" s="221" t="s">
        <v>2345</v>
      </c>
      <c r="M188" s="97"/>
      <c r="N188" s="98"/>
      <c r="O188" s="78"/>
      <c r="P188" s="46"/>
      <c r="Q188" s="46"/>
      <c r="R188" s="97"/>
      <c r="S188" s="98"/>
      <c r="T188" s="99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2"/>
        <v>998614</v>
      </c>
      <c r="G189" s="106">
        <v>0</v>
      </c>
      <c r="H189" s="106">
        <v>939678</v>
      </c>
      <c r="I189" s="106">
        <v>0</v>
      </c>
      <c r="J189" s="106">
        <v>58936</v>
      </c>
      <c r="L189" s="220" t="s">
        <v>2344</v>
      </c>
      <c r="M189" s="97"/>
      <c r="N189" s="98"/>
      <c r="O189" s="99"/>
      <c r="P189" s="46"/>
      <c r="Q189" s="46"/>
      <c r="R189" s="97"/>
      <c r="S189" s="98"/>
      <c r="T189" s="78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2"/>
        <v>27563704</v>
      </c>
      <c r="G190" s="106">
        <v>4021930</v>
      </c>
      <c r="H190" s="106">
        <v>7661908</v>
      </c>
      <c r="I190" s="106">
        <v>376100</v>
      </c>
      <c r="J190" s="106">
        <v>15503766</v>
      </c>
      <c r="L190" s="220" t="s">
        <v>2344</v>
      </c>
      <c r="M190" s="97"/>
      <c r="N190" s="98"/>
      <c r="O190" s="78"/>
      <c r="P190" s="46"/>
      <c r="Q190" s="46"/>
      <c r="R190" s="97"/>
      <c r="S190" s="98"/>
      <c r="T190" s="99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2"/>
        <v>2384997</v>
      </c>
      <c r="G191" s="106">
        <v>51700</v>
      </c>
      <c r="H191" s="106">
        <v>1994548</v>
      </c>
      <c r="I191" s="106">
        <v>100000</v>
      </c>
      <c r="J191" s="106">
        <v>238749</v>
      </c>
      <c r="L191" s="220" t="s">
        <v>2344</v>
      </c>
      <c r="M191" s="97"/>
      <c r="N191" s="98"/>
      <c r="O191" s="78"/>
      <c r="P191" s="46"/>
      <c r="Q191" s="46"/>
      <c r="R191" s="97"/>
      <c r="S191" s="98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>
        <f t="shared" si="2"/>
        <v>49880</v>
      </c>
      <c r="G192" s="106">
        <v>0</v>
      </c>
      <c r="H192" s="106">
        <v>49880</v>
      </c>
      <c r="I192" s="106">
        <v>0</v>
      </c>
      <c r="J192" s="106">
        <v>0</v>
      </c>
      <c r="L192" s="221" t="s">
        <v>2345</v>
      </c>
      <c r="M192" s="97"/>
      <c r="N192" s="98"/>
      <c r="O192" s="99"/>
      <c r="P192" s="46"/>
      <c r="Q192" s="46"/>
      <c r="R192" s="97"/>
      <c r="S192" s="98"/>
      <c r="T192" s="99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 t="shared" si="2"/>
        <v>3481211</v>
      </c>
      <c r="G193" s="106">
        <v>464800</v>
      </c>
      <c r="H193" s="106">
        <v>1637357</v>
      </c>
      <c r="I193" s="106">
        <v>0</v>
      </c>
      <c r="J193" s="106">
        <v>1379054</v>
      </c>
      <c r="L193" s="220" t="s">
        <v>2344</v>
      </c>
      <c r="M193" s="97"/>
      <c r="N193" s="98"/>
      <c r="O193" s="99"/>
      <c r="P193" s="46"/>
      <c r="Q193" s="46"/>
      <c r="R193" s="97"/>
      <c r="S193" s="98"/>
      <c r="T193" s="99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 t="shared" si="2"/>
        <v>3488172</v>
      </c>
      <c r="G194" s="106">
        <v>55200</v>
      </c>
      <c r="H194" s="106">
        <v>1140148</v>
      </c>
      <c r="I194" s="106">
        <v>831240</v>
      </c>
      <c r="J194" s="106">
        <v>1461584</v>
      </c>
      <c r="L194" s="220" t="s">
        <v>2349</v>
      </c>
      <c r="M194" s="97"/>
      <c r="N194" s="98"/>
      <c r="O194" s="78"/>
      <c r="P194" s="46"/>
      <c r="Q194" s="46"/>
      <c r="R194" s="97"/>
      <c r="S194" s="98"/>
      <c r="T194" s="99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 t="shared" si="2"/>
        <v>2094001</v>
      </c>
      <c r="G195" s="106">
        <v>0</v>
      </c>
      <c r="H195" s="106">
        <v>1705664</v>
      </c>
      <c r="I195" s="106">
        <v>0</v>
      </c>
      <c r="J195" s="106">
        <v>388337</v>
      </c>
      <c r="L195" s="220" t="s">
        <v>2344</v>
      </c>
      <c r="M195" s="97"/>
      <c r="N195" s="98"/>
      <c r="O195" s="99"/>
      <c r="P195" s="46"/>
      <c r="Q195" s="46"/>
      <c r="R195" s="97"/>
      <c r="S195" s="98"/>
      <c r="T195" s="78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>
        <f t="shared" si="2"/>
        <v>0</v>
      </c>
      <c r="G196" s="106">
        <v>0</v>
      </c>
      <c r="H196" s="106">
        <v>0</v>
      </c>
      <c r="I196" s="106">
        <v>0</v>
      </c>
      <c r="J196" s="106">
        <v>0</v>
      </c>
      <c r="L196" s="221" t="s">
        <v>2345</v>
      </c>
      <c r="M196" s="97"/>
      <c r="N196" s="98"/>
      <c r="O196" s="78"/>
      <c r="P196" s="46"/>
      <c r="Q196" s="46"/>
      <c r="R196" s="97"/>
      <c r="S196" s="98"/>
      <c r="T196" s="99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 t="shared" si="2"/>
        <v>19351703</v>
      </c>
      <c r="G197" s="106">
        <v>693100</v>
      </c>
      <c r="H197" s="106">
        <v>5459860</v>
      </c>
      <c r="I197" s="106">
        <v>1328905</v>
      </c>
      <c r="J197" s="106">
        <v>11869838</v>
      </c>
      <c r="L197" s="221" t="s">
        <v>2345</v>
      </c>
      <c r="M197" s="97"/>
      <c r="N197" s="98"/>
      <c r="O197" s="99"/>
      <c r="P197" s="46"/>
      <c r="Q197" s="46"/>
      <c r="R197" s="97"/>
      <c r="S197" s="98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 t="shared" si="2"/>
        <v>4230742</v>
      </c>
      <c r="G198" s="106">
        <v>871900</v>
      </c>
      <c r="H198" s="106">
        <v>2280868</v>
      </c>
      <c r="I198" s="106">
        <v>62264</v>
      </c>
      <c r="J198" s="106">
        <v>1015710</v>
      </c>
      <c r="L198" s="220" t="s">
        <v>2344</v>
      </c>
      <c r="M198" s="97"/>
      <c r="N198" s="98"/>
      <c r="O198" s="99"/>
      <c r="P198" s="46"/>
      <c r="Q198" s="46"/>
      <c r="R198" s="97"/>
      <c r="S198" s="98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 t="shared" si="2"/>
        <v>25537666</v>
      </c>
      <c r="G199" s="106">
        <v>470637</v>
      </c>
      <c r="H199" s="106">
        <v>11478414</v>
      </c>
      <c r="I199" s="106">
        <v>3537813</v>
      </c>
      <c r="J199" s="106">
        <v>10050802</v>
      </c>
      <c r="L199" s="220" t="s">
        <v>2344</v>
      </c>
      <c r="M199" s="97"/>
      <c r="N199" s="98"/>
      <c r="O199" s="99"/>
      <c r="P199" s="46"/>
      <c r="Q199" s="46"/>
      <c r="R199" s="97"/>
      <c r="S199" s="98"/>
      <c r="T199" s="99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>
        <f t="shared" si="2"/>
        <v>118663</v>
      </c>
      <c r="G200" s="106">
        <v>0</v>
      </c>
      <c r="H200" s="106">
        <v>111938</v>
      </c>
      <c r="I200" s="106">
        <v>0</v>
      </c>
      <c r="J200" s="106">
        <v>6725</v>
      </c>
      <c r="L200" s="221" t="s">
        <v>2345</v>
      </c>
      <c r="M200" s="97"/>
      <c r="N200" s="98"/>
      <c r="O200" s="99"/>
      <c r="P200" s="46"/>
      <c r="Q200" s="46"/>
      <c r="R200" s="97"/>
      <c r="S200" s="98"/>
      <c r="T200" s="99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t="shared" si="2"/>
        <v>54632436</v>
      </c>
      <c r="G201" s="106">
        <v>46059497</v>
      </c>
      <c r="H201" s="106">
        <v>5097038</v>
      </c>
      <c r="I201" s="106">
        <v>335450</v>
      </c>
      <c r="J201" s="106">
        <v>3140451</v>
      </c>
      <c r="L201" s="220" t="s">
        <v>2344</v>
      </c>
      <c r="M201" s="97"/>
      <c r="N201" s="98"/>
      <c r="O201" s="78"/>
      <c r="P201" s="46"/>
      <c r="Q201" s="46"/>
      <c r="R201" s="97"/>
      <c r="S201" s="98"/>
      <c r="T201" s="99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2"/>
        <v>12631690</v>
      </c>
      <c r="G202" s="106">
        <v>603450</v>
      </c>
      <c r="H202" s="106">
        <v>8430738</v>
      </c>
      <c r="I202" s="106">
        <v>0</v>
      </c>
      <c r="J202" s="106">
        <v>3597502</v>
      </c>
      <c r="L202" s="220" t="s">
        <v>2344</v>
      </c>
      <c r="M202" s="97"/>
      <c r="N202" s="98"/>
      <c r="O202" s="99"/>
      <c r="P202" s="46"/>
      <c r="Q202" s="46"/>
      <c r="R202" s="97"/>
      <c r="S202" s="98"/>
      <c r="T202" s="78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2"/>
        <v>1712936</v>
      </c>
      <c r="G203" s="106">
        <v>1007540</v>
      </c>
      <c r="H203" s="106">
        <v>690971</v>
      </c>
      <c r="I203" s="106">
        <v>0</v>
      </c>
      <c r="J203" s="106">
        <v>14425</v>
      </c>
      <c r="L203" s="220" t="s">
        <v>2344</v>
      </c>
      <c r="M203" s="97"/>
      <c r="N203" s="98"/>
      <c r="O203" s="99"/>
      <c r="P203" s="46"/>
      <c r="Q203" s="46"/>
      <c r="R203" s="97"/>
      <c r="S203" s="98"/>
      <c r="T203" s="99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2"/>
        <v>3777863</v>
      </c>
      <c r="G204" s="106">
        <v>8000</v>
      </c>
      <c r="H204" s="106">
        <v>2300405</v>
      </c>
      <c r="I204" s="106">
        <v>289995</v>
      </c>
      <c r="J204" s="106">
        <v>1179463</v>
      </c>
      <c r="L204" s="220" t="s">
        <v>2344</v>
      </c>
      <c r="M204" s="97"/>
      <c r="N204" s="98"/>
      <c r="O204" s="99"/>
      <c r="P204" s="46"/>
      <c r="Q204" s="46"/>
      <c r="R204" s="97"/>
      <c r="S204" s="98"/>
      <c r="T204" s="78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2"/>
        <v>18239263</v>
      </c>
      <c r="G205" s="106">
        <v>3828401</v>
      </c>
      <c r="H205" s="106">
        <v>8390131</v>
      </c>
      <c r="I205" s="106">
        <v>1271790</v>
      </c>
      <c r="J205" s="106">
        <v>4748941</v>
      </c>
      <c r="L205" s="220" t="s">
        <v>2349</v>
      </c>
      <c r="M205" s="97"/>
      <c r="N205" s="98"/>
      <c r="O205" s="99"/>
      <c r="P205" s="46"/>
      <c r="Q205" s="46"/>
      <c r="R205" s="97"/>
      <c r="S205" s="98"/>
      <c r="T205" s="99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2"/>
        <v>18410971</v>
      </c>
      <c r="G206" s="106">
        <v>3996505</v>
      </c>
      <c r="H206" s="106">
        <v>7335715</v>
      </c>
      <c r="I206" s="106">
        <v>4993400</v>
      </c>
      <c r="J206" s="106">
        <v>2085351</v>
      </c>
      <c r="L206" s="220" t="s">
        <v>2344</v>
      </c>
      <c r="M206" s="97"/>
      <c r="N206" s="98"/>
      <c r="O206" s="99"/>
      <c r="P206" s="46"/>
      <c r="Q206" s="46"/>
      <c r="R206" s="97"/>
      <c r="S206" s="98"/>
      <c r="T206" s="99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2"/>
        <v>10928556</v>
      </c>
      <c r="G207" s="106">
        <v>6432786</v>
      </c>
      <c r="H207" s="106">
        <v>3176820</v>
      </c>
      <c r="I207" s="106">
        <v>669400</v>
      </c>
      <c r="J207" s="106">
        <v>649550</v>
      </c>
      <c r="L207" s="220" t="s">
        <v>2344</v>
      </c>
      <c r="M207" s="97"/>
      <c r="N207" s="98"/>
      <c r="O207" s="99"/>
      <c r="P207" s="46"/>
      <c r="Q207" s="46"/>
      <c r="R207" s="97"/>
      <c r="S207" s="98"/>
      <c r="T207" s="99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2"/>
        <v>55803884</v>
      </c>
      <c r="G208" s="106">
        <v>40950123</v>
      </c>
      <c r="H208" s="106">
        <v>12130469</v>
      </c>
      <c r="I208" s="106">
        <v>529383</v>
      </c>
      <c r="J208" s="106">
        <v>2193909</v>
      </c>
      <c r="L208" s="220" t="s">
        <v>2344</v>
      </c>
      <c r="M208" s="97"/>
      <c r="N208" s="98"/>
      <c r="O208" s="99"/>
      <c r="P208" s="46"/>
      <c r="Q208" s="46"/>
      <c r="R208" s="97"/>
      <c r="S208" s="98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2"/>
        <v>19620108</v>
      </c>
      <c r="G209" s="106">
        <v>14805413</v>
      </c>
      <c r="H209" s="106">
        <v>4129264</v>
      </c>
      <c r="I209" s="106">
        <v>240500</v>
      </c>
      <c r="J209" s="106">
        <v>444931</v>
      </c>
      <c r="L209" s="220" t="s">
        <v>2349</v>
      </c>
      <c r="M209" s="97"/>
      <c r="N209" s="98"/>
      <c r="O209" s="99"/>
      <c r="P209" s="46"/>
      <c r="Q209" s="46"/>
      <c r="R209" s="97"/>
      <c r="S209" s="98"/>
      <c r="T209" s="78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2"/>
        <v>34735207</v>
      </c>
      <c r="G210" s="106">
        <v>22773494</v>
      </c>
      <c r="H210" s="106">
        <v>5805648</v>
      </c>
      <c r="I210" s="106">
        <v>0</v>
      </c>
      <c r="J210" s="106">
        <v>6156065</v>
      </c>
      <c r="L210" s="220" t="s">
        <v>2344</v>
      </c>
      <c r="M210" s="97"/>
      <c r="N210" s="98"/>
      <c r="O210" s="99"/>
      <c r="P210" s="46"/>
      <c r="Q210" s="46"/>
      <c r="R210" s="97"/>
      <c r="S210" s="98"/>
      <c r="T210" s="99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2"/>
        <v>10320573</v>
      </c>
      <c r="G211" s="106">
        <v>4764255</v>
      </c>
      <c r="H211" s="106">
        <v>2949564</v>
      </c>
      <c r="I211" s="106">
        <v>954301</v>
      </c>
      <c r="J211" s="106">
        <v>1652453</v>
      </c>
      <c r="L211" s="220" t="s">
        <v>2344</v>
      </c>
      <c r="M211" s="97"/>
      <c r="N211" s="98"/>
      <c r="O211" s="99"/>
      <c r="P211" s="46"/>
      <c r="Q211" s="46"/>
      <c r="R211" s="97"/>
      <c r="S211" s="98"/>
      <c r="T211" s="99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2"/>
        <v>5000507</v>
      </c>
      <c r="G212" s="106">
        <v>2967116</v>
      </c>
      <c r="H212" s="106">
        <v>1611438</v>
      </c>
      <c r="I212" s="106">
        <v>290102</v>
      </c>
      <c r="J212" s="106">
        <v>131851</v>
      </c>
      <c r="L212" s="220" t="s">
        <v>2344</v>
      </c>
      <c r="M212" s="97"/>
      <c r="N212" s="98"/>
      <c r="O212" s="99"/>
      <c r="P212" s="46"/>
      <c r="Q212" s="46"/>
      <c r="R212" s="97"/>
      <c r="S212" s="98"/>
      <c r="T212" s="99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2"/>
        <v>628653</v>
      </c>
      <c r="G213" s="106">
        <v>116001</v>
      </c>
      <c r="H213" s="106">
        <v>512651</v>
      </c>
      <c r="I213" s="106">
        <v>0</v>
      </c>
      <c r="J213" s="106">
        <v>1</v>
      </c>
      <c r="L213" s="220" t="s">
        <v>2344</v>
      </c>
      <c r="M213" s="97"/>
      <c r="N213" s="98"/>
      <c r="O213" s="78"/>
      <c r="P213" s="46"/>
      <c r="Q213" s="46"/>
      <c r="R213" s="97"/>
      <c r="S213" s="98"/>
      <c r="T213" s="99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2"/>
        <v>5199381</v>
      </c>
      <c r="G214" s="106">
        <v>498601</v>
      </c>
      <c r="H214" s="106">
        <v>1346765</v>
      </c>
      <c r="I214" s="106">
        <v>1051951</v>
      </c>
      <c r="J214" s="106">
        <v>2302064</v>
      </c>
      <c r="L214" s="220" t="s">
        <v>2344</v>
      </c>
      <c r="M214" s="97"/>
      <c r="N214" s="98"/>
      <c r="O214" s="78"/>
      <c r="P214" s="46"/>
      <c r="Q214" s="46"/>
      <c r="R214" s="97"/>
      <c r="S214" s="98"/>
      <c r="T214" s="99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2"/>
        <v>13424494</v>
      </c>
      <c r="G215" s="106">
        <v>10625394</v>
      </c>
      <c r="H215" s="106">
        <v>2426578</v>
      </c>
      <c r="I215" s="106">
        <v>0</v>
      </c>
      <c r="J215" s="106">
        <v>372522</v>
      </c>
      <c r="L215" s="220" t="s">
        <v>2344</v>
      </c>
      <c r="M215" s="97"/>
      <c r="N215" s="98"/>
      <c r="O215" s="78"/>
      <c r="P215" s="46"/>
      <c r="Q215" s="46"/>
      <c r="R215" s="97"/>
      <c r="S215" s="98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2"/>
        <v>614363</v>
      </c>
      <c r="G216" s="106">
        <v>10750</v>
      </c>
      <c r="H216" s="106">
        <v>246365</v>
      </c>
      <c r="I216" s="106">
        <v>173250</v>
      </c>
      <c r="J216" s="106">
        <v>183998</v>
      </c>
      <c r="L216" s="220" t="s">
        <v>2344</v>
      </c>
      <c r="M216" s="97"/>
      <c r="N216" s="98"/>
      <c r="O216" s="78"/>
      <c r="P216" s="46"/>
      <c r="Q216" s="46"/>
      <c r="R216" s="97"/>
      <c r="S216" s="98"/>
      <c r="T216" s="99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2"/>
        <v>21085056</v>
      </c>
      <c r="G217" s="106">
        <v>0</v>
      </c>
      <c r="H217" s="106">
        <v>4032238</v>
      </c>
      <c r="I217" s="106">
        <v>5603000</v>
      </c>
      <c r="J217" s="106">
        <v>11449818</v>
      </c>
      <c r="L217" s="220" t="s">
        <v>2349</v>
      </c>
      <c r="M217" s="97"/>
      <c r="N217" s="98"/>
      <c r="O217" s="78"/>
      <c r="P217" s="46"/>
      <c r="Q217" s="46"/>
      <c r="R217" s="97"/>
      <c r="S217" s="98"/>
      <c r="T217" s="78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2"/>
        <v>657680</v>
      </c>
      <c r="G218" s="106">
        <v>79400</v>
      </c>
      <c r="H218" s="106">
        <v>516730</v>
      </c>
      <c r="I218" s="106">
        <v>18500</v>
      </c>
      <c r="J218" s="106">
        <v>43050</v>
      </c>
      <c r="L218" s="220" t="s">
        <v>2349</v>
      </c>
      <c r="M218" s="97"/>
      <c r="N218" s="98"/>
      <c r="O218" s="99"/>
      <c r="P218" s="46"/>
      <c r="Q218" s="46"/>
      <c r="R218" s="97"/>
      <c r="S218" s="98"/>
      <c r="T218" s="78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2"/>
        <v>6121063</v>
      </c>
      <c r="G219" s="106">
        <v>107433</v>
      </c>
      <c r="H219" s="106">
        <v>370582</v>
      </c>
      <c r="I219" s="106">
        <v>3378100</v>
      </c>
      <c r="J219" s="106">
        <v>2264948</v>
      </c>
      <c r="L219" s="220" t="s">
        <v>2344</v>
      </c>
      <c r="M219" s="97"/>
      <c r="N219" s="98"/>
      <c r="O219" s="78"/>
      <c r="P219" s="46"/>
      <c r="Q219" s="46"/>
      <c r="R219" s="97"/>
      <c r="S219" s="98"/>
      <c r="T219" s="99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2"/>
        <v>434709</v>
      </c>
      <c r="G220" s="106">
        <v>0</v>
      </c>
      <c r="H220" s="106">
        <v>176378</v>
      </c>
      <c r="I220" s="106">
        <v>53400</v>
      </c>
      <c r="J220" s="106">
        <v>204931</v>
      </c>
      <c r="L220" s="220" t="s">
        <v>2344</v>
      </c>
      <c r="M220" s="97"/>
      <c r="N220" s="98"/>
      <c r="O220" s="99"/>
      <c r="P220" s="46"/>
      <c r="Q220" s="46"/>
      <c r="R220" s="97"/>
      <c r="S220" s="98"/>
      <c r="T220" s="78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2"/>
        <v>3218814</v>
      </c>
      <c r="G221" s="106">
        <v>301158</v>
      </c>
      <c r="H221" s="106">
        <v>167105</v>
      </c>
      <c r="I221" s="106">
        <v>11000</v>
      </c>
      <c r="J221" s="106">
        <v>2739551</v>
      </c>
      <c r="L221" s="220" t="s">
        <v>2344</v>
      </c>
      <c r="M221" s="97"/>
      <c r="N221" s="98"/>
      <c r="O221" s="78"/>
      <c r="P221" s="46"/>
      <c r="Q221" s="46"/>
      <c r="R221" s="97"/>
      <c r="S221" s="98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2"/>
        <v>208944</v>
      </c>
      <c r="G222" s="106">
        <v>0</v>
      </c>
      <c r="H222" s="106">
        <v>75312</v>
      </c>
      <c r="I222" s="106">
        <v>5000</v>
      </c>
      <c r="J222" s="106">
        <v>128632</v>
      </c>
      <c r="L222" s="221" t="s">
        <v>2345</v>
      </c>
      <c r="M222" s="97"/>
      <c r="N222" s="98"/>
      <c r="O222" s="99"/>
      <c r="P222" s="46"/>
      <c r="Q222" s="46"/>
      <c r="R222" s="97"/>
      <c r="S222" s="98"/>
      <c r="T222" s="99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aca="true" t="shared" si="3" ref="F223:F286">G223+H223+I223+J223</f>
        <v>652574</v>
      </c>
      <c r="G223" s="106">
        <v>0</v>
      </c>
      <c r="H223" s="106">
        <v>168337</v>
      </c>
      <c r="I223" s="106">
        <v>105082</v>
      </c>
      <c r="J223" s="106">
        <v>379155</v>
      </c>
      <c r="L223" s="220" t="s">
        <v>2345</v>
      </c>
      <c r="M223" s="97"/>
      <c r="N223" s="98"/>
      <c r="O223" s="78"/>
      <c r="P223" s="46"/>
      <c r="Q223" s="46"/>
      <c r="R223" s="97"/>
      <c r="S223" s="98"/>
      <c r="T223" s="99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3"/>
        <v>846835</v>
      </c>
      <c r="G224" s="106">
        <v>241000</v>
      </c>
      <c r="H224" s="106">
        <v>603535</v>
      </c>
      <c r="I224" s="106">
        <v>0</v>
      </c>
      <c r="J224" s="106">
        <v>2300</v>
      </c>
      <c r="L224" s="221" t="s">
        <v>2345</v>
      </c>
      <c r="M224" s="97"/>
      <c r="N224" s="98"/>
      <c r="O224" s="78"/>
      <c r="P224" s="46"/>
      <c r="Q224" s="46"/>
      <c r="R224" s="97"/>
      <c r="S224" s="98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3"/>
        <v>1163674</v>
      </c>
      <c r="G225" s="106">
        <v>401088</v>
      </c>
      <c r="H225" s="106">
        <v>601906</v>
      </c>
      <c r="I225" s="106">
        <v>18520</v>
      </c>
      <c r="J225" s="106">
        <v>142160</v>
      </c>
      <c r="L225" s="220" t="s">
        <v>2344</v>
      </c>
      <c r="M225" s="97"/>
      <c r="N225" s="98"/>
      <c r="O225" s="78"/>
      <c r="P225" s="46"/>
      <c r="Q225" s="46"/>
      <c r="R225" s="97"/>
      <c r="S225" s="98"/>
      <c r="T225" s="99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3"/>
        <v>66435664</v>
      </c>
      <c r="G226" s="106">
        <v>1221250</v>
      </c>
      <c r="H226" s="106">
        <v>3305268</v>
      </c>
      <c r="I226" s="106">
        <v>402950</v>
      </c>
      <c r="J226" s="106">
        <v>61506196</v>
      </c>
      <c r="L226" s="220" t="s">
        <v>2344</v>
      </c>
      <c r="M226" s="97"/>
      <c r="N226" s="98"/>
      <c r="O226" s="78"/>
      <c r="P226" s="46"/>
      <c r="Q226" s="46"/>
      <c r="R226" s="97"/>
      <c r="S226" s="98"/>
      <c r="T226" s="99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3"/>
        <v>32132</v>
      </c>
      <c r="G227" s="106">
        <v>0</v>
      </c>
      <c r="H227" s="106">
        <v>18526</v>
      </c>
      <c r="I227" s="106">
        <v>0</v>
      </c>
      <c r="J227" s="106">
        <v>13606</v>
      </c>
      <c r="L227" s="220" t="s">
        <v>2344</v>
      </c>
      <c r="M227" s="97"/>
      <c r="N227" s="98"/>
      <c r="O227" s="78"/>
      <c r="P227" s="46"/>
      <c r="Q227" s="46"/>
      <c r="R227" s="97"/>
      <c r="S227" s="98"/>
      <c r="T227" s="99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3"/>
        <v>883870</v>
      </c>
      <c r="G228" s="106">
        <v>591210</v>
      </c>
      <c r="H228" s="106">
        <v>62000</v>
      </c>
      <c r="I228" s="106">
        <v>78000</v>
      </c>
      <c r="J228" s="106">
        <v>152660</v>
      </c>
      <c r="L228" s="220" t="s">
        <v>2344</v>
      </c>
      <c r="M228" s="97"/>
      <c r="N228" s="98"/>
      <c r="O228" s="99"/>
      <c r="P228" s="46"/>
      <c r="Q228" s="46"/>
      <c r="R228" s="97"/>
      <c r="S228" s="98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3"/>
        <v>8560767</v>
      </c>
      <c r="G229" s="106">
        <v>51007</v>
      </c>
      <c r="H229" s="106">
        <v>488839</v>
      </c>
      <c r="I229" s="106">
        <v>243600</v>
      </c>
      <c r="J229" s="106">
        <v>7777321</v>
      </c>
      <c r="L229" s="220" t="s">
        <v>2344</v>
      </c>
      <c r="M229" s="97"/>
      <c r="N229" s="98"/>
      <c r="O229" s="78"/>
      <c r="P229" s="46"/>
      <c r="Q229" s="46"/>
      <c r="R229" s="97"/>
      <c r="S229" s="98"/>
      <c r="T229" s="78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3"/>
        <v>42495224</v>
      </c>
      <c r="G230" s="106">
        <v>1636660</v>
      </c>
      <c r="H230" s="106">
        <v>3550649</v>
      </c>
      <c r="I230" s="106">
        <v>16326983</v>
      </c>
      <c r="J230" s="106">
        <v>20980932</v>
      </c>
      <c r="L230" s="220" t="s">
        <v>2344</v>
      </c>
      <c r="M230" s="97"/>
      <c r="N230" s="98"/>
      <c r="O230" s="99"/>
      <c r="P230" s="46"/>
      <c r="Q230" s="46"/>
      <c r="R230" s="97"/>
      <c r="S230" s="98"/>
      <c r="T230" s="78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3"/>
        <v>18190872</v>
      </c>
      <c r="G231" s="106">
        <v>890000</v>
      </c>
      <c r="H231" s="106">
        <v>6534510</v>
      </c>
      <c r="I231" s="106">
        <v>605000</v>
      </c>
      <c r="J231" s="106">
        <v>10161362</v>
      </c>
      <c r="L231" s="220" t="s">
        <v>2344</v>
      </c>
      <c r="M231" s="97"/>
      <c r="N231" s="98"/>
      <c r="O231" s="99"/>
      <c r="P231" s="46"/>
      <c r="Q231" s="46"/>
      <c r="R231" s="97"/>
      <c r="S231" s="98"/>
      <c r="T231" s="78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3"/>
        <v>22558703</v>
      </c>
      <c r="G232" s="106">
        <v>2447400</v>
      </c>
      <c r="H232" s="106">
        <v>14299122</v>
      </c>
      <c r="I232" s="106">
        <v>14000</v>
      </c>
      <c r="J232" s="106">
        <v>5798181</v>
      </c>
      <c r="L232" s="220" t="s">
        <v>2344</v>
      </c>
      <c r="M232" s="97"/>
      <c r="N232" s="98"/>
      <c r="O232" s="78"/>
      <c r="P232" s="46"/>
      <c r="Q232" s="46"/>
      <c r="R232" s="97"/>
      <c r="S232" s="98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3"/>
        <v>3684247</v>
      </c>
      <c r="G233" s="106">
        <v>570501</v>
      </c>
      <c r="H233" s="106">
        <v>2648513</v>
      </c>
      <c r="I233" s="106">
        <v>0</v>
      </c>
      <c r="J233" s="106">
        <v>465233</v>
      </c>
      <c r="L233" s="220" t="s">
        <v>2344</v>
      </c>
      <c r="M233" s="97"/>
      <c r="N233" s="98"/>
      <c r="O233" s="99"/>
      <c r="P233" s="46"/>
      <c r="Q233" s="46"/>
      <c r="R233" s="97"/>
      <c r="S233" s="98"/>
      <c r="T233" s="78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3"/>
        <v>11547061</v>
      </c>
      <c r="G234" s="106">
        <v>2353346</v>
      </c>
      <c r="H234" s="106">
        <v>8975761</v>
      </c>
      <c r="I234" s="106">
        <v>25000</v>
      </c>
      <c r="J234" s="106">
        <v>192954</v>
      </c>
      <c r="L234" s="220" t="s">
        <v>2349</v>
      </c>
      <c r="M234" s="97"/>
      <c r="N234" s="98"/>
      <c r="O234" s="78"/>
      <c r="P234" s="46"/>
      <c r="Q234" s="46"/>
      <c r="R234" s="97"/>
      <c r="S234" s="98"/>
      <c r="T234" s="78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3"/>
        <v>69488598</v>
      </c>
      <c r="G235" s="106">
        <v>19049640</v>
      </c>
      <c r="H235" s="106">
        <v>20431105</v>
      </c>
      <c r="I235" s="106">
        <v>27145042</v>
      </c>
      <c r="J235" s="106">
        <v>2862811</v>
      </c>
      <c r="L235" s="221" t="s">
        <v>2345</v>
      </c>
      <c r="M235" s="97"/>
      <c r="N235" s="98"/>
      <c r="O235" s="78"/>
      <c r="P235" s="46"/>
      <c r="Q235" s="46"/>
      <c r="R235" s="97"/>
      <c r="S235" s="98"/>
      <c r="T235" s="99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t="shared" si="3"/>
        <v>2563639</v>
      </c>
      <c r="G236" s="106">
        <v>81400</v>
      </c>
      <c r="H236" s="106">
        <v>2482239</v>
      </c>
      <c r="I236" s="106">
        <v>0</v>
      </c>
      <c r="J236" s="106">
        <v>0</v>
      </c>
      <c r="L236" s="220" t="s">
        <v>2344</v>
      </c>
      <c r="M236" s="97"/>
      <c r="N236" s="98"/>
      <c r="O236" s="99"/>
      <c r="P236" s="46"/>
      <c r="Q236" s="46"/>
      <c r="R236" s="97"/>
      <c r="S236" s="98"/>
      <c r="T236" s="99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3"/>
        <v>16386820</v>
      </c>
      <c r="G237" s="106">
        <v>4609334</v>
      </c>
      <c r="H237" s="106">
        <v>1899111</v>
      </c>
      <c r="I237" s="106">
        <v>0</v>
      </c>
      <c r="J237" s="106">
        <v>9878375</v>
      </c>
      <c r="L237" s="220" t="s">
        <v>2344</v>
      </c>
      <c r="M237" s="97"/>
      <c r="N237" s="98"/>
      <c r="O237" s="99"/>
      <c r="P237" s="46"/>
      <c r="Q237" s="46"/>
      <c r="R237" s="97"/>
      <c r="S237" s="98"/>
      <c r="T237" s="99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3"/>
        <v>9087295</v>
      </c>
      <c r="G238" s="106">
        <v>64000</v>
      </c>
      <c r="H238" s="106">
        <v>8568100</v>
      </c>
      <c r="I238" s="106">
        <v>0</v>
      </c>
      <c r="J238" s="106">
        <v>455195</v>
      </c>
      <c r="L238" s="220" t="s">
        <v>2344</v>
      </c>
      <c r="M238" s="97"/>
      <c r="N238" s="98"/>
      <c r="O238" s="99"/>
      <c r="P238" s="46"/>
      <c r="Q238" s="46"/>
      <c r="R238" s="97"/>
      <c r="S238" s="98"/>
      <c r="T238" s="99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3"/>
        <v>12467165</v>
      </c>
      <c r="G239" s="106">
        <v>0</v>
      </c>
      <c r="H239" s="106">
        <v>9240331</v>
      </c>
      <c r="I239" s="106">
        <v>1394000</v>
      </c>
      <c r="J239" s="106">
        <v>1832834</v>
      </c>
      <c r="L239" s="220" t="s">
        <v>2344</v>
      </c>
      <c r="M239" s="97"/>
      <c r="N239" s="98"/>
      <c r="O239" s="99"/>
      <c r="P239" s="46"/>
      <c r="Q239" s="46"/>
      <c r="R239" s="97"/>
      <c r="S239" s="98"/>
      <c r="T239" s="78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3"/>
        <v>50132023</v>
      </c>
      <c r="G240" s="106">
        <v>9635511</v>
      </c>
      <c r="H240" s="106">
        <v>23307935</v>
      </c>
      <c r="I240" s="106">
        <v>1677388</v>
      </c>
      <c r="J240" s="106">
        <v>15511189</v>
      </c>
      <c r="L240" s="220" t="s">
        <v>2344</v>
      </c>
      <c r="M240" s="97"/>
      <c r="N240" s="98"/>
      <c r="O240" s="99"/>
      <c r="P240" s="46"/>
      <c r="Q240" s="46"/>
      <c r="R240" s="97"/>
      <c r="S240" s="98"/>
      <c r="T240" s="99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3"/>
        <v>28838952</v>
      </c>
      <c r="G241" s="106">
        <v>864300</v>
      </c>
      <c r="H241" s="106">
        <v>18230255</v>
      </c>
      <c r="I241" s="106">
        <v>2752500</v>
      </c>
      <c r="J241" s="106">
        <v>6991897</v>
      </c>
      <c r="L241" s="220" t="s">
        <v>2349</v>
      </c>
      <c r="M241" s="97"/>
      <c r="N241" s="98"/>
      <c r="O241" s="99"/>
      <c r="P241" s="46"/>
      <c r="Q241" s="46"/>
      <c r="R241" s="97"/>
      <c r="S241" s="98"/>
      <c r="T241" s="99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3"/>
        <v>86815045</v>
      </c>
      <c r="G242" s="106">
        <v>12626701</v>
      </c>
      <c r="H242" s="106">
        <v>23562585</v>
      </c>
      <c r="I242" s="106">
        <v>12147708</v>
      </c>
      <c r="J242" s="106">
        <v>38478051</v>
      </c>
      <c r="L242" s="220" t="s">
        <v>2344</v>
      </c>
      <c r="M242" s="97"/>
      <c r="N242" s="98"/>
      <c r="O242" s="99"/>
      <c r="P242" s="46"/>
      <c r="Q242" s="46"/>
      <c r="R242" s="97"/>
      <c r="S242" s="98"/>
      <c r="T242" s="99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3"/>
        <v>98654407</v>
      </c>
      <c r="G243" s="106">
        <v>21321253</v>
      </c>
      <c r="H243" s="106">
        <v>37390912</v>
      </c>
      <c r="I243" s="106">
        <v>23625770</v>
      </c>
      <c r="J243" s="106">
        <v>16316472</v>
      </c>
      <c r="L243" s="220" t="s">
        <v>2349</v>
      </c>
      <c r="M243" s="97"/>
      <c r="N243" s="98"/>
      <c r="O243" s="99"/>
      <c r="P243" s="46"/>
      <c r="Q243" s="46"/>
      <c r="R243" s="97"/>
      <c r="S243" s="98"/>
      <c r="T243" s="99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3"/>
        <v>273133168</v>
      </c>
      <c r="G244" s="106">
        <v>36708955</v>
      </c>
      <c r="H244" s="106">
        <v>77282161</v>
      </c>
      <c r="I244" s="106">
        <v>32210330</v>
      </c>
      <c r="J244" s="106">
        <v>126931722</v>
      </c>
      <c r="L244" s="220" t="s">
        <v>2344</v>
      </c>
      <c r="M244" s="97"/>
      <c r="N244" s="98"/>
      <c r="O244" s="99"/>
      <c r="P244" s="46"/>
      <c r="Q244" s="46"/>
      <c r="R244" s="97"/>
      <c r="S244" s="98"/>
      <c r="T244" s="78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3"/>
        <v>5936541</v>
      </c>
      <c r="G245" s="106">
        <v>2923800</v>
      </c>
      <c r="H245" s="106">
        <v>2908817</v>
      </c>
      <c r="I245" s="106">
        <v>0</v>
      </c>
      <c r="J245" s="106">
        <v>103924</v>
      </c>
      <c r="L245" s="220" t="s">
        <v>2344</v>
      </c>
      <c r="M245" s="97"/>
      <c r="N245" s="98"/>
      <c r="O245" s="99"/>
      <c r="P245" s="46"/>
      <c r="Q245" s="46"/>
      <c r="R245" s="97"/>
      <c r="S245" s="98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3"/>
        <v>34269164</v>
      </c>
      <c r="G246" s="106">
        <v>2996450</v>
      </c>
      <c r="H246" s="106">
        <v>7431709</v>
      </c>
      <c r="I246" s="106">
        <v>2536000</v>
      </c>
      <c r="J246" s="106">
        <v>21305005</v>
      </c>
      <c r="L246" s="220" t="s">
        <v>2344</v>
      </c>
      <c r="M246" s="97"/>
      <c r="N246" s="98"/>
      <c r="O246" s="78"/>
      <c r="P246" s="46"/>
      <c r="Q246" s="46"/>
      <c r="R246" s="97"/>
      <c r="S246" s="98"/>
      <c r="T246" s="99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3"/>
        <v>11878222</v>
      </c>
      <c r="G247" s="106">
        <v>179600</v>
      </c>
      <c r="H247" s="106">
        <v>8461528</v>
      </c>
      <c r="I247" s="106">
        <v>24600</v>
      </c>
      <c r="J247" s="106">
        <v>3212494</v>
      </c>
      <c r="L247" s="220" t="s">
        <v>2343</v>
      </c>
      <c r="M247" s="97"/>
      <c r="N247" s="98"/>
      <c r="O247" s="99"/>
      <c r="P247" s="46"/>
      <c r="Q247" s="46"/>
      <c r="R247" s="97"/>
      <c r="S247" s="98"/>
      <c r="T247" s="99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3"/>
        <v>7208551</v>
      </c>
      <c r="G248" s="106">
        <v>436000</v>
      </c>
      <c r="H248" s="106">
        <v>1963938</v>
      </c>
      <c r="I248" s="106">
        <v>0</v>
      </c>
      <c r="J248" s="106">
        <v>4808613</v>
      </c>
      <c r="L248" s="220" t="s">
        <v>2344</v>
      </c>
      <c r="M248" s="97"/>
      <c r="N248" s="98"/>
      <c r="O248" s="99"/>
      <c r="P248" s="46"/>
      <c r="Q248" s="46"/>
      <c r="R248" s="97"/>
      <c r="S248" s="98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3"/>
        <v>15609629</v>
      </c>
      <c r="G249" s="106">
        <v>465700</v>
      </c>
      <c r="H249" s="106">
        <v>10534256</v>
      </c>
      <c r="I249" s="106">
        <v>703825</v>
      </c>
      <c r="J249" s="106">
        <v>3905848</v>
      </c>
      <c r="L249" s="220" t="s">
        <v>2344</v>
      </c>
      <c r="M249" s="97"/>
      <c r="N249" s="98"/>
      <c r="O249" s="99"/>
      <c r="P249" s="46"/>
      <c r="Q249" s="46"/>
      <c r="R249" s="97"/>
      <c r="S249" s="98"/>
      <c r="T249" s="78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3"/>
        <v>8459198</v>
      </c>
      <c r="G250" s="106">
        <v>377700</v>
      </c>
      <c r="H250" s="106">
        <v>6991314</v>
      </c>
      <c r="I250" s="106">
        <v>81450</v>
      </c>
      <c r="J250" s="106">
        <v>1008734</v>
      </c>
      <c r="L250" s="220" t="s">
        <v>2344</v>
      </c>
      <c r="M250" s="97"/>
      <c r="N250" s="98"/>
      <c r="O250" s="99"/>
      <c r="P250" s="46"/>
      <c r="Q250" s="46"/>
      <c r="R250" s="97"/>
      <c r="S250" s="98"/>
      <c r="T250" s="78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3"/>
        <v>13040756</v>
      </c>
      <c r="G251" s="106">
        <v>829540</v>
      </c>
      <c r="H251" s="106">
        <v>4803986</v>
      </c>
      <c r="I251" s="106">
        <v>6000</v>
      </c>
      <c r="J251" s="106">
        <v>7401230</v>
      </c>
      <c r="L251" s="220" t="s">
        <v>2349</v>
      </c>
      <c r="M251" s="97"/>
      <c r="N251" s="98"/>
      <c r="O251" s="99"/>
      <c r="P251" s="46"/>
      <c r="Q251" s="46"/>
      <c r="R251" s="97"/>
      <c r="S251" s="98"/>
      <c r="T251" s="99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3"/>
        <v>60804327</v>
      </c>
      <c r="G252" s="106">
        <v>22831819</v>
      </c>
      <c r="H252" s="106">
        <v>14992464</v>
      </c>
      <c r="I252" s="106">
        <v>5552931</v>
      </c>
      <c r="J252" s="106">
        <v>17427113</v>
      </c>
      <c r="L252" s="220" t="s">
        <v>2344</v>
      </c>
      <c r="M252" s="97"/>
      <c r="N252" s="98"/>
      <c r="O252" s="78"/>
      <c r="P252" s="46"/>
      <c r="Q252" s="46"/>
      <c r="R252" s="97"/>
      <c r="S252" s="98"/>
      <c r="T252" s="99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3"/>
        <v>2464319</v>
      </c>
      <c r="G253" s="106">
        <v>79010</v>
      </c>
      <c r="H253" s="106">
        <v>1791017</v>
      </c>
      <c r="I253" s="106">
        <v>446493</v>
      </c>
      <c r="J253" s="106">
        <v>147799</v>
      </c>
      <c r="L253" s="221" t="s">
        <v>2345</v>
      </c>
      <c r="M253" s="97"/>
      <c r="N253" s="98"/>
      <c r="O253" s="99"/>
      <c r="P253" s="46"/>
      <c r="Q253" s="46"/>
      <c r="R253" s="97"/>
      <c r="S253" s="98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3"/>
        <v>19084134</v>
      </c>
      <c r="G254" s="106">
        <v>5524816</v>
      </c>
      <c r="H254" s="106">
        <v>8623524</v>
      </c>
      <c r="I254" s="106">
        <v>42932</v>
      </c>
      <c r="J254" s="106">
        <v>4892862</v>
      </c>
      <c r="L254" s="220" t="s">
        <v>2349</v>
      </c>
      <c r="M254" s="97"/>
      <c r="N254" s="98"/>
      <c r="O254" s="99"/>
      <c r="P254" s="46"/>
      <c r="Q254" s="46"/>
      <c r="R254" s="97"/>
      <c r="S254" s="98"/>
      <c r="T254" s="78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3"/>
        <v>16371340</v>
      </c>
      <c r="G255" s="106">
        <v>8917602</v>
      </c>
      <c r="H255" s="106">
        <v>4605705</v>
      </c>
      <c r="I255" s="106">
        <v>1829245</v>
      </c>
      <c r="J255" s="106">
        <v>1018788</v>
      </c>
      <c r="L255" s="220" t="s">
        <v>2349</v>
      </c>
      <c r="M255" s="97"/>
      <c r="N255" s="98"/>
      <c r="O255" s="78"/>
      <c r="P255" s="46"/>
      <c r="Q255" s="46"/>
      <c r="R255" s="97"/>
      <c r="S255" s="98"/>
      <c r="T255" s="99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3"/>
        <v>2792180</v>
      </c>
      <c r="G256" s="106">
        <v>674000</v>
      </c>
      <c r="H256" s="106">
        <v>73250</v>
      </c>
      <c r="I256" s="106">
        <v>198102</v>
      </c>
      <c r="J256" s="106">
        <v>1846828</v>
      </c>
      <c r="L256" s="220" t="s">
        <v>2344</v>
      </c>
      <c r="M256" s="97"/>
      <c r="N256" s="98"/>
      <c r="O256" s="99"/>
      <c r="P256" s="46"/>
      <c r="Q256" s="46"/>
      <c r="R256" s="97"/>
      <c r="S256" s="98"/>
      <c r="T256" s="99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3"/>
        <v>8008379</v>
      </c>
      <c r="G257" s="106">
        <v>1126768</v>
      </c>
      <c r="H257" s="106">
        <v>3358627</v>
      </c>
      <c r="I257" s="106">
        <v>308002</v>
      </c>
      <c r="J257" s="106">
        <v>3214982</v>
      </c>
      <c r="L257" s="220" t="s">
        <v>2344</v>
      </c>
      <c r="M257" s="97"/>
      <c r="N257" s="98"/>
      <c r="O257" s="99"/>
      <c r="P257" s="46"/>
      <c r="Q257" s="46"/>
      <c r="R257" s="97"/>
      <c r="S257" s="98"/>
      <c r="T257" s="78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3"/>
        <v>13956222</v>
      </c>
      <c r="G258" s="106">
        <v>614950</v>
      </c>
      <c r="H258" s="106">
        <v>5210679</v>
      </c>
      <c r="I258" s="106">
        <v>608253</v>
      </c>
      <c r="J258" s="106">
        <v>7522340</v>
      </c>
      <c r="L258" s="220" t="s">
        <v>2344</v>
      </c>
      <c r="M258" s="97"/>
      <c r="N258" s="98"/>
      <c r="O258" s="99"/>
      <c r="P258" s="46"/>
      <c r="Q258" s="46"/>
      <c r="R258" s="97"/>
      <c r="S258" s="98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3"/>
        <v>10505615</v>
      </c>
      <c r="G259" s="106">
        <v>153800</v>
      </c>
      <c r="H259" s="106">
        <v>1894152</v>
      </c>
      <c r="I259" s="106">
        <v>3603503</v>
      </c>
      <c r="J259" s="106">
        <v>4854160</v>
      </c>
      <c r="L259" s="220" t="s">
        <v>2344</v>
      </c>
      <c r="M259" s="97"/>
      <c r="N259" s="98"/>
      <c r="O259" s="99"/>
      <c r="P259" s="46"/>
      <c r="Q259" s="46"/>
      <c r="R259" s="97"/>
      <c r="S259" s="98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3"/>
        <v>129822535</v>
      </c>
      <c r="G260" s="106">
        <v>5432247</v>
      </c>
      <c r="H260" s="106">
        <v>3599172</v>
      </c>
      <c r="I260" s="106">
        <v>82999632</v>
      </c>
      <c r="J260" s="106">
        <v>37791484</v>
      </c>
      <c r="L260" s="220" t="s">
        <v>2344</v>
      </c>
      <c r="M260" s="97"/>
      <c r="N260" s="98"/>
      <c r="O260" s="78"/>
      <c r="P260" s="46"/>
      <c r="Q260" s="46"/>
      <c r="R260" s="97"/>
      <c r="S260" s="98"/>
      <c r="T260" s="99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3"/>
        <v>41495249</v>
      </c>
      <c r="G261" s="106">
        <v>35350</v>
      </c>
      <c r="H261" s="106">
        <v>1973218</v>
      </c>
      <c r="I261" s="106">
        <v>17374283</v>
      </c>
      <c r="J261" s="106">
        <v>22112398</v>
      </c>
      <c r="L261" s="220" t="s">
        <v>2349</v>
      </c>
      <c r="M261" s="97"/>
      <c r="N261" s="98"/>
      <c r="O261" s="99"/>
      <c r="P261" s="46"/>
      <c r="Q261" s="46"/>
      <c r="R261" s="97"/>
      <c r="S261" s="98"/>
      <c r="T261" s="78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3"/>
        <v>7800339</v>
      </c>
      <c r="G262" s="106">
        <v>1981970</v>
      </c>
      <c r="H262" s="106">
        <v>4270216</v>
      </c>
      <c r="I262" s="106">
        <v>41000</v>
      </c>
      <c r="J262" s="106">
        <v>1507153</v>
      </c>
      <c r="L262" s="220" t="s">
        <v>2349</v>
      </c>
      <c r="M262" s="97"/>
      <c r="N262" s="98"/>
      <c r="O262" s="78"/>
      <c r="P262" s="46"/>
      <c r="Q262" s="46"/>
      <c r="R262" s="97"/>
      <c r="S262" s="98"/>
      <c r="T262" s="99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3"/>
        <v>20603864</v>
      </c>
      <c r="G263" s="106">
        <v>5066642</v>
      </c>
      <c r="H263" s="106">
        <v>10095080</v>
      </c>
      <c r="I263" s="106">
        <v>1423984</v>
      </c>
      <c r="J263" s="106">
        <v>4018158</v>
      </c>
      <c r="L263" s="220" t="s">
        <v>2344</v>
      </c>
      <c r="M263" s="97"/>
      <c r="N263" s="98"/>
      <c r="O263" s="99"/>
      <c r="P263" s="46"/>
      <c r="Q263" s="46"/>
      <c r="R263" s="97"/>
      <c r="S263" s="98"/>
      <c r="T263" s="99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3"/>
        <v>3143107</v>
      </c>
      <c r="G264" s="106">
        <v>0</v>
      </c>
      <c r="H264" s="106">
        <v>3143107</v>
      </c>
      <c r="I264" s="106">
        <v>0</v>
      </c>
      <c r="J264" s="106">
        <v>0</v>
      </c>
      <c r="L264" s="220" t="s">
        <v>2349</v>
      </c>
      <c r="M264" s="97"/>
      <c r="N264" s="98"/>
      <c r="O264" s="78"/>
      <c r="P264" s="46"/>
      <c r="Q264" s="46"/>
      <c r="R264" s="97"/>
      <c r="S264" s="98"/>
      <c r="T264" s="78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3"/>
        <v>807101</v>
      </c>
      <c r="G265" s="106">
        <v>415000</v>
      </c>
      <c r="H265" s="106">
        <v>370601</v>
      </c>
      <c r="I265" s="106">
        <v>0</v>
      </c>
      <c r="J265" s="106">
        <v>21500</v>
      </c>
      <c r="L265" s="220" t="s">
        <v>2345</v>
      </c>
      <c r="M265" s="97"/>
      <c r="N265" s="98"/>
      <c r="O265" s="78"/>
      <c r="P265" s="46"/>
      <c r="Q265" s="46"/>
      <c r="R265" s="97"/>
      <c r="S265" s="98"/>
      <c r="T265" s="99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3"/>
        <v>2612406</v>
      </c>
      <c r="G266" s="106">
        <v>0</v>
      </c>
      <c r="H266" s="106">
        <v>2051423</v>
      </c>
      <c r="I266" s="106">
        <v>41954</v>
      </c>
      <c r="J266" s="106">
        <v>519029</v>
      </c>
      <c r="L266" s="220" t="s">
        <v>2344</v>
      </c>
      <c r="M266" s="97"/>
      <c r="N266" s="98"/>
      <c r="O266" s="99"/>
      <c r="P266" s="46"/>
      <c r="Q266" s="46"/>
      <c r="R266" s="97"/>
      <c r="S266" s="98"/>
      <c r="T266" s="78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3"/>
        <v>3423679</v>
      </c>
      <c r="G267" s="106">
        <v>991150</v>
      </c>
      <c r="H267" s="106">
        <v>2066470</v>
      </c>
      <c r="I267" s="106">
        <v>5000</v>
      </c>
      <c r="J267" s="106">
        <v>361059</v>
      </c>
      <c r="L267" s="220" t="s">
        <v>2349</v>
      </c>
      <c r="M267" s="97"/>
      <c r="N267" s="98"/>
      <c r="O267" s="78"/>
      <c r="P267" s="46"/>
      <c r="Q267" s="46"/>
      <c r="R267" s="97"/>
      <c r="S267" s="98"/>
      <c r="T267" s="78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3"/>
        <v>3302935</v>
      </c>
      <c r="G268" s="106">
        <v>458000</v>
      </c>
      <c r="H268" s="106">
        <v>1755426</v>
      </c>
      <c r="I268" s="106">
        <v>14000</v>
      </c>
      <c r="J268" s="106">
        <v>1075509</v>
      </c>
      <c r="L268" s="220" t="s">
        <v>2344</v>
      </c>
      <c r="M268" s="97"/>
      <c r="N268" s="98"/>
      <c r="O268" s="99"/>
      <c r="P268" s="46"/>
      <c r="Q268" s="46"/>
      <c r="R268" s="97"/>
      <c r="S268" s="98"/>
      <c r="T268" s="99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3"/>
        <v>1611412</v>
      </c>
      <c r="G269" s="106">
        <v>0</v>
      </c>
      <c r="H269" s="106">
        <v>25500</v>
      </c>
      <c r="I269" s="106">
        <v>22600</v>
      </c>
      <c r="J269" s="106">
        <v>1563312</v>
      </c>
      <c r="L269" s="220" t="s">
        <v>2344</v>
      </c>
      <c r="M269" s="97"/>
      <c r="N269" s="98"/>
      <c r="O269" s="78"/>
      <c r="P269" s="46"/>
      <c r="Q269" s="46"/>
      <c r="R269" s="97"/>
      <c r="S269" s="98"/>
      <c r="T269" s="99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3"/>
        <v>51677334</v>
      </c>
      <c r="G270" s="106">
        <v>7240075</v>
      </c>
      <c r="H270" s="106">
        <v>12788003</v>
      </c>
      <c r="I270" s="106">
        <v>11580870</v>
      </c>
      <c r="J270" s="106">
        <v>20068386</v>
      </c>
      <c r="L270" s="220" t="s">
        <v>2344</v>
      </c>
      <c r="M270" s="97"/>
      <c r="N270" s="98"/>
      <c r="O270" s="78"/>
      <c r="P270" s="46"/>
      <c r="Q270" s="46"/>
      <c r="R270" s="97"/>
      <c r="S270" s="98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3"/>
        <v>585343</v>
      </c>
      <c r="G271" s="106">
        <v>0</v>
      </c>
      <c r="H271" s="106">
        <v>581937</v>
      </c>
      <c r="I271" s="106">
        <v>0</v>
      </c>
      <c r="J271" s="106">
        <v>3406</v>
      </c>
      <c r="L271" s="220" t="s">
        <v>2349</v>
      </c>
      <c r="M271" s="97"/>
      <c r="N271" s="98"/>
      <c r="O271" s="99"/>
      <c r="P271" s="46"/>
      <c r="Q271" s="46"/>
      <c r="R271" s="97"/>
      <c r="S271" s="98"/>
      <c r="T271" s="78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3"/>
        <v>110434891</v>
      </c>
      <c r="G272" s="106">
        <v>1954487</v>
      </c>
      <c r="H272" s="106">
        <v>4869930</v>
      </c>
      <c r="I272" s="106">
        <v>89471897</v>
      </c>
      <c r="J272" s="106">
        <v>14138577</v>
      </c>
      <c r="L272" s="220" t="s">
        <v>2344</v>
      </c>
      <c r="M272" s="97"/>
      <c r="N272" s="98"/>
      <c r="O272" s="99"/>
      <c r="P272" s="46"/>
      <c r="Q272" s="46"/>
      <c r="R272" s="97"/>
      <c r="S272" s="98"/>
      <c r="T272" s="78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3"/>
        <v>1471244</v>
      </c>
      <c r="G273" s="106">
        <v>0</v>
      </c>
      <c r="H273" s="106">
        <v>1402917</v>
      </c>
      <c r="I273" s="106">
        <v>0</v>
      </c>
      <c r="J273" s="106">
        <v>68327</v>
      </c>
      <c r="L273" s="220" t="s">
        <v>2344</v>
      </c>
      <c r="M273" s="97"/>
      <c r="N273" s="98"/>
      <c r="O273" s="99"/>
      <c r="P273" s="46"/>
      <c r="Q273" s="46"/>
      <c r="R273" s="97"/>
      <c r="S273" s="98"/>
      <c r="T273" s="99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3"/>
        <v>4210930</v>
      </c>
      <c r="G274" s="106">
        <v>148450</v>
      </c>
      <c r="H274" s="106">
        <v>1861172</v>
      </c>
      <c r="I274" s="106">
        <v>0</v>
      </c>
      <c r="J274" s="106">
        <v>2201308</v>
      </c>
      <c r="L274" s="220" t="s">
        <v>2344</v>
      </c>
      <c r="M274" s="97"/>
      <c r="N274" s="98"/>
      <c r="O274" s="99"/>
      <c r="P274" s="46"/>
      <c r="Q274" s="46"/>
      <c r="R274" s="97"/>
      <c r="S274" s="98"/>
      <c r="T274" s="99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3"/>
        <v>1615675</v>
      </c>
      <c r="G275" s="106">
        <v>375500</v>
      </c>
      <c r="H275" s="106">
        <v>762675</v>
      </c>
      <c r="I275" s="106">
        <v>405000</v>
      </c>
      <c r="J275" s="106">
        <v>72500</v>
      </c>
      <c r="L275" s="220" t="s">
        <v>2344</v>
      </c>
      <c r="M275" s="97"/>
      <c r="N275" s="98"/>
      <c r="O275" s="78"/>
      <c r="P275" s="46"/>
      <c r="Q275" s="46"/>
      <c r="R275" s="97"/>
      <c r="S275" s="98"/>
      <c r="T275" s="99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3"/>
        <v>14048280</v>
      </c>
      <c r="G276" s="106">
        <v>9405671</v>
      </c>
      <c r="H276" s="106">
        <v>515883</v>
      </c>
      <c r="I276" s="106">
        <v>115789</v>
      </c>
      <c r="J276" s="106">
        <v>4010937</v>
      </c>
      <c r="L276" s="220" t="s">
        <v>2344</v>
      </c>
      <c r="M276" s="97"/>
      <c r="N276" s="98"/>
      <c r="O276" s="99"/>
      <c r="P276" s="46"/>
      <c r="Q276" s="46"/>
      <c r="R276" s="97"/>
      <c r="S276" s="98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3"/>
        <v>127759596</v>
      </c>
      <c r="G277" s="106">
        <v>67022780</v>
      </c>
      <c r="H277" s="106">
        <v>21985856</v>
      </c>
      <c r="I277" s="106">
        <v>25323839</v>
      </c>
      <c r="J277" s="106">
        <v>13427121</v>
      </c>
      <c r="L277" s="220" t="s">
        <v>2344</v>
      </c>
      <c r="M277" s="97"/>
      <c r="N277" s="98"/>
      <c r="O277" s="99"/>
      <c r="P277" s="46"/>
      <c r="Q277" s="46"/>
      <c r="R277" s="97"/>
      <c r="S277" s="98"/>
      <c r="T277" s="99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3"/>
        <v>1335926</v>
      </c>
      <c r="G278" s="106">
        <v>1257600</v>
      </c>
      <c r="H278" s="106">
        <v>54126</v>
      </c>
      <c r="I278" s="106">
        <v>0</v>
      </c>
      <c r="J278" s="106">
        <v>24200</v>
      </c>
      <c r="L278" s="220" t="s">
        <v>2345</v>
      </c>
      <c r="M278" s="97"/>
      <c r="N278" s="98"/>
      <c r="O278" s="99"/>
      <c r="P278" s="46"/>
      <c r="Q278" s="46"/>
      <c r="R278" s="97"/>
      <c r="S278" s="98"/>
      <c r="T278" s="78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3"/>
        <v>3957420</v>
      </c>
      <c r="G279" s="106">
        <v>1866600</v>
      </c>
      <c r="H279" s="106">
        <v>1045700</v>
      </c>
      <c r="I279" s="106">
        <v>0</v>
      </c>
      <c r="J279" s="106">
        <v>1045120</v>
      </c>
      <c r="L279" s="220" t="s">
        <v>2344</v>
      </c>
      <c r="M279" s="97"/>
      <c r="N279" s="98"/>
      <c r="O279" s="99"/>
      <c r="P279" s="46"/>
      <c r="Q279" s="46"/>
      <c r="R279" s="97"/>
      <c r="S279" s="98"/>
      <c r="T279" s="78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3"/>
        <v>28814448</v>
      </c>
      <c r="G280" s="106">
        <v>17211285</v>
      </c>
      <c r="H280" s="106">
        <v>1846375</v>
      </c>
      <c r="I280" s="106">
        <v>7006951</v>
      </c>
      <c r="J280" s="106">
        <v>2749837</v>
      </c>
      <c r="L280" s="220" t="s">
        <v>2344</v>
      </c>
      <c r="M280" s="97"/>
      <c r="N280" s="98"/>
      <c r="O280" s="99"/>
      <c r="P280" s="46"/>
      <c r="Q280" s="46"/>
      <c r="R280" s="97"/>
      <c r="S280" s="98"/>
      <c r="T280" s="99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3"/>
        <v>157640303</v>
      </c>
      <c r="G281" s="106">
        <v>60728825</v>
      </c>
      <c r="H281" s="106">
        <v>43999325</v>
      </c>
      <c r="I281" s="106">
        <v>31445400</v>
      </c>
      <c r="J281" s="106">
        <v>21466753</v>
      </c>
      <c r="L281" s="220" t="s">
        <v>2344</v>
      </c>
      <c r="M281" s="97"/>
      <c r="N281" s="98"/>
      <c r="O281" s="99"/>
      <c r="P281" s="46"/>
      <c r="Q281" s="46"/>
      <c r="R281" s="97"/>
      <c r="S281" s="98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3"/>
        <v>663704742</v>
      </c>
      <c r="G282" s="106">
        <v>369014059</v>
      </c>
      <c r="H282" s="106">
        <v>140791510</v>
      </c>
      <c r="I282" s="106">
        <v>57493575</v>
      </c>
      <c r="J282" s="106">
        <v>96405598</v>
      </c>
      <c r="L282" s="220" t="s">
        <v>2344</v>
      </c>
      <c r="M282" s="97"/>
      <c r="N282" s="98"/>
      <c r="O282" s="99"/>
      <c r="P282" s="46"/>
      <c r="Q282" s="46"/>
      <c r="R282" s="97"/>
      <c r="S282" s="98"/>
      <c r="T282" s="99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3"/>
        <v>29181937</v>
      </c>
      <c r="G283" s="106">
        <v>2637800</v>
      </c>
      <c r="H283" s="106">
        <v>1602061</v>
      </c>
      <c r="I283" s="106">
        <v>2066801</v>
      </c>
      <c r="J283" s="106">
        <v>22875275</v>
      </c>
      <c r="L283" s="221" t="s">
        <v>2345</v>
      </c>
      <c r="M283" s="97"/>
      <c r="N283" s="98"/>
      <c r="O283" s="99"/>
      <c r="P283" s="46"/>
      <c r="Q283" s="46"/>
      <c r="R283" s="97"/>
      <c r="S283" s="98"/>
      <c r="T283" s="78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>
        <f t="shared" si="3"/>
        <v>39195923</v>
      </c>
      <c r="G284" s="106">
        <v>12600900</v>
      </c>
      <c r="H284" s="106">
        <v>9557496</v>
      </c>
      <c r="I284" s="106">
        <v>8159103</v>
      </c>
      <c r="J284" s="106">
        <v>8878424</v>
      </c>
      <c r="L284" s="221" t="s">
        <v>2345</v>
      </c>
      <c r="M284" s="97"/>
      <c r="N284" s="98"/>
      <c r="O284" s="99"/>
      <c r="P284" s="46"/>
      <c r="Q284" s="46"/>
      <c r="R284" s="97"/>
      <c r="S284" s="98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t="shared" si="3"/>
        <v>69203887</v>
      </c>
      <c r="G285" s="106">
        <v>920003</v>
      </c>
      <c r="H285" s="106">
        <v>10523417</v>
      </c>
      <c r="I285" s="106">
        <v>13528403</v>
      </c>
      <c r="J285" s="106">
        <v>44232064</v>
      </c>
      <c r="L285" s="220" t="s">
        <v>2349</v>
      </c>
      <c r="M285" s="97"/>
      <c r="N285" s="98"/>
      <c r="O285" s="99"/>
      <c r="P285" s="46"/>
      <c r="Q285" s="46"/>
      <c r="R285" s="97"/>
      <c r="S285" s="98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3"/>
        <v>23933800</v>
      </c>
      <c r="G286" s="106">
        <v>4638855</v>
      </c>
      <c r="H286" s="106">
        <v>7976496</v>
      </c>
      <c r="I286" s="106">
        <v>3948000</v>
      </c>
      <c r="J286" s="106">
        <v>7370449</v>
      </c>
      <c r="L286" s="221" t="s">
        <v>2345</v>
      </c>
      <c r="M286" s="97"/>
      <c r="N286" s="98"/>
      <c r="O286" s="78"/>
      <c r="P286" s="46"/>
      <c r="Q286" s="46"/>
      <c r="R286" s="97"/>
      <c r="S286" s="98"/>
      <c r="T286" s="99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aca="true" t="shared" si="4" ref="F287:F322">G287+H287+I287+J287</f>
        <v>177882175</v>
      </c>
      <c r="G287" s="106">
        <v>151634459</v>
      </c>
      <c r="H287" s="106">
        <v>5494377</v>
      </c>
      <c r="I287" s="106">
        <v>440000</v>
      </c>
      <c r="J287" s="106">
        <v>20313339</v>
      </c>
      <c r="L287" s="221" t="s">
        <v>2345</v>
      </c>
      <c r="M287" s="97"/>
      <c r="N287" s="98"/>
      <c r="O287" s="78"/>
      <c r="P287" s="46"/>
      <c r="Q287" s="46"/>
      <c r="R287" s="97"/>
      <c r="S287" s="98"/>
      <c r="T287" s="78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4"/>
        <v>34954722</v>
      </c>
      <c r="G288" s="106">
        <v>19217157</v>
      </c>
      <c r="H288" s="106">
        <v>11017470</v>
      </c>
      <c r="I288" s="106">
        <v>130000</v>
      </c>
      <c r="J288" s="106">
        <v>4590095</v>
      </c>
      <c r="L288" s="220" t="s">
        <v>2344</v>
      </c>
      <c r="M288" s="97"/>
      <c r="N288" s="98"/>
      <c r="O288" s="78"/>
      <c r="P288" s="46"/>
      <c r="Q288" s="46"/>
      <c r="R288" s="97"/>
      <c r="S288" s="98"/>
      <c r="T288" s="99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4"/>
        <v>3379533</v>
      </c>
      <c r="G289" s="106">
        <v>53100</v>
      </c>
      <c r="H289" s="106">
        <v>1349801</v>
      </c>
      <c r="I289" s="106">
        <v>589110</v>
      </c>
      <c r="J289" s="106">
        <v>1387522</v>
      </c>
      <c r="L289" s="220" t="s">
        <v>2344</v>
      </c>
      <c r="M289" s="97"/>
      <c r="N289" s="98"/>
      <c r="O289" s="78"/>
      <c r="P289" s="46"/>
      <c r="Q289" s="46"/>
      <c r="R289" s="97"/>
      <c r="S289" s="98"/>
      <c r="T289" s="99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4"/>
        <v>2143807</v>
      </c>
      <c r="G290" s="106">
        <v>0</v>
      </c>
      <c r="H290" s="106">
        <v>529179</v>
      </c>
      <c r="I290" s="106">
        <v>166452</v>
      </c>
      <c r="J290" s="106">
        <v>1448176</v>
      </c>
      <c r="L290" s="220" t="s">
        <v>2344</v>
      </c>
      <c r="M290" s="97"/>
      <c r="N290" s="98"/>
      <c r="O290" s="78"/>
      <c r="P290" s="46"/>
      <c r="Q290" s="46"/>
      <c r="R290" s="97"/>
      <c r="S290" s="98"/>
      <c r="T290" s="99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4"/>
        <v>465453</v>
      </c>
      <c r="G291" s="106">
        <v>0</v>
      </c>
      <c r="H291" s="106">
        <v>125634</v>
      </c>
      <c r="I291" s="106">
        <v>0</v>
      </c>
      <c r="J291" s="106">
        <v>339819</v>
      </c>
      <c r="L291" s="220" t="s">
        <v>2344</v>
      </c>
      <c r="M291" s="97"/>
      <c r="N291" s="98"/>
      <c r="O291" s="99"/>
      <c r="P291" s="46"/>
      <c r="Q291" s="46"/>
      <c r="R291" s="97"/>
      <c r="S291" s="98"/>
      <c r="T291" s="99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4"/>
        <v>524157</v>
      </c>
      <c r="G292" s="106">
        <v>290000</v>
      </c>
      <c r="H292" s="106">
        <v>233157</v>
      </c>
      <c r="I292" s="106">
        <v>0</v>
      </c>
      <c r="J292" s="106">
        <v>1000</v>
      </c>
      <c r="L292" s="220" t="s">
        <v>2344</v>
      </c>
      <c r="M292" s="97"/>
      <c r="N292" s="98"/>
      <c r="O292" s="78"/>
      <c r="P292" s="46"/>
      <c r="Q292" s="46"/>
      <c r="R292" s="97"/>
      <c r="S292" s="98"/>
      <c r="T292" s="99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4"/>
        <v>1398200</v>
      </c>
      <c r="G293" s="106">
        <v>0</v>
      </c>
      <c r="H293" s="106">
        <v>665882</v>
      </c>
      <c r="I293" s="106">
        <v>202780</v>
      </c>
      <c r="J293" s="106">
        <v>529538</v>
      </c>
      <c r="L293" s="220" t="s">
        <v>2344</v>
      </c>
      <c r="M293" s="97"/>
      <c r="N293" s="98"/>
      <c r="O293" s="78"/>
      <c r="P293" s="46"/>
      <c r="Q293" s="46"/>
      <c r="R293" s="97"/>
      <c r="S293" s="98"/>
      <c r="T293" s="99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4"/>
        <v>50017965</v>
      </c>
      <c r="G294" s="106">
        <v>29100</v>
      </c>
      <c r="H294" s="106">
        <v>5092861</v>
      </c>
      <c r="I294" s="106">
        <v>8475803</v>
      </c>
      <c r="J294" s="106">
        <v>36420201</v>
      </c>
      <c r="L294" s="220" t="s">
        <v>2344</v>
      </c>
      <c r="M294" s="97"/>
      <c r="N294" s="98"/>
      <c r="O294" s="78"/>
      <c r="P294" s="46"/>
      <c r="Q294" s="46"/>
      <c r="R294" s="97"/>
      <c r="S294" s="98"/>
      <c r="T294" s="99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4"/>
        <v>4263104</v>
      </c>
      <c r="G295" s="106">
        <v>1599905</v>
      </c>
      <c r="H295" s="106">
        <v>1962606</v>
      </c>
      <c r="I295" s="106">
        <v>555203</v>
      </c>
      <c r="J295" s="106">
        <v>145390</v>
      </c>
      <c r="L295" s="220" t="s">
        <v>2344</v>
      </c>
      <c r="M295" s="97"/>
      <c r="N295" s="98"/>
      <c r="O295" s="99"/>
      <c r="P295" s="46"/>
      <c r="Q295" s="46"/>
      <c r="R295" s="97"/>
      <c r="S295" s="98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4"/>
        <v>2887538</v>
      </c>
      <c r="G296" s="106">
        <v>436650</v>
      </c>
      <c r="H296" s="106">
        <v>1940912</v>
      </c>
      <c r="I296" s="106">
        <v>155300</v>
      </c>
      <c r="J296" s="106">
        <v>354676</v>
      </c>
      <c r="L296" s="220" t="s">
        <v>2344</v>
      </c>
      <c r="M296" s="97"/>
      <c r="N296" s="98"/>
      <c r="O296" s="78"/>
      <c r="P296" s="46"/>
      <c r="Q296" s="46"/>
      <c r="R296" s="97"/>
      <c r="S296" s="98"/>
      <c r="T296" s="78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4"/>
        <v>5047470</v>
      </c>
      <c r="G297" s="106">
        <v>0</v>
      </c>
      <c r="H297" s="106">
        <v>969693</v>
      </c>
      <c r="I297" s="106">
        <v>10000</v>
      </c>
      <c r="J297" s="106">
        <v>4067777</v>
      </c>
      <c r="L297" s="220" t="s">
        <v>2349</v>
      </c>
      <c r="M297" s="97"/>
      <c r="N297" s="98"/>
      <c r="O297" s="78"/>
      <c r="P297" s="46"/>
      <c r="Q297" s="46"/>
      <c r="R297" s="97"/>
      <c r="S297" s="98"/>
      <c r="T297" s="78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4"/>
        <v>8311197</v>
      </c>
      <c r="G298" s="106">
        <v>37750</v>
      </c>
      <c r="H298" s="106">
        <v>1518459</v>
      </c>
      <c r="I298" s="106">
        <v>1368776</v>
      </c>
      <c r="J298" s="106">
        <v>5386212</v>
      </c>
      <c r="L298" s="220" t="s">
        <v>2349</v>
      </c>
      <c r="M298" s="97"/>
      <c r="N298" s="98"/>
      <c r="O298" s="78"/>
      <c r="P298" s="46"/>
      <c r="Q298" s="46"/>
      <c r="R298" s="97"/>
      <c r="S298" s="98"/>
      <c r="T298" s="99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4"/>
        <v>742176</v>
      </c>
      <c r="G299" s="106">
        <v>5150</v>
      </c>
      <c r="H299" s="106">
        <v>440919</v>
      </c>
      <c r="I299" s="106">
        <v>16128</v>
      </c>
      <c r="J299" s="106">
        <v>279979</v>
      </c>
      <c r="L299" s="220" t="s">
        <v>2344</v>
      </c>
      <c r="M299" s="97"/>
      <c r="N299" s="98"/>
      <c r="O299" s="78"/>
      <c r="P299" s="46"/>
      <c r="Q299" s="46"/>
      <c r="R299" s="97"/>
      <c r="S299" s="98"/>
      <c r="T299" s="99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4"/>
        <v>417130</v>
      </c>
      <c r="G300" s="106">
        <v>0</v>
      </c>
      <c r="H300" s="106">
        <v>240794</v>
      </c>
      <c r="I300" s="106">
        <v>2910</v>
      </c>
      <c r="J300" s="106">
        <v>173426</v>
      </c>
      <c r="L300" s="220" t="s">
        <v>2344</v>
      </c>
      <c r="M300" s="97"/>
      <c r="N300" s="98"/>
      <c r="O300" s="99"/>
      <c r="P300" s="46"/>
      <c r="Q300" s="46"/>
      <c r="R300" s="97"/>
      <c r="S300" s="98"/>
      <c r="T300" s="99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4"/>
        <v>686233</v>
      </c>
      <c r="G301" s="106">
        <v>7000</v>
      </c>
      <c r="H301" s="106">
        <v>424641</v>
      </c>
      <c r="I301" s="106">
        <v>43500</v>
      </c>
      <c r="J301" s="106">
        <v>211092</v>
      </c>
      <c r="L301" s="220" t="s">
        <v>2344</v>
      </c>
      <c r="M301" s="97"/>
      <c r="N301" s="98"/>
      <c r="O301" s="99"/>
      <c r="P301" s="46"/>
      <c r="Q301" s="46"/>
      <c r="R301" s="97"/>
      <c r="S301" s="98"/>
      <c r="T301" s="78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4"/>
        <v>1342635</v>
      </c>
      <c r="G302" s="106">
        <v>900</v>
      </c>
      <c r="H302" s="106">
        <v>841161</v>
      </c>
      <c r="I302" s="106">
        <v>0</v>
      </c>
      <c r="J302" s="106">
        <v>500574</v>
      </c>
      <c r="L302" s="220" t="s">
        <v>2344</v>
      </c>
      <c r="M302" s="97"/>
      <c r="N302" s="98"/>
      <c r="O302" s="78"/>
      <c r="P302" s="46"/>
      <c r="Q302" s="46"/>
      <c r="R302" s="97"/>
      <c r="S302" s="98"/>
      <c r="T302" s="99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4"/>
        <v>2553385</v>
      </c>
      <c r="G303" s="106">
        <v>130150</v>
      </c>
      <c r="H303" s="106">
        <v>1094691</v>
      </c>
      <c r="I303" s="106">
        <v>46720</v>
      </c>
      <c r="J303" s="106">
        <v>1281824</v>
      </c>
      <c r="L303" s="220" t="s">
        <v>2344</v>
      </c>
      <c r="M303" s="97"/>
      <c r="N303" s="98"/>
      <c r="O303" s="99"/>
      <c r="P303" s="46"/>
      <c r="Q303" s="46"/>
      <c r="R303" s="97"/>
      <c r="S303" s="98"/>
      <c r="T303" s="99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4"/>
        <v>2969247</v>
      </c>
      <c r="G304" s="106">
        <v>1221525</v>
      </c>
      <c r="H304" s="106">
        <v>1335307</v>
      </c>
      <c r="I304" s="106">
        <v>136900</v>
      </c>
      <c r="J304" s="106">
        <v>275515</v>
      </c>
      <c r="L304" s="220" t="s">
        <v>2344</v>
      </c>
      <c r="M304" s="97"/>
      <c r="N304" s="98"/>
      <c r="O304" s="78"/>
      <c r="P304" s="46"/>
      <c r="Q304" s="46"/>
      <c r="R304" s="160"/>
      <c r="S304" s="98"/>
      <c r="T304" s="99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4"/>
        <v>3622115</v>
      </c>
      <c r="G305" s="106">
        <v>555881</v>
      </c>
      <c r="H305" s="106">
        <v>2009829</v>
      </c>
      <c r="I305" s="106">
        <v>0</v>
      </c>
      <c r="J305" s="106">
        <v>1056405</v>
      </c>
      <c r="L305" s="220" t="s">
        <v>2344</v>
      </c>
      <c r="M305" s="97"/>
      <c r="N305" s="98"/>
      <c r="O305" s="99"/>
      <c r="P305" s="46"/>
      <c r="Q305" s="46"/>
      <c r="R305" s="97"/>
      <c r="S305" s="98"/>
      <c r="T305" s="99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4"/>
        <v>728070</v>
      </c>
      <c r="G306" s="106">
        <v>0</v>
      </c>
      <c r="H306" s="106">
        <v>138900</v>
      </c>
      <c r="I306" s="106">
        <v>0</v>
      </c>
      <c r="J306" s="106">
        <v>589170</v>
      </c>
      <c r="L306" s="220" t="s">
        <v>2344</v>
      </c>
      <c r="M306" s="97"/>
      <c r="N306" s="98"/>
      <c r="O306" s="99"/>
      <c r="P306" s="46"/>
      <c r="Q306" s="46"/>
      <c r="R306" s="97"/>
      <c r="S306" s="98"/>
      <c r="T306" s="99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4"/>
        <v>4932500</v>
      </c>
      <c r="G307" s="106">
        <v>1055400</v>
      </c>
      <c r="H307" s="106">
        <v>2402648</v>
      </c>
      <c r="I307" s="106">
        <v>716480</v>
      </c>
      <c r="J307" s="106">
        <v>757972</v>
      </c>
      <c r="L307" s="220" t="s">
        <v>2344</v>
      </c>
      <c r="M307" s="97"/>
      <c r="N307" s="98"/>
      <c r="O307" s="78"/>
      <c r="P307" s="46"/>
      <c r="Q307" s="46"/>
      <c r="R307" s="97"/>
      <c r="S307" s="98"/>
      <c r="T307" s="78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4"/>
        <v>520535</v>
      </c>
      <c r="G308" s="106">
        <v>0</v>
      </c>
      <c r="H308" s="106">
        <v>158201</v>
      </c>
      <c r="I308" s="106">
        <v>10000</v>
      </c>
      <c r="J308" s="106">
        <v>352334</v>
      </c>
      <c r="L308" s="220" t="s">
        <v>2344</v>
      </c>
      <c r="M308" s="97"/>
      <c r="N308" s="98"/>
      <c r="O308" s="78"/>
      <c r="P308" s="46"/>
      <c r="Q308" s="46"/>
      <c r="R308" s="97"/>
      <c r="S308" s="98"/>
      <c r="T308" s="99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4"/>
        <v>37933474</v>
      </c>
      <c r="G309" s="106">
        <v>12343983</v>
      </c>
      <c r="H309" s="106">
        <v>9922835</v>
      </c>
      <c r="I309" s="106">
        <v>2078150</v>
      </c>
      <c r="J309" s="106">
        <v>13588506</v>
      </c>
      <c r="L309" s="220" t="s">
        <v>2344</v>
      </c>
      <c r="M309" s="97"/>
      <c r="N309" s="98"/>
      <c r="O309" s="78"/>
      <c r="P309" s="46"/>
      <c r="Q309" s="46"/>
      <c r="R309" s="97"/>
      <c r="S309" s="98"/>
      <c r="T309" s="99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4"/>
        <v>18045389</v>
      </c>
      <c r="G310" s="106">
        <v>7889053</v>
      </c>
      <c r="H310" s="106">
        <v>6729923</v>
      </c>
      <c r="I310" s="106">
        <v>264339</v>
      </c>
      <c r="J310" s="106">
        <v>3162074</v>
      </c>
      <c r="L310" s="220" t="s">
        <v>2344</v>
      </c>
      <c r="M310" s="97"/>
      <c r="N310" s="98"/>
      <c r="O310" s="99"/>
      <c r="P310" s="46"/>
      <c r="Q310" s="46"/>
      <c r="R310" s="97"/>
      <c r="S310" s="98"/>
      <c r="T310" s="78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4"/>
        <v>293612</v>
      </c>
      <c r="G311" s="106">
        <v>3500</v>
      </c>
      <c r="H311" s="106">
        <v>155525</v>
      </c>
      <c r="I311" s="106">
        <v>0</v>
      </c>
      <c r="J311" s="106">
        <v>134587</v>
      </c>
      <c r="L311" s="221" t="s">
        <v>2345</v>
      </c>
      <c r="M311" s="97"/>
      <c r="N311" s="98"/>
      <c r="O311" s="78"/>
      <c r="P311" s="46"/>
      <c r="Q311" s="46"/>
      <c r="R311" s="97"/>
      <c r="S311" s="98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4"/>
        <v>6986774</v>
      </c>
      <c r="G312" s="106">
        <v>0</v>
      </c>
      <c r="H312" s="106">
        <v>4711108</v>
      </c>
      <c r="I312" s="106">
        <v>263262</v>
      </c>
      <c r="J312" s="106">
        <v>2012404</v>
      </c>
      <c r="L312" s="220" t="s">
        <v>2344</v>
      </c>
      <c r="M312" s="97"/>
      <c r="N312" s="98"/>
      <c r="O312" s="99"/>
      <c r="P312" s="46"/>
      <c r="Q312" s="46"/>
      <c r="R312" s="97"/>
      <c r="S312" s="98"/>
      <c r="T312" s="99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4"/>
        <v>2796255</v>
      </c>
      <c r="G313" s="106">
        <v>333504</v>
      </c>
      <c r="H313" s="106">
        <v>939096</v>
      </c>
      <c r="I313" s="99">
        <f>13217199-12938500</f>
        <v>278699</v>
      </c>
      <c r="J313" s="106">
        <v>1244956</v>
      </c>
      <c r="L313" s="220" t="s">
        <v>2349</v>
      </c>
      <c r="M313" s="97"/>
      <c r="N313" s="98"/>
      <c r="O313" s="99"/>
      <c r="P313" s="46"/>
      <c r="Q313" s="46"/>
      <c r="R313" s="97"/>
      <c r="S313" s="98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4"/>
        <v>3402446</v>
      </c>
      <c r="G314" s="106">
        <v>266600</v>
      </c>
      <c r="H314" s="106">
        <v>1910007</v>
      </c>
      <c r="I314" s="106">
        <v>256050</v>
      </c>
      <c r="J314" s="106">
        <v>969789</v>
      </c>
      <c r="L314" s="220" t="s">
        <v>2344</v>
      </c>
      <c r="M314" s="97"/>
      <c r="N314" s="98"/>
      <c r="O314" s="78"/>
      <c r="P314" s="46"/>
      <c r="Q314" s="46"/>
      <c r="R314" s="97"/>
      <c r="S314" s="98"/>
      <c r="T314" s="99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4"/>
        <v>25177658</v>
      </c>
      <c r="G315" s="106">
        <v>2000</v>
      </c>
      <c r="H315" s="106">
        <v>4837251</v>
      </c>
      <c r="I315" s="106">
        <v>3871110</v>
      </c>
      <c r="J315" s="106">
        <v>16467297</v>
      </c>
      <c r="L315" s="220" t="s">
        <v>2344</v>
      </c>
      <c r="M315" s="97"/>
      <c r="N315" s="98"/>
      <c r="O315" s="78"/>
      <c r="P315" s="46"/>
      <c r="Q315" s="46"/>
      <c r="R315" s="97"/>
      <c r="S315" s="98"/>
      <c r="T315" s="78"/>
      <c r="U315" s="46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4"/>
        <v>51933703</v>
      </c>
      <c r="G316" s="106">
        <v>16097254</v>
      </c>
      <c r="H316" s="106">
        <v>8763423</v>
      </c>
      <c r="I316" s="106">
        <v>4983424</v>
      </c>
      <c r="J316" s="106">
        <v>22089602</v>
      </c>
      <c r="L316" s="220" t="s">
        <v>2344</v>
      </c>
      <c r="M316" s="97"/>
      <c r="N316" s="98"/>
      <c r="O316" s="99"/>
      <c r="P316" s="46"/>
      <c r="Q316" s="46"/>
      <c r="R316" s="97"/>
      <c r="S316" s="98"/>
      <c r="T316" s="99"/>
      <c r="U316" s="46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4"/>
        <v>37033371</v>
      </c>
      <c r="G317" s="106">
        <v>1773600</v>
      </c>
      <c r="H317" s="106">
        <v>19268275</v>
      </c>
      <c r="I317" s="106">
        <v>12400</v>
      </c>
      <c r="J317" s="106">
        <v>15979096</v>
      </c>
      <c r="L317" s="220" t="s">
        <v>2343</v>
      </c>
      <c r="M317" s="97"/>
      <c r="N317" s="98"/>
      <c r="O317" s="99"/>
      <c r="P317" s="46"/>
      <c r="Q317" s="46"/>
      <c r="R317" s="97"/>
      <c r="S317" s="98"/>
      <c r="T317" s="78"/>
      <c r="U317" s="46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4"/>
        <v>6647714</v>
      </c>
      <c r="G318" s="106">
        <v>100000</v>
      </c>
      <c r="H318" s="106">
        <v>1316923</v>
      </c>
      <c r="I318" s="106">
        <v>0</v>
      </c>
      <c r="J318" s="106">
        <v>5230791</v>
      </c>
      <c r="L318" s="220" t="s">
        <v>2344</v>
      </c>
      <c r="M318" s="97"/>
      <c r="N318" s="98"/>
      <c r="O318" s="99"/>
      <c r="P318" s="46"/>
      <c r="Q318" s="46"/>
      <c r="R318" s="97"/>
      <c r="S318" s="98"/>
      <c r="T318" s="78"/>
      <c r="U318" s="46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4"/>
        <v>2574748</v>
      </c>
      <c r="G319" s="106">
        <v>41500</v>
      </c>
      <c r="H319" s="106">
        <v>586363</v>
      </c>
      <c r="I319" s="106">
        <v>0</v>
      </c>
      <c r="J319" s="106">
        <v>1946885</v>
      </c>
      <c r="L319" s="220" t="s">
        <v>2349</v>
      </c>
      <c r="M319" s="97"/>
      <c r="N319" s="98"/>
      <c r="O319" s="78"/>
      <c r="P319" s="46"/>
      <c r="Q319" s="46"/>
      <c r="R319" s="97"/>
      <c r="S319" s="98"/>
      <c r="T319" s="99"/>
      <c r="U319" s="46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4"/>
        <v>22686739</v>
      </c>
      <c r="G320" s="106">
        <v>2930832</v>
      </c>
      <c r="H320" s="106">
        <v>8056879</v>
      </c>
      <c r="I320" s="106">
        <v>590803</v>
      </c>
      <c r="J320" s="106">
        <v>11108225</v>
      </c>
      <c r="L320" s="220" t="s">
        <v>2349</v>
      </c>
      <c r="M320" s="97"/>
      <c r="N320" s="98"/>
      <c r="O320" s="99"/>
      <c r="P320" s="46"/>
      <c r="Q320" s="46"/>
      <c r="R320" s="97"/>
      <c r="S320" s="98"/>
      <c r="T320" s="99"/>
      <c r="U320" s="46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4"/>
        <v>147236809</v>
      </c>
      <c r="G321" s="106">
        <v>5835661</v>
      </c>
      <c r="H321" s="106">
        <v>13910842</v>
      </c>
      <c r="I321" s="106">
        <v>58531830</v>
      </c>
      <c r="J321" s="106">
        <v>68958476</v>
      </c>
      <c r="L321" s="220" t="s">
        <v>2349</v>
      </c>
      <c r="M321" s="97"/>
      <c r="N321" s="98"/>
      <c r="O321" s="99"/>
      <c r="P321" s="46"/>
      <c r="Q321" s="46"/>
      <c r="R321" s="97"/>
      <c r="S321" s="98"/>
      <c r="T321" s="99"/>
      <c r="U321" s="46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4"/>
        <v>9443789</v>
      </c>
      <c r="G322" s="106">
        <v>4422700</v>
      </c>
      <c r="H322" s="106">
        <v>2022054</v>
      </c>
      <c r="I322" s="106">
        <v>710499</v>
      </c>
      <c r="J322" s="106">
        <v>2288536</v>
      </c>
      <c r="L322" s="220" t="s">
        <v>2344</v>
      </c>
      <c r="M322" s="160"/>
      <c r="N322" s="98"/>
      <c r="O322" s="99"/>
      <c r="P322" s="46"/>
      <c r="Q322" s="46"/>
      <c r="R322" s="97"/>
      <c r="S322" s="98"/>
      <c r="T322" s="99"/>
      <c r="U322" s="46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L323" s="220" t="s">
        <v>2226</v>
      </c>
      <c r="M323" s="97"/>
      <c r="N323" s="98"/>
      <c r="O323" s="99"/>
      <c r="P323" s="46"/>
      <c r="Q323" s="46"/>
      <c r="R323" s="97"/>
      <c r="S323" s="98"/>
      <c r="T323" s="78"/>
      <c r="U323" s="46"/>
    </row>
    <row r="324" spans="1:21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5" ref="F324:F387">G324+H324+I324+J324</f>
        <v>69471472</v>
      </c>
      <c r="G324" s="106">
        <v>7759192</v>
      </c>
      <c r="H324" s="106">
        <v>21841507</v>
      </c>
      <c r="I324" s="106">
        <v>17965442</v>
      </c>
      <c r="J324" s="106">
        <v>21905331</v>
      </c>
      <c r="L324" s="220" t="s">
        <v>2344</v>
      </c>
      <c r="M324" s="97"/>
      <c r="N324" s="98"/>
      <c r="O324" s="99"/>
      <c r="P324" s="46"/>
      <c r="Q324" s="46"/>
      <c r="R324" s="97"/>
      <c r="S324" s="98"/>
      <c r="T324" s="99"/>
      <c r="U324" s="46"/>
    </row>
    <row r="325" spans="1:2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5"/>
        <v>93425501</v>
      </c>
      <c r="G325" s="106">
        <v>0</v>
      </c>
      <c r="H325" s="106">
        <v>6527994</v>
      </c>
      <c r="I325" s="106">
        <v>68537605</v>
      </c>
      <c r="J325" s="106">
        <v>18359902</v>
      </c>
      <c r="L325" s="220" t="s">
        <v>2344</v>
      </c>
      <c r="M325" s="97"/>
      <c r="N325" s="98"/>
      <c r="O325" s="78"/>
      <c r="P325" s="46"/>
      <c r="Q325" s="46"/>
      <c r="R325" s="97"/>
      <c r="S325" s="98"/>
      <c r="T325" s="99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5"/>
        <v>28507189</v>
      </c>
      <c r="G326" s="106">
        <v>8720013</v>
      </c>
      <c r="H326" s="106">
        <v>5490994</v>
      </c>
      <c r="I326" s="106">
        <v>7398333</v>
      </c>
      <c r="J326" s="106">
        <v>6897849</v>
      </c>
      <c r="L326" s="220" t="s">
        <v>2344</v>
      </c>
      <c r="M326" s="97"/>
      <c r="N326" s="98"/>
      <c r="O326" s="99"/>
      <c r="P326" s="46"/>
      <c r="Q326" s="46"/>
      <c r="R326" s="97"/>
      <c r="S326" s="98"/>
      <c r="T326" s="78"/>
      <c r="U326" s="46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5"/>
        <v>41450795</v>
      </c>
      <c r="G327" s="106">
        <v>19853346</v>
      </c>
      <c r="H327" s="106">
        <v>7100101</v>
      </c>
      <c r="I327" s="106">
        <v>2857378</v>
      </c>
      <c r="J327" s="106">
        <v>11639970</v>
      </c>
      <c r="L327" s="220" t="s">
        <v>2344</v>
      </c>
      <c r="M327" s="97"/>
      <c r="N327" s="98"/>
      <c r="O327" s="99"/>
      <c r="P327" s="46"/>
      <c r="Q327" s="46"/>
      <c r="R327" s="97"/>
      <c r="S327" s="98"/>
      <c r="T327" s="99"/>
      <c r="U327" s="46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5"/>
        <v>14056830</v>
      </c>
      <c r="G328" s="106">
        <v>1245220</v>
      </c>
      <c r="H328" s="106">
        <v>3588216</v>
      </c>
      <c r="I328" s="106">
        <v>327000</v>
      </c>
      <c r="J328" s="106">
        <v>8896394</v>
      </c>
      <c r="L328" s="220" t="s">
        <v>2344</v>
      </c>
      <c r="M328" s="97"/>
      <c r="N328" s="98"/>
      <c r="O328" s="78"/>
      <c r="P328" s="46"/>
      <c r="Q328" s="46"/>
      <c r="R328" s="97"/>
      <c r="S328" s="98"/>
      <c r="T328" s="99"/>
      <c r="U328" s="46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5"/>
        <v>34606012</v>
      </c>
      <c r="G329" s="106">
        <v>4163800</v>
      </c>
      <c r="H329" s="106">
        <v>2055075</v>
      </c>
      <c r="I329" s="106">
        <v>16436000</v>
      </c>
      <c r="J329" s="106">
        <v>11951137</v>
      </c>
      <c r="L329" s="220" t="s">
        <v>2349</v>
      </c>
      <c r="M329" s="97"/>
      <c r="N329" s="98"/>
      <c r="O329" s="99"/>
      <c r="P329" s="46"/>
      <c r="Q329" s="46"/>
      <c r="R329" s="97"/>
      <c r="S329" s="98"/>
      <c r="T329" s="99"/>
      <c r="U329" s="46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5"/>
        <v>2762945</v>
      </c>
      <c r="G330" s="106">
        <v>0</v>
      </c>
      <c r="H330" s="106">
        <v>1528054</v>
      </c>
      <c r="I330" s="106">
        <v>900000</v>
      </c>
      <c r="J330" s="106">
        <v>334891</v>
      </c>
      <c r="L330" s="220" t="s">
        <v>2343</v>
      </c>
      <c r="M330" s="97"/>
      <c r="N330" s="98"/>
      <c r="O330" s="78"/>
      <c r="P330" s="46"/>
      <c r="Q330" s="46"/>
      <c r="R330" s="97"/>
      <c r="S330" s="98"/>
      <c r="T330" s="78"/>
      <c r="U330" s="46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5"/>
        <v>39796615</v>
      </c>
      <c r="G331" s="106">
        <v>8668374</v>
      </c>
      <c r="H331" s="106">
        <v>11772646</v>
      </c>
      <c r="I331" s="106">
        <v>2387217</v>
      </c>
      <c r="J331" s="106">
        <v>16968378</v>
      </c>
      <c r="L331" s="220" t="s">
        <v>2344</v>
      </c>
      <c r="M331" s="97"/>
      <c r="N331" s="98"/>
      <c r="O331" s="99"/>
      <c r="P331" s="46"/>
      <c r="Q331" s="46"/>
      <c r="R331" s="97"/>
      <c r="S331" s="98"/>
      <c r="T331" s="99"/>
      <c r="U331" s="46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5"/>
        <v>90202077</v>
      </c>
      <c r="G332" s="106">
        <v>12305780</v>
      </c>
      <c r="H332" s="106">
        <v>22222569</v>
      </c>
      <c r="I332" s="106">
        <v>8150102</v>
      </c>
      <c r="J332" s="106">
        <v>47523626</v>
      </c>
      <c r="L332" s="220" t="s">
        <v>2344</v>
      </c>
      <c r="M332" s="97"/>
      <c r="N332" s="98"/>
      <c r="O332" s="99"/>
      <c r="P332" s="46"/>
      <c r="Q332" s="46"/>
      <c r="R332" s="97"/>
      <c r="S332" s="98"/>
      <c r="T332" s="78"/>
      <c r="U332" s="46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5"/>
        <v>300445</v>
      </c>
      <c r="G333" s="106">
        <v>0</v>
      </c>
      <c r="H333" s="106">
        <v>259445</v>
      </c>
      <c r="I333" s="106">
        <v>0</v>
      </c>
      <c r="J333" s="106">
        <v>41000</v>
      </c>
      <c r="L333" s="220" t="s">
        <v>2344</v>
      </c>
      <c r="M333" s="97"/>
      <c r="N333" s="98"/>
      <c r="O333" s="99"/>
      <c r="P333" s="46"/>
      <c r="Q333" s="46"/>
      <c r="R333" s="97"/>
      <c r="S333" s="98"/>
      <c r="T333" s="78"/>
      <c r="U333" s="46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5"/>
        <v>6457133</v>
      </c>
      <c r="G334" s="106">
        <v>1083750</v>
      </c>
      <c r="H334" s="106">
        <v>5151217</v>
      </c>
      <c r="I334" s="106">
        <v>0</v>
      </c>
      <c r="J334" s="106">
        <v>222166</v>
      </c>
      <c r="L334" s="220" t="s">
        <v>2349</v>
      </c>
      <c r="M334" s="97"/>
      <c r="N334" s="98"/>
      <c r="O334" s="78"/>
      <c r="P334" s="46"/>
      <c r="Q334" s="46"/>
      <c r="R334" s="97"/>
      <c r="S334" s="98"/>
      <c r="T334" s="99"/>
      <c r="U334" s="46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5"/>
        <v>3122159</v>
      </c>
      <c r="G335" s="106">
        <v>137900</v>
      </c>
      <c r="H335" s="106">
        <v>764482</v>
      </c>
      <c r="I335" s="106">
        <v>5792</v>
      </c>
      <c r="J335" s="106">
        <v>2213985</v>
      </c>
      <c r="L335" s="220" t="s">
        <v>2344</v>
      </c>
      <c r="M335" s="97"/>
      <c r="N335" s="98"/>
      <c r="O335" s="99"/>
      <c r="P335" s="46"/>
      <c r="Q335" s="46"/>
      <c r="R335" s="97"/>
      <c r="S335" s="98"/>
      <c r="T335" s="78"/>
      <c r="U335" s="46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5"/>
        <v>27353553</v>
      </c>
      <c r="G336" s="106">
        <v>566702</v>
      </c>
      <c r="H336" s="106">
        <v>17352977</v>
      </c>
      <c r="I336" s="106">
        <v>834003</v>
      </c>
      <c r="J336" s="106">
        <v>8599871</v>
      </c>
      <c r="L336" s="220" t="s">
        <v>2349</v>
      </c>
      <c r="M336" s="97"/>
      <c r="N336" s="98"/>
      <c r="O336" s="99"/>
      <c r="P336" s="46"/>
      <c r="Q336" s="46"/>
      <c r="R336" s="97"/>
      <c r="S336" s="98"/>
      <c r="T336" s="99"/>
      <c r="U336" s="46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5"/>
        <v>17940159</v>
      </c>
      <c r="G337" s="106">
        <v>6445200</v>
      </c>
      <c r="H337" s="106">
        <v>5876383</v>
      </c>
      <c r="I337" s="106">
        <v>1083810</v>
      </c>
      <c r="J337" s="106">
        <v>4534766</v>
      </c>
      <c r="L337" s="220" t="s">
        <v>2349</v>
      </c>
      <c r="M337" s="97"/>
      <c r="N337" s="98"/>
      <c r="O337" s="99"/>
      <c r="P337" s="46"/>
      <c r="Q337" s="46"/>
      <c r="R337" s="97"/>
      <c r="S337" s="98"/>
      <c r="T337" s="99"/>
      <c r="U337" s="46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5"/>
        <v>6348137</v>
      </c>
      <c r="G338" s="106">
        <v>773925</v>
      </c>
      <c r="H338" s="106">
        <v>2290463</v>
      </c>
      <c r="I338" s="106">
        <v>1350750</v>
      </c>
      <c r="J338" s="106">
        <v>1932999</v>
      </c>
      <c r="L338" s="220" t="s">
        <v>2349</v>
      </c>
      <c r="M338" s="97"/>
      <c r="N338" s="98"/>
      <c r="O338" s="99"/>
      <c r="P338" s="46"/>
      <c r="Q338" s="46"/>
      <c r="R338" s="97"/>
      <c r="S338" s="98"/>
      <c r="T338" s="78"/>
      <c r="U338" s="46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5"/>
        <v>3023253</v>
      </c>
      <c r="G339" s="106">
        <v>632150</v>
      </c>
      <c r="H339" s="106">
        <v>1796532</v>
      </c>
      <c r="I339" s="106">
        <v>0</v>
      </c>
      <c r="J339" s="106">
        <v>594571</v>
      </c>
      <c r="L339" s="220" t="s">
        <v>2344</v>
      </c>
      <c r="M339" s="97"/>
      <c r="N339" s="98"/>
      <c r="O339" s="99"/>
      <c r="P339" s="46"/>
      <c r="Q339" s="46"/>
      <c r="R339" s="97"/>
      <c r="S339" s="98"/>
      <c r="T339" s="99"/>
      <c r="U339" s="46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5"/>
        <v>67855316</v>
      </c>
      <c r="G340" s="106">
        <v>41776723</v>
      </c>
      <c r="H340" s="106">
        <v>12680487</v>
      </c>
      <c r="I340" s="106">
        <v>4097622</v>
      </c>
      <c r="J340" s="106">
        <v>9300484</v>
      </c>
      <c r="L340" s="220" t="s">
        <v>2344</v>
      </c>
      <c r="M340" s="97"/>
      <c r="N340" s="98"/>
      <c r="O340" s="99"/>
      <c r="P340" s="46"/>
      <c r="Q340" s="46"/>
      <c r="R340" s="97"/>
      <c r="S340" s="98"/>
      <c r="T340" s="99"/>
      <c r="U340" s="46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5"/>
        <v>202653768</v>
      </c>
      <c r="G341" s="106">
        <v>140423639</v>
      </c>
      <c r="H341" s="106">
        <v>35689774</v>
      </c>
      <c r="I341" s="106">
        <v>3864500</v>
      </c>
      <c r="J341" s="106">
        <v>22675855</v>
      </c>
      <c r="L341" s="220" t="s">
        <v>2344</v>
      </c>
      <c r="M341" s="97"/>
      <c r="N341" s="98"/>
      <c r="O341" s="99"/>
      <c r="P341" s="46"/>
      <c r="Q341" s="46"/>
      <c r="R341" s="97"/>
      <c r="S341" s="98"/>
      <c r="T341" s="78"/>
      <c r="U341" s="46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5"/>
        <v>134547211</v>
      </c>
      <c r="G342" s="106">
        <v>3111271</v>
      </c>
      <c r="H342" s="106">
        <v>9380735</v>
      </c>
      <c r="I342" s="106">
        <v>49138000</v>
      </c>
      <c r="J342" s="106">
        <v>72917205</v>
      </c>
      <c r="L342" s="220" t="s">
        <v>2344</v>
      </c>
      <c r="M342" s="97"/>
      <c r="N342" s="98"/>
      <c r="O342" s="99"/>
      <c r="P342" s="46"/>
      <c r="Q342" s="46"/>
      <c r="R342" s="97"/>
      <c r="S342" s="98"/>
      <c r="T342" s="78"/>
      <c r="U342" s="46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5"/>
        <v>69201000</v>
      </c>
      <c r="G343" s="106">
        <v>3824751</v>
      </c>
      <c r="H343" s="106">
        <v>14561388</v>
      </c>
      <c r="I343" s="106">
        <v>34141353</v>
      </c>
      <c r="J343" s="106">
        <v>16673508</v>
      </c>
      <c r="L343" s="220" t="s">
        <v>2344</v>
      </c>
      <c r="M343" s="97"/>
      <c r="N343" s="98"/>
      <c r="O343" s="99"/>
      <c r="P343" s="46"/>
      <c r="Q343" s="46"/>
      <c r="R343" s="97"/>
      <c r="S343" s="98"/>
      <c r="T343" s="78"/>
      <c r="U343" s="46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5"/>
        <v>121469980</v>
      </c>
      <c r="G344" s="106">
        <v>2327738</v>
      </c>
      <c r="H344" s="106">
        <v>8787402</v>
      </c>
      <c r="I344" s="106">
        <v>63048973</v>
      </c>
      <c r="J344" s="106">
        <v>47305867</v>
      </c>
      <c r="L344" s="220" t="s">
        <v>2344</v>
      </c>
      <c r="M344" s="97"/>
      <c r="N344" s="98"/>
      <c r="O344" s="99"/>
      <c r="P344" s="46"/>
      <c r="Q344" s="46"/>
      <c r="R344" s="97"/>
      <c r="S344" s="98"/>
      <c r="T344" s="99"/>
      <c r="U344" s="46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5"/>
        <v>86580642</v>
      </c>
      <c r="G345" s="106">
        <v>63026589</v>
      </c>
      <c r="H345" s="106">
        <v>7105091</v>
      </c>
      <c r="I345" s="106">
        <v>321735</v>
      </c>
      <c r="J345" s="106">
        <v>16127227</v>
      </c>
      <c r="L345" s="220" t="s">
        <v>2349</v>
      </c>
      <c r="M345" s="97"/>
      <c r="N345" s="98"/>
      <c r="O345" s="99"/>
      <c r="P345" s="46"/>
      <c r="Q345" s="46"/>
      <c r="R345" s="97"/>
      <c r="S345" s="98"/>
      <c r="T345" s="78"/>
      <c r="U345" s="46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5"/>
        <v>28438995</v>
      </c>
      <c r="G346" s="106">
        <v>2791060</v>
      </c>
      <c r="H346" s="106">
        <v>12229769</v>
      </c>
      <c r="I346" s="106">
        <v>646002</v>
      </c>
      <c r="J346" s="106">
        <v>12772164</v>
      </c>
      <c r="L346" s="220" t="s">
        <v>2344</v>
      </c>
      <c r="M346" s="97"/>
      <c r="N346" s="98"/>
      <c r="O346" s="99"/>
      <c r="P346" s="46"/>
      <c r="Q346" s="46"/>
      <c r="R346" s="97"/>
      <c r="S346" s="98"/>
      <c r="T346" s="78"/>
      <c r="U346" s="46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5"/>
        <v>6023544</v>
      </c>
      <c r="G347" s="106">
        <v>2727137</v>
      </c>
      <c r="H347" s="106">
        <v>1858112</v>
      </c>
      <c r="I347" s="106">
        <v>854000</v>
      </c>
      <c r="J347" s="106">
        <v>584295</v>
      </c>
      <c r="L347" s="220" t="s">
        <v>2344</v>
      </c>
      <c r="M347" s="97"/>
      <c r="N347" s="98"/>
      <c r="O347" s="99"/>
      <c r="P347" s="46"/>
      <c r="Q347" s="46"/>
      <c r="R347" s="97"/>
      <c r="S347" s="98"/>
      <c r="T347" s="99"/>
      <c r="U347" s="46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5"/>
        <v>118631732</v>
      </c>
      <c r="G348" s="106">
        <v>17411408</v>
      </c>
      <c r="H348" s="106">
        <v>14781980</v>
      </c>
      <c r="I348" s="106">
        <v>23677252</v>
      </c>
      <c r="J348" s="106">
        <v>62761092</v>
      </c>
      <c r="L348" s="220" t="s">
        <v>2344</v>
      </c>
      <c r="M348" s="97"/>
      <c r="N348" s="98"/>
      <c r="O348" s="78"/>
      <c r="P348" s="46"/>
      <c r="Q348" s="46"/>
      <c r="R348" s="97"/>
      <c r="S348" s="98"/>
      <c r="T348" s="78"/>
      <c r="U348" s="46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5"/>
        <v>31044504</v>
      </c>
      <c r="G349" s="106">
        <v>5060345</v>
      </c>
      <c r="H349" s="106">
        <v>1929782</v>
      </c>
      <c r="I349" s="106">
        <v>1967300</v>
      </c>
      <c r="J349" s="106">
        <v>22087077</v>
      </c>
      <c r="L349" s="220" t="s">
        <v>2344</v>
      </c>
      <c r="M349" s="97"/>
      <c r="N349" s="98"/>
      <c r="O349" s="78"/>
      <c r="P349" s="46"/>
      <c r="Q349" s="46"/>
      <c r="R349" s="97"/>
      <c r="S349" s="98"/>
      <c r="T349" s="78"/>
      <c r="U349" s="46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5"/>
        <v>3600965</v>
      </c>
      <c r="G350" s="106">
        <v>143103</v>
      </c>
      <c r="H350" s="106">
        <v>2957463</v>
      </c>
      <c r="I350" s="106">
        <v>0</v>
      </c>
      <c r="J350" s="106">
        <v>500399</v>
      </c>
      <c r="L350" s="220" t="s">
        <v>2344</v>
      </c>
      <c r="M350" s="97"/>
      <c r="N350" s="98"/>
      <c r="O350" s="99"/>
      <c r="P350" s="46"/>
      <c r="Q350" s="46"/>
      <c r="R350" s="97"/>
      <c r="S350" s="98"/>
      <c r="T350" s="78"/>
      <c r="U350" s="46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5"/>
        <v>2872400</v>
      </c>
      <c r="G351" s="106">
        <v>635503</v>
      </c>
      <c r="H351" s="106">
        <v>1716885</v>
      </c>
      <c r="I351" s="106">
        <v>6203</v>
      </c>
      <c r="J351" s="106">
        <v>513809</v>
      </c>
      <c r="L351" s="220" t="s">
        <v>2344</v>
      </c>
      <c r="M351" s="97"/>
      <c r="N351" s="98"/>
      <c r="O351" s="99"/>
      <c r="P351" s="46"/>
      <c r="Q351" s="46"/>
      <c r="R351" s="97"/>
      <c r="S351" s="98"/>
      <c r="T351" s="99"/>
      <c r="U351" s="46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5"/>
        <v>169003909</v>
      </c>
      <c r="G352" s="106">
        <v>52933999</v>
      </c>
      <c r="H352" s="106">
        <v>21006205</v>
      </c>
      <c r="I352" s="106">
        <v>35177485</v>
      </c>
      <c r="J352" s="106">
        <v>59886220</v>
      </c>
      <c r="L352" s="220" t="s">
        <v>2344</v>
      </c>
      <c r="M352" s="97"/>
      <c r="N352" s="98"/>
      <c r="O352" s="99"/>
      <c r="P352" s="46"/>
      <c r="Q352" s="46"/>
      <c r="R352" s="97"/>
      <c r="S352" s="98"/>
      <c r="T352" s="99"/>
      <c r="U352" s="46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5"/>
        <v>1488803</v>
      </c>
      <c r="G353" s="106">
        <v>0</v>
      </c>
      <c r="H353" s="106">
        <v>1354252</v>
      </c>
      <c r="I353" s="106">
        <v>68001</v>
      </c>
      <c r="J353" s="106">
        <v>66550</v>
      </c>
      <c r="L353" s="220" t="s">
        <v>2344</v>
      </c>
      <c r="M353" s="97"/>
      <c r="N353" s="98"/>
      <c r="O353" s="99"/>
      <c r="P353" s="46"/>
      <c r="Q353" s="46"/>
      <c r="R353" s="97"/>
      <c r="S353" s="98"/>
      <c r="T353" s="99"/>
      <c r="U353" s="46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5"/>
        <v>1236310</v>
      </c>
      <c r="G354" s="106">
        <v>0</v>
      </c>
      <c r="H354" s="106">
        <v>549433</v>
      </c>
      <c r="I354" s="106">
        <v>26870</v>
      </c>
      <c r="J354" s="106">
        <v>660007</v>
      </c>
      <c r="L354" s="220" t="s">
        <v>2344</v>
      </c>
      <c r="M354" s="97"/>
      <c r="N354" s="98"/>
      <c r="O354" s="99"/>
      <c r="P354" s="46"/>
      <c r="Q354" s="46"/>
      <c r="R354" s="97"/>
      <c r="S354" s="98"/>
      <c r="T354" s="99"/>
      <c r="U354" s="46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5"/>
        <v>11200549</v>
      </c>
      <c r="G355" s="106">
        <v>834459</v>
      </c>
      <c r="H355" s="106">
        <v>6188044</v>
      </c>
      <c r="I355" s="106">
        <v>75200</v>
      </c>
      <c r="J355" s="106">
        <v>4102846</v>
      </c>
      <c r="L355" s="220" t="s">
        <v>2344</v>
      </c>
      <c r="M355" s="97"/>
      <c r="N355" s="98"/>
      <c r="O355" s="99"/>
      <c r="P355" s="46"/>
      <c r="Q355" s="46"/>
      <c r="R355" s="97"/>
      <c r="S355" s="98"/>
      <c r="T355" s="78"/>
      <c r="U355" s="46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5"/>
        <v>6037003</v>
      </c>
      <c r="G356" s="106">
        <v>2073258</v>
      </c>
      <c r="H356" s="106">
        <v>3070818</v>
      </c>
      <c r="I356" s="106">
        <v>16950</v>
      </c>
      <c r="J356" s="106">
        <v>875977</v>
      </c>
      <c r="L356" s="220" t="s">
        <v>2349</v>
      </c>
      <c r="M356" s="97"/>
      <c r="N356" s="98"/>
      <c r="O356" s="99"/>
      <c r="P356" s="46"/>
      <c r="Q356" s="46"/>
      <c r="R356" s="97"/>
      <c r="S356" s="98"/>
      <c r="T356" s="99"/>
      <c r="U356" s="46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5"/>
        <v>4052319</v>
      </c>
      <c r="G357" s="106">
        <v>2998301</v>
      </c>
      <c r="H357" s="106">
        <v>930411</v>
      </c>
      <c r="I357" s="106">
        <v>42000</v>
      </c>
      <c r="J357" s="106">
        <v>81607</v>
      </c>
      <c r="L357" s="222" t="s">
        <v>2342</v>
      </c>
      <c r="M357" s="97"/>
      <c r="N357" s="98"/>
      <c r="O357" s="78"/>
      <c r="P357" s="46"/>
      <c r="Q357" s="46"/>
      <c r="R357" s="97"/>
      <c r="S357" s="98"/>
      <c r="T357" s="99"/>
      <c r="U357" s="46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5"/>
        <v>5638306</v>
      </c>
      <c r="G358" s="106">
        <v>2085879</v>
      </c>
      <c r="H358" s="106">
        <v>2559682</v>
      </c>
      <c r="I358" s="106">
        <v>248000</v>
      </c>
      <c r="J358" s="106">
        <v>744745</v>
      </c>
      <c r="L358" s="220" t="s">
        <v>2349</v>
      </c>
      <c r="M358" s="97"/>
      <c r="N358" s="98"/>
      <c r="O358" s="99"/>
      <c r="P358" s="46"/>
      <c r="Q358" s="46"/>
      <c r="R358" s="97"/>
      <c r="S358" s="98"/>
      <c r="T358" s="99"/>
      <c r="U358" s="46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5"/>
        <v>4165037</v>
      </c>
      <c r="G359" s="106">
        <v>1115650</v>
      </c>
      <c r="H359" s="106">
        <v>2182053</v>
      </c>
      <c r="I359" s="106">
        <v>92000</v>
      </c>
      <c r="J359" s="106">
        <v>775334</v>
      </c>
      <c r="L359" s="220" t="s">
        <v>2344</v>
      </c>
      <c r="M359" s="97"/>
      <c r="N359" s="98"/>
      <c r="O359" s="99"/>
      <c r="P359" s="46"/>
      <c r="Q359" s="46"/>
      <c r="R359" s="97"/>
      <c r="S359" s="98"/>
      <c r="T359" s="78"/>
      <c r="U359" s="46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5"/>
        <v>8456757</v>
      </c>
      <c r="G360" s="106">
        <v>4005138</v>
      </c>
      <c r="H360" s="106">
        <v>2665332</v>
      </c>
      <c r="I360" s="106">
        <v>900736</v>
      </c>
      <c r="J360" s="106">
        <v>885551</v>
      </c>
      <c r="L360" s="220" t="s">
        <v>2344</v>
      </c>
      <c r="M360" s="97"/>
      <c r="N360" s="98"/>
      <c r="O360" s="99"/>
      <c r="P360" s="46"/>
      <c r="Q360" s="46"/>
      <c r="R360" s="97"/>
      <c r="S360" s="98"/>
      <c r="T360" s="99"/>
      <c r="U360" s="46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5"/>
        <v>10576053</v>
      </c>
      <c r="G361" s="106">
        <v>3012306</v>
      </c>
      <c r="H361" s="106">
        <v>6473705</v>
      </c>
      <c r="I361" s="106">
        <v>238004</v>
      </c>
      <c r="J361" s="106">
        <v>852038</v>
      </c>
      <c r="L361" s="220" t="s">
        <v>2349</v>
      </c>
      <c r="M361" s="97"/>
      <c r="N361" s="98"/>
      <c r="O361" s="78"/>
      <c r="P361" s="46"/>
      <c r="Q361" s="46"/>
      <c r="R361" s="97"/>
      <c r="S361" s="98"/>
      <c r="T361" s="78"/>
      <c r="U361" s="46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5"/>
        <v>3779378</v>
      </c>
      <c r="G362" s="106">
        <v>100000</v>
      </c>
      <c r="H362" s="106">
        <v>2986978</v>
      </c>
      <c r="I362" s="106">
        <v>0</v>
      </c>
      <c r="J362" s="106">
        <v>692400</v>
      </c>
      <c r="L362" s="220" t="s">
        <v>2345</v>
      </c>
      <c r="M362" s="97"/>
      <c r="N362" s="98"/>
      <c r="O362" s="99"/>
      <c r="P362" s="46"/>
      <c r="Q362" s="46"/>
      <c r="R362" s="97"/>
      <c r="S362" s="98"/>
      <c r="T362" s="78"/>
      <c r="U362" s="46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5"/>
        <v>11982287</v>
      </c>
      <c r="G363" s="106">
        <v>2151215</v>
      </c>
      <c r="H363" s="106">
        <v>2298492</v>
      </c>
      <c r="I363" s="106">
        <v>1022500</v>
      </c>
      <c r="J363" s="106">
        <v>6510080</v>
      </c>
      <c r="L363" s="220" t="s">
        <v>2344</v>
      </c>
      <c r="M363" s="97"/>
      <c r="N363" s="98"/>
      <c r="O363" s="99"/>
      <c r="P363" s="46"/>
      <c r="Q363" s="46"/>
      <c r="R363" s="97"/>
      <c r="S363" s="98"/>
      <c r="T363" s="99"/>
      <c r="U363" s="46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5"/>
        <v>1048411</v>
      </c>
      <c r="G364" s="106">
        <v>410974</v>
      </c>
      <c r="H364" s="106">
        <v>409398</v>
      </c>
      <c r="I364" s="106">
        <v>35709</v>
      </c>
      <c r="J364" s="106">
        <v>192330</v>
      </c>
      <c r="L364" s="220" t="s">
        <v>2349</v>
      </c>
      <c r="M364" s="97"/>
      <c r="N364" s="98"/>
      <c r="O364" s="99"/>
      <c r="P364" s="46"/>
      <c r="Q364" s="46"/>
      <c r="R364" s="97"/>
      <c r="S364" s="98"/>
      <c r="T364" s="78"/>
      <c r="U364" s="46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5"/>
        <v>15291345</v>
      </c>
      <c r="G365" s="106">
        <v>10705300</v>
      </c>
      <c r="H365" s="106">
        <v>4275641</v>
      </c>
      <c r="I365" s="106">
        <v>0</v>
      </c>
      <c r="J365" s="106">
        <v>310404</v>
      </c>
      <c r="L365" s="220" t="s">
        <v>2344</v>
      </c>
      <c r="M365" s="97"/>
      <c r="N365" s="98"/>
      <c r="O365" s="99"/>
      <c r="P365" s="46"/>
      <c r="Q365" s="46"/>
      <c r="R365" s="97"/>
      <c r="S365" s="98"/>
      <c r="T365" s="78"/>
      <c r="U365" s="46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5"/>
        <v>4560667</v>
      </c>
      <c r="G366" s="106">
        <v>338700</v>
      </c>
      <c r="H366" s="106">
        <v>201479</v>
      </c>
      <c r="I366" s="106">
        <v>25000</v>
      </c>
      <c r="J366" s="106">
        <v>3995488</v>
      </c>
      <c r="L366" s="220" t="s">
        <v>2344</v>
      </c>
      <c r="M366" s="97"/>
      <c r="N366" s="98"/>
      <c r="O366" s="99"/>
      <c r="P366" s="46"/>
      <c r="Q366" s="46"/>
      <c r="R366" s="97"/>
      <c r="S366" s="98"/>
      <c r="T366" s="99"/>
      <c r="U366" s="46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5"/>
        <v>12201039</v>
      </c>
      <c r="G367" s="106">
        <v>498000</v>
      </c>
      <c r="H367" s="106">
        <v>1538200</v>
      </c>
      <c r="I367" s="106">
        <v>329038</v>
      </c>
      <c r="J367" s="106">
        <v>9835801</v>
      </c>
      <c r="L367" s="220" t="s">
        <v>2344</v>
      </c>
      <c r="M367" s="97"/>
      <c r="N367" s="98"/>
      <c r="O367" s="78"/>
      <c r="P367" s="46"/>
      <c r="Q367" s="46"/>
      <c r="R367" s="97"/>
      <c r="S367" s="98"/>
      <c r="T367" s="78"/>
      <c r="U367" s="46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5"/>
        <v>35610114</v>
      </c>
      <c r="G368" s="106">
        <v>1334200</v>
      </c>
      <c r="H368" s="106">
        <v>12536768</v>
      </c>
      <c r="I368" s="106">
        <v>4201900</v>
      </c>
      <c r="J368" s="106">
        <v>17537246</v>
      </c>
      <c r="L368" s="220" t="s">
        <v>2349</v>
      </c>
      <c r="M368" s="97"/>
      <c r="N368" s="98"/>
      <c r="O368" s="78"/>
      <c r="P368" s="46"/>
      <c r="Q368" s="46"/>
      <c r="R368" s="97"/>
      <c r="S368" s="98"/>
      <c r="T368" s="78"/>
      <c r="U368" s="46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5"/>
        <v>4258472</v>
      </c>
      <c r="G369" s="106">
        <v>2271936</v>
      </c>
      <c r="H369" s="106">
        <v>1668565</v>
      </c>
      <c r="I369" s="106">
        <v>0</v>
      </c>
      <c r="J369" s="106">
        <v>317971</v>
      </c>
      <c r="L369" s="220" t="s">
        <v>2349</v>
      </c>
      <c r="M369" s="97"/>
      <c r="N369" s="98"/>
      <c r="O369" s="99"/>
      <c r="P369" s="46"/>
      <c r="Q369" s="46"/>
      <c r="R369" s="97"/>
      <c r="S369" s="98"/>
      <c r="T369" s="99"/>
      <c r="U369" s="46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5"/>
        <v>47617544</v>
      </c>
      <c r="G370" s="106">
        <v>11675601</v>
      </c>
      <c r="H370" s="106">
        <v>10218043</v>
      </c>
      <c r="I370" s="106">
        <v>442500</v>
      </c>
      <c r="J370" s="106">
        <v>25281400</v>
      </c>
      <c r="L370" s="220" t="s">
        <v>2344</v>
      </c>
      <c r="M370" s="97"/>
      <c r="N370" s="98"/>
      <c r="O370" s="99"/>
      <c r="P370" s="46"/>
      <c r="Q370" s="46"/>
      <c r="R370" s="97"/>
      <c r="S370" s="98"/>
      <c r="T370" s="99"/>
      <c r="U370" s="46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5"/>
        <v>53725519</v>
      </c>
      <c r="G371" s="106">
        <v>9485837</v>
      </c>
      <c r="H371" s="106">
        <v>11322397</v>
      </c>
      <c r="I371" s="106">
        <v>19033423</v>
      </c>
      <c r="J371" s="106">
        <v>13883862</v>
      </c>
      <c r="L371" s="220" t="s">
        <v>2344</v>
      </c>
      <c r="M371" s="97"/>
      <c r="N371" s="98"/>
      <c r="O371" s="78"/>
      <c r="P371" s="46"/>
      <c r="Q371" s="46"/>
      <c r="R371" s="97"/>
      <c r="S371" s="98"/>
      <c r="T371" s="78"/>
      <c r="U371" s="46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5"/>
        <v>1448231</v>
      </c>
      <c r="G372" s="106">
        <v>0</v>
      </c>
      <c r="H372" s="106">
        <v>1448231</v>
      </c>
      <c r="I372" s="106">
        <v>0</v>
      </c>
      <c r="J372" s="106">
        <v>0</v>
      </c>
      <c r="L372" s="221" t="s">
        <v>2345</v>
      </c>
      <c r="M372" s="97"/>
      <c r="N372" s="98"/>
      <c r="O372" s="99"/>
      <c r="P372" s="46"/>
      <c r="Q372" s="46"/>
      <c r="R372" s="97"/>
      <c r="S372" s="98"/>
      <c r="T372" s="99"/>
      <c r="U372" s="46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5"/>
        <v>2555093</v>
      </c>
      <c r="G373" s="106">
        <v>746659</v>
      </c>
      <c r="H373" s="106">
        <v>1779909</v>
      </c>
      <c r="I373" s="106">
        <v>5100</v>
      </c>
      <c r="J373" s="106">
        <v>23425</v>
      </c>
      <c r="L373" s="220" t="s">
        <v>2344</v>
      </c>
      <c r="M373" s="97"/>
      <c r="N373" s="98"/>
      <c r="O373" s="99"/>
      <c r="P373" s="46"/>
      <c r="Q373" s="46"/>
      <c r="R373" s="97"/>
      <c r="S373" s="98"/>
      <c r="T373" s="99"/>
      <c r="U373" s="46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5"/>
        <v>3962213</v>
      </c>
      <c r="G374" s="106">
        <v>749100</v>
      </c>
      <c r="H374" s="106">
        <v>2421104</v>
      </c>
      <c r="I374" s="106">
        <v>6000</v>
      </c>
      <c r="J374" s="106">
        <v>786009</v>
      </c>
      <c r="L374" s="220" t="s">
        <v>2344</v>
      </c>
      <c r="M374" s="97"/>
      <c r="N374" s="98"/>
      <c r="O374" s="99"/>
      <c r="P374" s="46"/>
      <c r="Q374" s="46"/>
      <c r="R374" s="97"/>
      <c r="S374" s="98"/>
      <c r="T374" s="78"/>
      <c r="U374" s="46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5"/>
        <v>8286881</v>
      </c>
      <c r="G375" s="106">
        <v>3019600</v>
      </c>
      <c r="H375" s="106">
        <v>4792106</v>
      </c>
      <c r="I375" s="106">
        <v>0</v>
      </c>
      <c r="J375" s="106">
        <v>475175</v>
      </c>
      <c r="L375" s="220" t="s">
        <v>2344</v>
      </c>
      <c r="M375" s="97"/>
      <c r="N375" s="98"/>
      <c r="O375" s="99"/>
      <c r="P375" s="46"/>
      <c r="Q375" s="46"/>
      <c r="R375" s="97"/>
      <c r="S375" s="98"/>
      <c r="T375" s="99"/>
      <c r="U375" s="46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5"/>
        <v>280095</v>
      </c>
      <c r="G376" s="106">
        <v>0</v>
      </c>
      <c r="H376" s="106">
        <v>280095</v>
      </c>
      <c r="I376" s="106">
        <v>0</v>
      </c>
      <c r="J376" s="106">
        <v>0</v>
      </c>
      <c r="L376" s="221" t="s">
        <v>2345</v>
      </c>
      <c r="M376" s="97"/>
      <c r="N376" s="98"/>
      <c r="O376" s="78"/>
      <c r="P376" s="46"/>
      <c r="Q376" s="46"/>
      <c r="R376" s="97"/>
      <c r="S376" s="98"/>
      <c r="T376" s="99"/>
      <c r="U376" s="46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5"/>
        <v>77858703</v>
      </c>
      <c r="G377" s="106">
        <v>27139605</v>
      </c>
      <c r="H377" s="106">
        <v>12210005</v>
      </c>
      <c r="I377" s="106">
        <v>31272864</v>
      </c>
      <c r="J377" s="106">
        <v>7236229</v>
      </c>
      <c r="L377" s="220" t="s">
        <v>2349</v>
      </c>
      <c r="M377" s="97"/>
      <c r="N377" s="98"/>
      <c r="O377" s="99"/>
      <c r="P377" s="46"/>
      <c r="Q377" s="46"/>
      <c r="R377" s="97"/>
      <c r="S377" s="98"/>
      <c r="T377" s="99"/>
      <c r="U377" s="46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5"/>
        <v>14200949</v>
      </c>
      <c r="G378" s="106">
        <v>909110</v>
      </c>
      <c r="H378" s="106">
        <v>9487584</v>
      </c>
      <c r="I378" s="106">
        <v>641554</v>
      </c>
      <c r="J378" s="106">
        <v>3162701</v>
      </c>
      <c r="L378" s="220" t="s">
        <v>2349</v>
      </c>
      <c r="M378" s="97"/>
      <c r="N378" s="98"/>
      <c r="O378" s="99"/>
      <c r="P378" s="46"/>
      <c r="Q378" s="46"/>
      <c r="R378" s="97"/>
      <c r="S378" s="98"/>
      <c r="T378" s="99"/>
      <c r="U378" s="46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5"/>
        <v>10899269</v>
      </c>
      <c r="G379" s="106">
        <v>4892100</v>
      </c>
      <c r="H379" s="106">
        <v>4449169</v>
      </c>
      <c r="I379" s="106">
        <v>772500</v>
      </c>
      <c r="J379" s="106">
        <v>785500</v>
      </c>
      <c r="L379" s="220" t="s">
        <v>2344</v>
      </c>
      <c r="M379" s="97"/>
      <c r="N379" s="98"/>
      <c r="O379" s="99"/>
      <c r="P379" s="46"/>
      <c r="Q379" s="46"/>
      <c r="R379" s="97"/>
      <c r="S379" s="98"/>
      <c r="T379" s="78"/>
      <c r="U379" s="46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5"/>
        <v>66570334</v>
      </c>
      <c r="G380" s="106">
        <v>21860623</v>
      </c>
      <c r="H380" s="106">
        <v>34301946</v>
      </c>
      <c r="I380" s="106">
        <v>1877934</v>
      </c>
      <c r="J380" s="106">
        <v>8529831</v>
      </c>
      <c r="L380" s="220" t="s">
        <v>2344</v>
      </c>
      <c r="M380" s="97"/>
      <c r="N380" s="98"/>
      <c r="O380" s="78"/>
      <c r="P380" s="46"/>
      <c r="Q380" s="46"/>
      <c r="R380" s="97"/>
      <c r="S380" s="98"/>
      <c r="T380" s="78"/>
      <c r="U380" s="46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5"/>
        <v>7214337</v>
      </c>
      <c r="G381" s="106">
        <v>3010300</v>
      </c>
      <c r="H381" s="106">
        <v>2310042</v>
      </c>
      <c r="I381" s="106">
        <v>49500</v>
      </c>
      <c r="J381" s="106">
        <v>1844495</v>
      </c>
      <c r="L381" s="220" t="s">
        <v>2349</v>
      </c>
      <c r="M381" s="97"/>
      <c r="N381" s="98"/>
      <c r="O381" s="99"/>
      <c r="P381" s="46"/>
      <c r="Q381" s="46"/>
      <c r="R381" s="97"/>
      <c r="S381" s="98"/>
      <c r="T381" s="99"/>
      <c r="U381" s="46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5"/>
        <v>18725286</v>
      </c>
      <c r="G382" s="106">
        <v>10331742</v>
      </c>
      <c r="H382" s="106">
        <v>4756607</v>
      </c>
      <c r="I382" s="106">
        <v>19503</v>
      </c>
      <c r="J382" s="106">
        <v>3617434</v>
      </c>
      <c r="L382" s="220" t="s">
        <v>2344</v>
      </c>
      <c r="M382" s="97"/>
      <c r="N382" s="98"/>
      <c r="O382" s="99"/>
      <c r="P382" s="46"/>
      <c r="Q382" s="46"/>
      <c r="R382" s="97"/>
      <c r="S382" s="98"/>
      <c r="T382" s="99"/>
      <c r="U382" s="46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5"/>
        <v>67046221</v>
      </c>
      <c r="G383" s="106">
        <v>26067415</v>
      </c>
      <c r="H383" s="106">
        <v>25952268</v>
      </c>
      <c r="I383" s="106">
        <v>425020</v>
      </c>
      <c r="J383" s="106">
        <v>14601518</v>
      </c>
      <c r="L383" s="220" t="s">
        <v>2344</v>
      </c>
      <c r="M383" s="97"/>
      <c r="N383" s="98"/>
      <c r="O383" s="99"/>
      <c r="P383" s="46"/>
      <c r="Q383" s="46"/>
      <c r="R383" s="97"/>
      <c r="S383" s="98"/>
      <c r="T383" s="78"/>
      <c r="U383" s="46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5"/>
        <v>12747624</v>
      </c>
      <c r="G384" s="106">
        <v>1266590</v>
      </c>
      <c r="H384" s="106">
        <v>3109171</v>
      </c>
      <c r="I384" s="106">
        <v>6015542</v>
      </c>
      <c r="J384" s="106">
        <v>2356321</v>
      </c>
      <c r="L384" s="220" t="s">
        <v>2344</v>
      </c>
      <c r="M384" s="97"/>
      <c r="N384" s="98"/>
      <c r="O384" s="99"/>
      <c r="P384" s="46"/>
      <c r="Q384" s="46"/>
      <c r="R384" s="97"/>
      <c r="S384" s="98"/>
      <c r="T384" s="99"/>
      <c r="U384" s="46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5"/>
        <v>9646614</v>
      </c>
      <c r="G385" s="106">
        <v>4245170</v>
      </c>
      <c r="H385" s="106">
        <v>3518330</v>
      </c>
      <c r="I385" s="106">
        <v>161400</v>
      </c>
      <c r="J385" s="106">
        <v>1721714</v>
      </c>
      <c r="L385" s="220" t="s">
        <v>2344</v>
      </c>
      <c r="M385" s="97"/>
      <c r="N385" s="98"/>
      <c r="O385" s="99"/>
      <c r="P385" s="46"/>
      <c r="Q385" s="46"/>
      <c r="R385" s="97"/>
      <c r="S385" s="98"/>
      <c r="T385" s="99"/>
      <c r="U385" s="46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5"/>
        <v>29002679</v>
      </c>
      <c r="G386" s="106">
        <v>5120750</v>
      </c>
      <c r="H386" s="106">
        <v>12004913</v>
      </c>
      <c r="I386" s="106">
        <v>106000</v>
      </c>
      <c r="J386" s="106">
        <v>11771016</v>
      </c>
      <c r="L386" s="220" t="s">
        <v>2349</v>
      </c>
      <c r="M386" s="97"/>
      <c r="N386" s="98"/>
      <c r="O386" s="99"/>
      <c r="P386" s="46"/>
      <c r="Q386" s="46"/>
      <c r="R386" s="97"/>
      <c r="S386" s="98"/>
      <c r="T386" s="78"/>
      <c r="U386" s="46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5"/>
        <v>1593851</v>
      </c>
      <c r="G387" s="106">
        <v>149375</v>
      </c>
      <c r="H387" s="106">
        <v>958968</v>
      </c>
      <c r="I387" s="106">
        <v>30</v>
      </c>
      <c r="J387" s="106">
        <v>485478</v>
      </c>
      <c r="L387" s="220" t="s">
        <v>2344</v>
      </c>
      <c r="M387" s="97"/>
      <c r="N387" s="98"/>
      <c r="O387" s="99"/>
      <c r="P387" s="46"/>
      <c r="Q387" s="46"/>
      <c r="R387" s="97"/>
      <c r="S387" s="98"/>
      <c r="T387" s="78"/>
      <c r="U387" s="46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aca="true" t="shared" si="6" ref="F388:F451">G388+H388+I388+J388</f>
        <v>21892405</v>
      </c>
      <c r="G388" s="106">
        <v>5103050</v>
      </c>
      <c r="H388" s="106">
        <v>4387152</v>
      </c>
      <c r="I388" s="106">
        <v>2241500</v>
      </c>
      <c r="J388" s="106">
        <v>10160703</v>
      </c>
      <c r="L388" s="220" t="s">
        <v>2349</v>
      </c>
      <c r="M388" s="97"/>
      <c r="N388" s="98"/>
      <c r="O388" s="78"/>
      <c r="P388" s="46"/>
      <c r="Q388" s="46"/>
      <c r="R388" s="97"/>
      <c r="S388" s="98"/>
      <c r="T388" s="99"/>
      <c r="U388" s="46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6"/>
        <v>34087418</v>
      </c>
      <c r="G389" s="106">
        <v>9043017</v>
      </c>
      <c r="H389" s="106">
        <v>9025177</v>
      </c>
      <c r="I389" s="106">
        <v>3274138</v>
      </c>
      <c r="J389" s="106">
        <v>12745086</v>
      </c>
      <c r="L389" s="220" t="s">
        <v>2344</v>
      </c>
      <c r="M389" s="97"/>
      <c r="N389" s="98"/>
      <c r="O389" s="99"/>
      <c r="P389" s="46"/>
      <c r="Q389" s="46"/>
      <c r="R389" s="97"/>
      <c r="S389" s="98"/>
      <c r="T389" s="99"/>
      <c r="U389" s="46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6"/>
        <v>11670571</v>
      </c>
      <c r="G390" s="106">
        <v>2833675</v>
      </c>
      <c r="H390" s="106">
        <v>3903690</v>
      </c>
      <c r="I390" s="106">
        <v>25000</v>
      </c>
      <c r="J390" s="106">
        <v>4908206</v>
      </c>
      <c r="L390" s="220" t="s">
        <v>2344</v>
      </c>
      <c r="M390" s="97"/>
      <c r="N390" s="98"/>
      <c r="O390" s="99"/>
      <c r="P390" s="46"/>
      <c r="Q390" s="46"/>
      <c r="R390" s="97"/>
      <c r="S390" s="98"/>
      <c r="T390" s="78"/>
      <c r="U390" s="46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6"/>
        <v>18141348</v>
      </c>
      <c r="G391" s="106">
        <v>715201</v>
      </c>
      <c r="H391" s="106">
        <v>4851499</v>
      </c>
      <c r="I391" s="106">
        <v>1</v>
      </c>
      <c r="J391" s="106">
        <v>12574647</v>
      </c>
      <c r="L391" s="220" t="s">
        <v>2344</v>
      </c>
      <c r="M391" s="97"/>
      <c r="N391" s="98"/>
      <c r="O391" s="99"/>
      <c r="P391" s="46"/>
      <c r="Q391" s="46"/>
      <c r="R391" s="97"/>
      <c r="S391" s="98"/>
      <c r="T391" s="78"/>
      <c r="U391" s="46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6"/>
        <v>23625030</v>
      </c>
      <c r="G392" s="106">
        <v>650600</v>
      </c>
      <c r="H392" s="106">
        <v>4432329</v>
      </c>
      <c r="I392" s="106">
        <v>946966</v>
      </c>
      <c r="J392" s="106">
        <v>17595135</v>
      </c>
      <c r="L392" s="220" t="s">
        <v>2344</v>
      </c>
      <c r="M392" s="97"/>
      <c r="N392" s="98"/>
      <c r="O392" s="99"/>
      <c r="P392" s="46"/>
      <c r="Q392" s="46"/>
      <c r="R392" s="97"/>
      <c r="S392" s="98"/>
      <c r="T392" s="78"/>
      <c r="U392" s="46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6"/>
        <v>285473</v>
      </c>
      <c r="G393" s="106">
        <v>0</v>
      </c>
      <c r="H393" s="106">
        <v>212491</v>
      </c>
      <c r="I393" s="106">
        <v>0</v>
      </c>
      <c r="J393" s="106">
        <v>72982</v>
      </c>
      <c r="L393" s="220" t="s">
        <v>2344</v>
      </c>
      <c r="M393" s="97"/>
      <c r="N393" s="98"/>
      <c r="O393" s="78"/>
      <c r="P393" s="46"/>
      <c r="Q393" s="46"/>
      <c r="R393" s="97"/>
      <c r="S393" s="98"/>
      <c r="T393" s="99"/>
      <c r="U393" s="46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6"/>
        <v>20914935</v>
      </c>
      <c r="G394" s="106">
        <v>10465550</v>
      </c>
      <c r="H394" s="106">
        <v>8280335</v>
      </c>
      <c r="I394" s="106">
        <v>685500</v>
      </c>
      <c r="J394" s="106">
        <v>1483550</v>
      </c>
      <c r="L394" s="220" t="s">
        <v>2344</v>
      </c>
      <c r="M394" s="97"/>
      <c r="N394" s="98"/>
      <c r="O394" s="99"/>
      <c r="P394" s="46"/>
      <c r="Q394" s="46"/>
      <c r="R394" s="97"/>
      <c r="S394" s="98"/>
      <c r="T394" s="99"/>
      <c r="U394" s="46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6"/>
        <v>13179517</v>
      </c>
      <c r="G395" s="106">
        <v>2064950</v>
      </c>
      <c r="H395" s="106">
        <v>1270257</v>
      </c>
      <c r="I395" s="106">
        <v>5800</v>
      </c>
      <c r="J395" s="106">
        <v>9838510</v>
      </c>
      <c r="L395" s="220" t="s">
        <v>2349</v>
      </c>
      <c r="M395" s="97"/>
      <c r="N395" s="98"/>
      <c r="O395" s="99"/>
      <c r="P395" s="46"/>
      <c r="Q395" s="46"/>
      <c r="R395" s="97"/>
      <c r="S395" s="98"/>
      <c r="T395" s="78"/>
      <c r="U395" s="46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6"/>
        <v>20428625</v>
      </c>
      <c r="G396" s="106">
        <v>14398479</v>
      </c>
      <c r="H396" s="106">
        <v>4853429</v>
      </c>
      <c r="I396" s="106">
        <v>1054875</v>
      </c>
      <c r="J396" s="106">
        <v>121842</v>
      </c>
      <c r="L396" s="220" t="s">
        <v>2344</v>
      </c>
      <c r="M396" s="97"/>
      <c r="N396" s="98"/>
      <c r="O396" s="99"/>
      <c r="P396" s="46"/>
      <c r="Q396" s="46"/>
      <c r="R396" s="97"/>
      <c r="S396" s="98"/>
      <c r="T396" s="78"/>
      <c r="U396" s="46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6"/>
        <v>27046442</v>
      </c>
      <c r="G397" s="106">
        <v>33000</v>
      </c>
      <c r="H397" s="106">
        <v>2065230</v>
      </c>
      <c r="I397" s="106">
        <v>23323000</v>
      </c>
      <c r="J397" s="106">
        <v>1625212</v>
      </c>
      <c r="L397" s="220" t="s">
        <v>2349</v>
      </c>
      <c r="M397" s="97"/>
      <c r="N397" s="98"/>
      <c r="O397" s="99"/>
      <c r="P397" s="46"/>
      <c r="Q397" s="46"/>
      <c r="R397" s="97"/>
      <c r="S397" s="98"/>
      <c r="T397" s="78"/>
      <c r="U397" s="46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6"/>
        <v>214696</v>
      </c>
      <c r="G398" s="106">
        <v>0</v>
      </c>
      <c r="H398" s="106">
        <v>211059</v>
      </c>
      <c r="I398" s="106">
        <v>0</v>
      </c>
      <c r="J398" s="106">
        <v>3637</v>
      </c>
      <c r="L398" s="220" t="s">
        <v>2344</v>
      </c>
      <c r="M398" s="97"/>
      <c r="N398" s="98"/>
      <c r="O398" s="99"/>
      <c r="P398" s="46"/>
      <c r="Q398" s="46"/>
      <c r="R398" s="97"/>
      <c r="S398" s="98"/>
      <c r="T398" s="99"/>
      <c r="U398" s="46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6"/>
        <v>2049792</v>
      </c>
      <c r="G399" s="106">
        <v>366000</v>
      </c>
      <c r="H399" s="106">
        <v>1482541</v>
      </c>
      <c r="I399" s="106">
        <v>0</v>
      </c>
      <c r="J399" s="106">
        <v>201251</v>
      </c>
      <c r="L399" s="220" t="s">
        <v>2349</v>
      </c>
      <c r="M399" s="97"/>
      <c r="N399" s="98"/>
      <c r="O399" s="99"/>
      <c r="P399" s="46"/>
      <c r="Q399" s="46"/>
      <c r="R399" s="97"/>
      <c r="S399" s="98"/>
      <c r="T399" s="99"/>
      <c r="U399" s="46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6"/>
        <v>22161967</v>
      </c>
      <c r="G400" s="106">
        <v>12553479</v>
      </c>
      <c r="H400" s="106">
        <v>8354137</v>
      </c>
      <c r="I400" s="106">
        <v>988610</v>
      </c>
      <c r="J400" s="106">
        <v>265741</v>
      </c>
      <c r="L400" s="220" t="s">
        <v>2344</v>
      </c>
      <c r="M400" s="97"/>
      <c r="N400" s="98"/>
      <c r="O400" s="99"/>
      <c r="P400" s="46"/>
      <c r="Q400" s="46"/>
      <c r="R400" s="97"/>
      <c r="S400" s="98"/>
      <c r="T400" s="78"/>
      <c r="U400" s="46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6"/>
        <v>12923610</v>
      </c>
      <c r="G401" s="106">
        <v>2068411</v>
      </c>
      <c r="H401" s="106">
        <v>2971199</v>
      </c>
      <c r="I401" s="106">
        <v>791273</v>
      </c>
      <c r="J401" s="106">
        <v>7092727</v>
      </c>
      <c r="L401" s="220" t="s">
        <v>2344</v>
      </c>
      <c r="M401" s="97"/>
      <c r="N401" s="98"/>
      <c r="O401" s="78"/>
      <c r="P401" s="46"/>
      <c r="Q401" s="46"/>
      <c r="R401" s="97"/>
      <c r="S401" s="98"/>
      <c r="T401" s="78"/>
      <c r="U401" s="46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6"/>
        <v>7310199</v>
      </c>
      <c r="G402" s="106">
        <v>4029860</v>
      </c>
      <c r="H402" s="106">
        <v>2666494</v>
      </c>
      <c r="I402" s="106">
        <v>0</v>
      </c>
      <c r="J402" s="106">
        <v>613845</v>
      </c>
      <c r="L402" s="220" t="s">
        <v>2344</v>
      </c>
      <c r="M402" s="97"/>
      <c r="N402" s="98"/>
      <c r="O402" s="99"/>
      <c r="P402" s="46"/>
      <c r="Q402" s="46"/>
      <c r="R402" s="97"/>
      <c r="S402" s="98"/>
      <c r="T402" s="78"/>
      <c r="U402" s="46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6"/>
        <v>7910439</v>
      </c>
      <c r="G403" s="106">
        <v>3440560</v>
      </c>
      <c r="H403" s="106">
        <v>2075591</v>
      </c>
      <c r="I403" s="106">
        <v>1658849</v>
      </c>
      <c r="J403" s="106">
        <v>735439</v>
      </c>
      <c r="L403" s="220" t="s">
        <v>2349</v>
      </c>
      <c r="M403" s="97"/>
      <c r="N403" s="98"/>
      <c r="O403" s="78"/>
      <c r="P403" s="46"/>
      <c r="Q403" s="46"/>
      <c r="R403" s="97"/>
      <c r="S403" s="98"/>
      <c r="T403" s="78"/>
      <c r="U403" s="46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6"/>
        <v>35267722</v>
      </c>
      <c r="G404" s="106">
        <v>9675662</v>
      </c>
      <c r="H404" s="106">
        <v>11056147</v>
      </c>
      <c r="I404" s="106">
        <v>4195569</v>
      </c>
      <c r="J404" s="106">
        <v>10340344</v>
      </c>
      <c r="L404" s="220" t="s">
        <v>2344</v>
      </c>
      <c r="M404" s="97"/>
      <c r="N404" s="98"/>
      <c r="O404" s="99"/>
      <c r="P404" s="46"/>
      <c r="Q404" s="46"/>
      <c r="R404" s="97"/>
      <c r="S404" s="98"/>
      <c r="T404" s="99"/>
      <c r="U404" s="46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6"/>
        <v>16912864</v>
      </c>
      <c r="G405" s="106">
        <v>4178397</v>
      </c>
      <c r="H405" s="106">
        <v>3258306</v>
      </c>
      <c r="I405" s="106">
        <v>821130</v>
      </c>
      <c r="J405" s="106">
        <v>8655031</v>
      </c>
      <c r="L405" s="220" t="s">
        <v>2349</v>
      </c>
      <c r="M405" s="97"/>
      <c r="N405" s="98"/>
      <c r="O405" s="99"/>
      <c r="P405" s="46"/>
      <c r="Q405" s="46"/>
      <c r="R405" s="97"/>
      <c r="S405" s="98"/>
      <c r="T405" s="78"/>
      <c r="U405" s="46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6"/>
        <v>5694385</v>
      </c>
      <c r="G406" s="106">
        <v>208900</v>
      </c>
      <c r="H406" s="106">
        <v>2630718</v>
      </c>
      <c r="I406" s="106">
        <v>208700</v>
      </c>
      <c r="J406" s="106">
        <v>2646067</v>
      </c>
      <c r="L406" s="220" t="s">
        <v>2344</v>
      </c>
      <c r="M406" s="97"/>
      <c r="N406" s="98"/>
      <c r="O406" s="78"/>
      <c r="P406" s="46"/>
      <c r="Q406" s="46"/>
      <c r="R406" s="97"/>
      <c r="S406" s="98"/>
      <c r="T406" s="99"/>
      <c r="U406" s="46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6"/>
        <v>2880750</v>
      </c>
      <c r="G407" s="106">
        <v>463200</v>
      </c>
      <c r="H407" s="106">
        <v>2226338</v>
      </c>
      <c r="I407" s="106">
        <v>102500</v>
      </c>
      <c r="J407" s="106">
        <v>88712</v>
      </c>
      <c r="L407" s="220" t="s">
        <v>2344</v>
      </c>
      <c r="M407" s="97"/>
      <c r="N407" s="98"/>
      <c r="O407" s="78"/>
      <c r="P407" s="46"/>
      <c r="Q407" s="46"/>
      <c r="R407" s="97"/>
      <c r="S407" s="98"/>
      <c r="T407" s="99"/>
      <c r="U407" s="46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6"/>
        <v>4404747</v>
      </c>
      <c r="G408" s="106">
        <v>1535100</v>
      </c>
      <c r="H408" s="106">
        <v>2046579</v>
      </c>
      <c r="I408" s="106">
        <v>51230</v>
      </c>
      <c r="J408" s="106">
        <v>771838</v>
      </c>
      <c r="L408" s="220" t="s">
        <v>2344</v>
      </c>
      <c r="M408" s="97"/>
      <c r="N408" s="98"/>
      <c r="O408" s="99"/>
      <c r="P408" s="46"/>
      <c r="Q408" s="46"/>
      <c r="R408" s="97"/>
      <c r="S408" s="98"/>
      <c r="T408" s="99"/>
      <c r="U408" s="46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6"/>
        <v>16152723</v>
      </c>
      <c r="G409" s="106">
        <v>4392225</v>
      </c>
      <c r="H409" s="106">
        <v>10064343</v>
      </c>
      <c r="I409" s="106">
        <v>137605</v>
      </c>
      <c r="J409" s="106">
        <v>1558550</v>
      </c>
      <c r="L409" s="220" t="s">
        <v>2344</v>
      </c>
      <c r="M409" s="97"/>
      <c r="N409" s="98"/>
      <c r="O409" s="99"/>
      <c r="P409" s="46"/>
      <c r="Q409" s="46"/>
      <c r="R409" s="97"/>
      <c r="S409" s="98"/>
      <c r="T409" s="78"/>
      <c r="U409" s="46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6"/>
        <v>19609077</v>
      </c>
      <c r="G410" s="106">
        <v>7623863</v>
      </c>
      <c r="H410" s="106">
        <v>9100514</v>
      </c>
      <c r="I410" s="106">
        <v>222300</v>
      </c>
      <c r="J410" s="106">
        <v>2662400</v>
      </c>
      <c r="L410" s="220" t="s">
        <v>2344</v>
      </c>
      <c r="M410" s="97"/>
      <c r="N410" s="98"/>
      <c r="O410" s="99"/>
      <c r="P410" s="46"/>
      <c r="Q410" s="46"/>
      <c r="R410" s="97"/>
      <c r="S410" s="98"/>
      <c r="T410" s="78"/>
      <c r="U410" s="46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6"/>
        <v>3384452</v>
      </c>
      <c r="G411" s="106">
        <v>279000</v>
      </c>
      <c r="H411" s="106">
        <v>1086472</v>
      </c>
      <c r="I411" s="106">
        <v>1144000</v>
      </c>
      <c r="J411" s="106">
        <v>874980</v>
      </c>
      <c r="L411" s="220" t="s">
        <v>2343</v>
      </c>
      <c r="M411" s="97"/>
      <c r="N411" s="98"/>
      <c r="O411" s="99"/>
      <c r="P411" s="46"/>
      <c r="Q411" s="46"/>
      <c r="R411" s="97"/>
      <c r="S411" s="98"/>
      <c r="T411" s="99"/>
      <c r="U411" s="46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6"/>
        <v>7826208</v>
      </c>
      <c r="G412" s="106">
        <v>472303</v>
      </c>
      <c r="H412" s="106">
        <v>3592228</v>
      </c>
      <c r="I412" s="106">
        <v>201101</v>
      </c>
      <c r="J412" s="106">
        <v>3560576</v>
      </c>
      <c r="L412" s="220" t="s">
        <v>2344</v>
      </c>
      <c r="M412" s="97"/>
      <c r="N412" s="98"/>
      <c r="O412" s="99"/>
      <c r="P412" s="46"/>
      <c r="Q412" s="46"/>
      <c r="R412" s="97"/>
      <c r="S412" s="98"/>
      <c r="T412" s="99"/>
      <c r="U412" s="46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6"/>
        <v>18934039</v>
      </c>
      <c r="G413" s="106">
        <v>2455400</v>
      </c>
      <c r="H413" s="106">
        <v>6680306</v>
      </c>
      <c r="I413" s="106">
        <v>232300</v>
      </c>
      <c r="J413" s="106">
        <v>9566033</v>
      </c>
      <c r="L413" s="220" t="s">
        <v>2344</v>
      </c>
      <c r="M413" s="97"/>
      <c r="N413" s="98"/>
      <c r="O413" s="99"/>
      <c r="P413" s="46"/>
      <c r="Q413" s="46"/>
      <c r="R413" s="97"/>
      <c r="S413" s="98"/>
      <c r="T413" s="78"/>
      <c r="U413" s="46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6"/>
        <v>7606154</v>
      </c>
      <c r="G414" s="106">
        <v>1125501</v>
      </c>
      <c r="H414" s="106">
        <v>2551956</v>
      </c>
      <c r="I414" s="106">
        <v>5000</v>
      </c>
      <c r="J414" s="106">
        <v>3923697</v>
      </c>
      <c r="L414" s="220" t="s">
        <v>2344</v>
      </c>
      <c r="M414" s="97"/>
      <c r="N414" s="98"/>
      <c r="O414" s="99"/>
      <c r="P414" s="46"/>
      <c r="Q414" s="46"/>
      <c r="R414" s="97"/>
      <c r="S414" s="98"/>
      <c r="T414" s="78"/>
      <c r="U414" s="46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 t="shared" si="6"/>
        <v>9321490</v>
      </c>
      <c r="G415" s="106">
        <v>918600</v>
      </c>
      <c r="H415" s="106">
        <v>1745687</v>
      </c>
      <c r="I415" s="106">
        <v>40000</v>
      </c>
      <c r="J415" s="106">
        <v>6617203</v>
      </c>
      <c r="L415" s="221" t="s">
        <v>2345</v>
      </c>
      <c r="M415" s="97"/>
      <c r="N415" s="98"/>
      <c r="O415" s="99"/>
      <c r="P415" s="46"/>
      <c r="Q415" s="46"/>
      <c r="R415" s="97"/>
      <c r="S415" s="98"/>
      <c r="T415" s="78"/>
      <c r="U415" s="46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t="shared" si="6"/>
        <v>38682813</v>
      </c>
      <c r="G416" s="106">
        <v>18268201</v>
      </c>
      <c r="H416" s="106">
        <v>8123344</v>
      </c>
      <c r="I416" s="106">
        <v>214600</v>
      </c>
      <c r="J416" s="106">
        <v>12076668</v>
      </c>
      <c r="L416" s="220" t="s">
        <v>2344</v>
      </c>
      <c r="M416" s="97"/>
      <c r="N416" s="98"/>
      <c r="O416" s="99"/>
      <c r="P416" s="46"/>
      <c r="Q416" s="46"/>
      <c r="R416" s="97"/>
      <c r="S416" s="98"/>
      <c r="T416" s="99"/>
      <c r="U416" s="46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6"/>
        <v>35139282</v>
      </c>
      <c r="G417" s="106">
        <v>1676700</v>
      </c>
      <c r="H417" s="106">
        <v>3711755</v>
      </c>
      <c r="I417" s="106">
        <v>8747441</v>
      </c>
      <c r="J417" s="106">
        <v>21003386</v>
      </c>
      <c r="L417" s="220" t="s">
        <v>2344</v>
      </c>
      <c r="M417" s="97"/>
      <c r="N417" s="98"/>
      <c r="O417" s="99"/>
      <c r="P417" s="46"/>
      <c r="Q417" s="46"/>
      <c r="R417" s="97"/>
      <c r="S417" s="98"/>
      <c r="T417" s="99"/>
      <c r="U417" s="46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6"/>
        <v>10336910</v>
      </c>
      <c r="G418" s="106">
        <v>2361050</v>
      </c>
      <c r="H418" s="106">
        <v>7634460</v>
      </c>
      <c r="I418" s="106">
        <v>163000</v>
      </c>
      <c r="J418" s="106">
        <v>178400</v>
      </c>
      <c r="L418" s="220" t="s">
        <v>2344</v>
      </c>
      <c r="M418" s="97"/>
      <c r="N418" s="98"/>
      <c r="O418" s="99"/>
      <c r="P418" s="46"/>
      <c r="Q418" s="46"/>
      <c r="R418" s="97"/>
      <c r="S418" s="98"/>
      <c r="T418" s="99"/>
      <c r="U418" s="46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6"/>
        <v>8435918</v>
      </c>
      <c r="G419" s="106">
        <v>1054050</v>
      </c>
      <c r="H419" s="106">
        <v>4869193</v>
      </c>
      <c r="I419" s="106">
        <v>718429</v>
      </c>
      <c r="J419" s="106">
        <v>1794246</v>
      </c>
      <c r="L419" s="220" t="s">
        <v>2349</v>
      </c>
      <c r="M419" s="97"/>
      <c r="N419" s="98"/>
      <c r="O419" s="99"/>
      <c r="P419" s="46"/>
      <c r="Q419" s="46"/>
      <c r="R419" s="97"/>
      <c r="S419" s="98"/>
      <c r="T419" s="99"/>
      <c r="U419" s="46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6"/>
        <v>5070805</v>
      </c>
      <c r="G420" s="106">
        <v>96650</v>
      </c>
      <c r="H420" s="106">
        <v>4362651</v>
      </c>
      <c r="I420" s="106">
        <v>15000</v>
      </c>
      <c r="J420" s="106">
        <v>596504</v>
      </c>
      <c r="L420" s="220" t="s">
        <v>2349</v>
      </c>
      <c r="M420" s="97"/>
      <c r="N420" s="98"/>
      <c r="O420" s="78"/>
      <c r="P420" s="46"/>
      <c r="Q420" s="46"/>
      <c r="R420" s="97"/>
      <c r="S420" s="98"/>
      <c r="T420" s="78"/>
      <c r="U420" s="46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6"/>
        <v>5065909</v>
      </c>
      <c r="G421" s="106">
        <v>1669300</v>
      </c>
      <c r="H421" s="106">
        <v>2073317</v>
      </c>
      <c r="I421" s="106">
        <v>20000</v>
      </c>
      <c r="J421" s="106">
        <v>1303292</v>
      </c>
      <c r="L421" s="220" t="s">
        <v>2344</v>
      </c>
      <c r="M421" s="97"/>
      <c r="N421" s="98"/>
      <c r="O421" s="99"/>
      <c r="P421" s="46"/>
      <c r="Q421" s="46"/>
      <c r="R421" s="97"/>
      <c r="S421" s="98"/>
      <c r="T421" s="78"/>
      <c r="U421" s="46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6"/>
        <v>57761060</v>
      </c>
      <c r="G422" s="106">
        <v>8992500</v>
      </c>
      <c r="H422" s="106">
        <v>13627516</v>
      </c>
      <c r="I422" s="106">
        <v>27692800</v>
      </c>
      <c r="J422" s="106">
        <v>7448244</v>
      </c>
      <c r="L422" s="220" t="s">
        <v>2344</v>
      </c>
      <c r="M422" s="97"/>
      <c r="N422" s="98"/>
      <c r="O422" s="99"/>
      <c r="P422" s="46"/>
      <c r="Q422" s="46"/>
      <c r="R422" s="97"/>
      <c r="S422" s="98"/>
      <c r="T422" s="99"/>
      <c r="U422" s="46"/>
    </row>
    <row r="423" spans="1:2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6"/>
        <v>5282088</v>
      </c>
      <c r="G423" s="106">
        <v>292400</v>
      </c>
      <c r="H423" s="106">
        <v>3653346</v>
      </c>
      <c r="I423" s="106">
        <v>0</v>
      </c>
      <c r="J423" s="106">
        <v>1336342</v>
      </c>
      <c r="L423" s="220" t="s">
        <v>2344</v>
      </c>
      <c r="M423" s="97"/>
      <c r="N423" s="98"/>
      <c r="O423" s="99"/>
      <c r="P423" s="46"/>
      <c r="Q423" s="46"/>
      <c r="R423" s="97"/>
      <c r="S423" s="98"/>
      <c r="T423" s="99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6"/>
        <v>5984981</v>
      </c>
      <c r="G424" s="106">
        <v>119802</v>
      </c>
      <c r="H424" s="106">
        <v>5810679</v>
      </c>
      <c r="I424" s="106">
        <v>0</v>
      </c>
      <c r="J424" s="106">
        <v>54500</v>
      </c>
      <c r="L424" s="220" t="s">
        <v>2344</v>
      </c>
      <c r="M424" s="97"/>
      <c r="N424" s="98"/>
      <c r="O424" s="99"/>
      <c r="P424" s="46"/>
      <c r="Q424" s="46"/>
      <c r="R424" s="97"/>
      <c r="S424" s="98"/>
      <c r="T424" s="78"/>
      <c r="U424" s="46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6"/>
        <v>2399149</v>
      </c>
      <c r="G425" s="106">
        <v>219500</v>
      </c>
      <c r="H425" s="106">
        <v>1308714</v>
      </c>
      <c r="I425" s="106">
        <v>641518</v>
      </c>
      <c r="J425" s="106">
        <v>229417</v>
      </c>
      <c r="L425" s="220" t="s">
        <v>2344</v>
      </c>
      <c r="M425" s="97"/>
      <c r="N425" s="98"/>
      <c r="O425" s="78"/>
      <c r="P425" s="46"/>
      <c r="Q425" s="46"/>
      <c r="R425" s="97"/>
      <c r="S425" s="98"/>
      <c r="T425" s="78"/>
      <c r="U425" s="46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6"/>
        <v>23869181</v>
      </c>
      <c r="G426" s="106">
        <v>3028075</v>
      </c>
      <c r="H426" s="106">
        <v>7208637</v>
      </c>
      <c r="I426" s="106">
        <v>1933115</v>
      </c>
      <c r="J426" s="106">
        <v>11699354</v>
      </c>
      <c r="L426" s="220" t="s">
        <v>2344</v>
      </c>
      <c r="M426" s="97"/>
      <c r="N426" s="98"/>
      <c r="O426" s="99"/>
      <c r="P426" s="46"/>
      <c r="Q426" s="46"/>
      <c r="R426" s="97"/>
      <c r="S426" s="98"/>
      <c r="T426" s="99"/>
      <c r="U426" s="46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6"/>
        <v>52510962</v>
      </c>
      <c r="G427" s="106">
        <v>19230880</v>
      </c>
      <c r="H427" s="106">
        <v>14155266</v>
      </c>
      <c r="I427" s="106">
        <v>456308</v>
      </c>
      <c r="J427" s="106">
        <v>18668508</v>
      </c>
      <c r="L427" s="220" t="s">
        <v>2349</v>
      </c>
      <c r="M427" s="97"/>
      <c r="N427" s="98"/>
      <c r="O427" s="99"/>
      <c r="P427" s="46"/>
      <c r="Q427" s="46"/>
      <c r="R427" s="97"/>
      <c r="S427" s="98"/>
      <c r="T427" s="99"/>
      <c r="U427" s="46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6"/>
        <v>12930593</v>
      </c>
      <c r="G428" s="106">
        <v>0</v>
      </c>
      <c r="H428" s="106">
        <v>2835793</v>
      </c>
      <c r="I428" s="106">
        <v>3621469</v>
      </c>
      <c r="J428" s="106">
        <v>6473331</v>
      </c>
      <c r="L428" s="220" t="s">
        <v>2349</v>
      </c>
      <c r="M428" s="97"/>
      <c r="N428" s="98"/>
      <c r="O428" s="78"/>
      <c r="P428" s="46"/>
      <c r="Q428" s="46"/>
      <c r="R428" s="97"/>
      <c r="S428" s="98"/>
      <c r="T428" s="78"/>
      <c r="U428" s="46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6"/>
        <v>56182474</v>
      </c>
      <c r="G429" s="106">
        <v>1958898</v>
      </c>
      <c r="H429" s="106">
        <v>8868805</v>
      </c>
      <c r="I429" s="106">
        <v>11893040</v>
      </c>
      <c r="J429" s="106">
        <v>33461731</v>
      </c>
      <c r="L429" s="220" t="s">
        <v>2344</v>
      </c>
      <c r="M429" s="97"/>
      <c r="N429" s="98"/>
      <c r="O429" s="99"/>
      <c r="P429" s="46"/>
      <c r="Q429" s="46"/>
      <c r="R429" s="97"/>
      <c r="S429" s="98"/>
      <c r="T429" s="99"/>
      <c r="U429" s="46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6"/>
        <v>3866075</v>
      </c>
      <c r="G430" s="106">
        <v>363200</v>
      </c>
      <c r="H430" s="106">
        <v>2823930</v>
      </c>
      <c r="I430" s="106">
        <v>0</v>
      </c>
      <c r="J430" s="106">
        <v>678945</v>
      </c>
      <c r="L430" s="220" t="s">
        <v>2344</v>
      </c>
      <c r="M430" s="97"/>
      <c r="N430" s="98"/>
      <c r="O430" s="78"/>
      <c r="P430" s="46"/>
      <c r="Q430" s="46"/>
      <c r="R430" s="97"/>
      <c r="S430" s="98"/>
      <c r="T430" s="78"/>
      <c r="U430" s="46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6"/>
        <v>5108330</v>
      </c>
      <c r="G431" s="106">
        <v>2549285</v>
      </c>
      <c r="H431" s="106">
        <v>1195625</v>
      </c>
      <c r="I431" s="106">
        <v>0</v>
      </c>
      <c r="J431" s="106">
        <v>1363420</v>
      </c>
      <c r="L431" s="220" t="s">
        <v>2349</v>
      </c>
      <c r="M431" s="97"/>
      <c r="N431" s="98"/>
      <c r="O431" s="99"/>
      <c r="P431" s="46"/>
      <c r="Q431" s="46"/>
      <c r="R431" s="97"/>
      <c r="S431" s="98"/>
      <c r="T431" s="99"/>
      <c r="U431" s="46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6"/>
        <v>31287400</v>
      </c>
      <c r="G432" s="106">
        <v>17098698</v>
      </c>
      <c r="H432" s="106">
        <v>4631672</v>
      </c>
      <c r="I432" s="106">
        <v>242701</v>
      </c>
      <c r="J432" s="106">
        <v>9314329</v>
      </c>
      <c r="L432" s="220" t="s">
        <v>2344</v>
      </c>
      <c r="M432" s="97"/>
      <c r="N432" s="98"/>
      <c r="O432" s="99"/>
      <c r="P432" s="46"/>
      <c r="Q432" s="46"/>
      <c r="R432" s="97"/>
      <c r="S432" s="98"/>
      <c r="T432" s="78"/>
      <c r="U432" s="46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6"/>
        <v>1217149</v>
      </c>
      <c r="G433" s="106">
        <v>228700</v>
      </c>
      <c r="H433" s="106">
        <v>305177</v>
      </c>
      <c r="I433" s="106">
        <v>0</v>
      </c>
      <c r="J433" s="106">
        <v>683272</v>
      </c>
      <c r="L433" s="220" t="s">
        <v>2349</v>
      </c>
      <c r="M433" s="97"/>
      <c r="N433" s="98"/>
      <c r="O433" s="78"/>
      <c r="P433" s="46"/>
      <c r="Q433" s="46"/>
      <c r="R433" s="97"/>
      <c r="S433" s="98"/>
      <c r="T433" s="99"/>
      <c r="U433" s="46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6"/>
        <v>54518957</v>
      </c>
      <c r="G434" s="106">
        <v>3757566</v>
      </c>
      <c r="H434" s="106">
        <v>10409186</v>
      </c>
      <c r="I434" s="106">
        <v>6488056</v>
      </c>
      <c r="J434" s="106">
        <v>33864149</v>
      </c>
      <c r="L434" s="220" t="s">
        <v>2349</v>
      </c>
      <c r="M434" s="97"/>
      <c r="N434" s="98"/>
      <c r="O434" s="99"/>
      <c r="P434" s="46"/>
      <c r="Q434" s="46"/>
      <c r="R434" s="97"/>
      <c r="S434" s="98"/>
      <c r="T434" s="99"/>
      <c r="U434" s="46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6"/>
        <v>7293182</v>
      </c>
      <c r="G435" s="106">
        <v>248000</v>
      </c>
      <c r="H435" s="106">
        <v>5309663</v>
      </c>
      <c r="I435" s="106">
        <v>1038000</v>
      </c>
      <c r="J435" s="106">
        <v>697519</v>
      </c>
      <c r="L435" s="220" t="s">
        <v>2344</v>
      </c>
      <c r="M435" s="97"/>
      <c r="N435" s="98"/>
      <c r="O435" s="99"/>
      <c r="P435" s="46"/>
      <c r="Q435" s="46"/>
      <c r="R435" s="97"/>
      <c r="S435" s="98"/>
      <c r="T435" s="99"/>
      <c r="U435" s="46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6"/>
        <v>22905585</v>
      </c>
      <c r="G436" s="106">
        <v>1150351</v>
      </c>
      <c r="H436" s="106">
        <v>9251752</v>
      </c>
      <c r="I436" s="106">
        <v>395000</v>
      </c>
      <c r="J436" s="106">
        <v>12108482</v>
      </c>
      <c r="L436" s="220" t="s">
        <v>2344</v>
      </c>
      <c r="M436" s="97"/>
      <c r="N436" s="98"/>
      <c r="O436" s="78"/>
      <c r="P436" s="46"/>
      <c r="Q436" s="46"/>
      <c r="R436" s="97"/>
      <c r="S436" s="98"/>
      <c r="T436" s="99"/>
      <c r="U436" s="46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6"/>
        <v>20356433</v>
      </c>
      <c r="G437" s="106">
        <v>5355635</v>
      </c>
      <c r="H437" s="106">
        <v>7812199</v>
      </c>
      <c r="I437" s="106">
        <v>2320330</v>
      </c>
      <c r="J437" s="106">
        <v>4868269</v>
      </c>
      <c r="L437" s="220" t="s">
        <v>2344</v>
      </c>
      <c r="M437" s="97"/>
      <c r="N437" s="98"/>
      <c r="O437" s="78"/>
      <c r="P437" s="46"/>
      <c r="Q437" s="46"/>
      <c r="R437" s="97"/>
      <c r="S437" s="98"/>
      <c r="T437" s="99"/>
      <c r="U437" s="46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6"/>
        <v>1759618</v>
      </c>
      <c r="G438" s="106">
        <v>0</v>
      </c>
      <c r="H438" s="106">
        <v>697225</v>
      </c>
      <c r="I438" s="106">
        <v>0</v>
      </c>
      <c r="J438" s="106">
        <v>1062393</v>
      </c>
      <c r="L438" s="220" t="s">
        <v>2344</v>
      </c>
      <c r="M438" s="97"/>
      <c r="N438" s="98"/>
      <c r="O438" s="99"/>
      <c r="P438" s="46"/>
      <c r="Q438" s="46"/>
      <c r="R438" s="97"/>
      <c r="S438" s="98"/>
      <c r="T438" s="78"/>
      <c r="U438" s="46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6"/>
        <v>4160918</v>
      </c>
      <c r="G439" s="106">
        <v>178800</v>
      </c>
      <c r="H439" s="106">
        <v>1718050</v>
      </c>
      <c r="I439" s="106">
        <v>327083</v>
      </c>
      <c r="J439" s="106">
        <v>1936985</v>
      </c>
      <c r="L439" s="220" t="s">
        <v>2344</v>
      </c>
      <c r="M439" s="97"/>
      <c r="N439" s="98"/>
      <c r="O439" s="78"/>
      <c r="P439" s="46"/>
      <c r="Q439" s="46"/>
      <c r="R439" s="97"/>
      <c r="S439" s="98"/>
      <c r="T439" s="78"/>
      <c r="U439" s="46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6"/>
        <v>50264521</v>
      </c>
      <c r="G440" s="106">
        <v>11195590</v>
      </c>
      <c r="H440" s="106">
        <v>26690789</v>
      </c>
      <c r="I440" s="106">
        <v>183500</v>
      </c>
      <c r="J440" s="106">
        <v>12194642</v>
      </c>
      <c r="L440" s="220" t="s">
        <v>2344</v>
      </c>
      <c r="M440" s="97"/>
      <c r="N440" s="98"/>
      <c r="O440" s="99"/>
      <c r="P440" s="46"/>
      <c r="Q440" s="46"/>
      <c r="R440" s="97"/>
      <c r="S440" s="98"/>
      <c r="T440" s="78"/>
      <c r="U440" s="46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6"/>
        <v>35909103</v>
      </c>
      <c r="G441" s="106">
        <v>23353085</v>
      </c>
      <c r="H441" s="106">
        <v>6661503</v>
      </c>
      <c r="I441" s="106">
        <v>861505</v>
      </c>
      <c r="J441" s="106">
        <v>5033010</v>
      </c>
      <c r="L441" s="220" t="s">
        <v>2344</v>
      </c>
      <c r="M441" s="97"/>
      <c r="N441" s="98"/>
      <c r="O441" s="99"/>
      <c r="P441" s="46"/>
      <c r="Q441" s="46"/>
      <c r="R441" s="97"/>
      <c r="S441" s="98"/>
      <c r="T441" s="99"/>
      <c r="U441" s="46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6"/>
        <v>180941</v>
      </c>
      <c r="G442" s="106">
        <v>0</v>
      </c>
      <c r="H442" s="106">
        <v>180941</v>
      </c>
      <c r="I442" s="106">
        <v>0</v>
      </c>
      <c r="J442" s="106">
        <v>0</v>
      </c>
      <c r="L442" s="221" t="s">
        <v>2345</v>
      </c>
      <c r="M442" s="97"/>
      <c r="N442" s="98"/>
      <c r="O442" s="99"/>
      <c r="P442" s="46"/>
      <c r="Q442" s="46"/>
      <c r="R442" s="97"/>
      <c r="S442" s="98"/>
      <c r="T442" s="78"/>
      <c r="U442" s="46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6"/>
        <v>25373308</v>
      </c>
      <c r="G443" s="106">
        <v>417900</v>
      </c>
      <c r="H443" s="106">
        <v>6675898</v>
      </c>
      <c r="I443" s="106">
        <v>17874237</v>
      </c>
      <c r="J443" s="106">
        <v>405273</v>
      </c>
      <c r="L443" s="220" t="s">
        <v>2344</v>
      </c>
      <c r="M443" s="97"/>
      <c r="N443" s="98"/>
      <c r="O443" s="99"/>
      <c r="P443" s="46"/>
      <c r="Q443" s="46"/>
      <c r="R443" s="97"/>
      <c r="S443" s="98"/>
      <c r="T443" s="99"/>
      <c r="U443" s="46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6"/>
        <v>10566770</v>
      </c>
      <c r="G444" s="106">
        <v>5462540</v>
      </c>
      <c r="H444" s="106">
        <v>1977999</v>
      </c>
      <c r="I444" s="106">
        <v>475000</v>
      </c>
      <c r="J444" s="106">
        <v>2651231</v>
      </c>
      <c r="L444" s="220" t="s">
        <v>2344</v>
      </c>
      <c r="M444" s="97"/>
      <c r="N444" s="98"/>
      <c r="O444" s="99"/>
      <c r="P444" s="46"/>
      <c r="Q444" s="46"/>
      <c r="R444" s="97"/>
      <c r="S444" s="98"/>
      <c r="T444" s="78"/>
      <c r="U444" s="46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6"/>
        <v>5539277</v>
      </c>
      <c r="G445" s="106">
        <v>2292473</v>
      </c>
      <c r="H445" s="106">
        <v>2078279</v>
      </c>
      <c r="I445" s="106">
        <v>451400</v>
      </c>
      <c r="J445" s="106">
        <v>717125</v>
      </c>
      <c r="L445" s="220" t="s">
        <v>2344</v>
      </c>
      <c r="M445" s="97"/>
      <c r="N445" s="98"/>
      <c r="O445" s="99"/>
      <c r="P445" s="46"/>
      <c r="Q445" s="46"/>
      <c r="R445" s="97"/>
      <c r="S445" s="98"/>
      <c r="T445" s="99"/>
      <c r="U445" s="46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6"/>
        <v>5790621</v>
      </c>
      <c r="G446" s="106">
        <v>2159300</v>
      </c>
      <c r="H446" s="106">
        <v>3230369</v>
      </c>
      <c r="I446" s="106">
        <v>46600</v>
      </c>
      <c r="J446" s="106">
        <v>354352</v>
      </c>
      <c r="L446" s="220" t="s">
        <v>2344</v>
      </c>
      <c r="M446" s="97"/>
      <c r="N446" s="98"/>
      <c r="O446" s="99"/>
      <c r="P446" s="46"/>
      <c r="Q446" s="46"/>
      <c r="R446" s="97"/>
      <c r="S446" s="98"/>
      <c r="T446" s="99"/>
      <c r="U446" s="46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6"/>
        <v>13597620</v>
      </c>
      <c r="G447" s="106">
        <v>5986754</v>
      </c>
      <c r="H447" s="106">
        <v>5526852</v>
      </c>
      <c r="I447" s="106">
        <v>955000</v>
      </c>
      <c r="J447" s="106">
        <v>1129014</v>
      </c>
      <c r="L447" s="220" t="s">
        <v>2344</v>
      </c>
      <c r="M447" s="97"/>
      <c r="N447" s="98"/>
      <c r="O447" s="99"/>
      <c r="P447" s="46"/>
      <c r="Q447" s="46"/>
      <c r="R447" s="97"/>
      <c r="S447" s="98"/>
      <c r="T447" s="99"/>
      <c r="U447" s="46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6"/>
        <v>3673468</v>
      </c>
      <c r="G448" s="106">
        <v>1138700</v>
      </c>
      <c r="H448" s="106">
        <v>1799332</v>
      </c>
      <c r="I448" s="106">
        <v>419201</v>
      </c>
      <c r="J448" s="106">
        <v>316235</v>
      </c>
      <c r="L448" s="220" t="s">
        <v>2344</v>
      </c>
      <c r="M448" s="97"/>
      <c r="N448" s="98"/>
      <c r="O448" s="99"/>
      <c r="P448" s="46"/>
      <c r="Q448" s="46"/>
      <c r="R448" s="97"/>
      <c r="S448" s="98"/>
      <c r="T448" s="78"/>
      <c r="U448" s="46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6"/>
        <v>35732562</v>
      </c>
      <c r="G449" s="106">
        <v>11965335</v>
      </c>
      <c r="H449" s="106">
        <v>16553252</v>
      </c>
      <c r="I449" s="106">
        <v>5411407</v>
      </c>
      <c r="J449" s="106">
        <v>1802568</v>
      </c>
      <c r="L449" s="220" t="s">
        <v>2344</v>
      </c>
      <c r="M449" s="97"/>
      <c r="N449" s="98"/>
      <c r="O449" s="78"/>
      <c r="P449" s="46"/>
      <c r="Q449" s="46"/>
      <c r="R449" s="97"/>
      <c r="S449" s="98"/>
      <c r="T449" s="78"/>
      <c r="U449" s="46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6"/>
        <v>63162411</v>
      </c>
      <c r="G450" s="106">
        <v>18494120</v>
      </c>
      <c r="H450" s="106">
        <v>17897244</v>
      </c>
      <c r="I450" s="106">
        <v>5517220</v>
      </c>
      <c r="J450" s="106">
        <v>21253827</v>
      </c>
      <c r="L450" s="220" t="s">
        <v>2344</v>
      </c>
      <c r="M450" s="97"/>
      <c r="N450" s="98"/>
      <c r="O450" s="99"/>
      <c r="P450" s="46"/>
      <c r="Q450" s="46"/>
      <c r="R450" s="97"/>
      <c r="S450" s="98"/>
      <c r="T450" s="99"/>
      <c r="U450" s="46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6"/>
        <v>140519620</v>
      </c>
      <c r="G451" s="106">
        <v>53049511</v>
      </c>
      <c r="H451" s="106">
        <v>29101374</v>
      </c>
      <c r="I451" s="106">
        <v>27746680</v>
      </c>
      <c r="J451" s="106">
        <v>30622055</v>
      </c>
      <c r="L451" s="220" t="s">
        <v>2349</v>
      </c>
      <c r="M451" s="97"/>
      <c r="N451" s="98"/>
      <c r="O451" s="99"/>
      <c r="P451" s="46"/>
      <c r="Q451" s="46"/>
      <c r="R451" s="97"/>
      <c r="S451" s="98"/>
      <c r="T451" s="78"/>
      <c r="U451" s="46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aca="true" t="shared" si="7" ref="F452:F515">G452+H452+I452+J452</f>
        <v>1956058</v>
      </c>
      <c r="G452" s="106">
        <v>1135600</v>
      </c>
      <c r="H452" s="106">
        <v>627996</v>
      </c>
      <c r="I452" s="106">
        <v>30400</v>
      </c>
      <c r="J452" s="106">
        <v>162062</v>
      </c>
      <c r="L452" s="220" t="s">
        <v>2344</v>
      </c>
      <c r="M452" s="97"/>
      <c r="N452" s="98"/>
      <c r="O452" s="78"/>
      <c r="P452" s="46"/>
      <c r="Q452" s="46"/>
      <c r="R452" s="97"/>
      <c r="S452" s="98"/>
      <c r="T452" s="99"/>
      <c r="U452" s="46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7"/>
        <v>6840620</v>
      </c>
      <c r="G453" s="106">
        <v>5095476</v>
      </c>
      <c r="H453" s="106">
        <v>1172144</v>
      </c>
      <c r="I453" s="106">
        <v>0</v>
      </c>
      <c r="J453" s="106">
        <v>573000</v>
      </c>
      <c r="L453" s="220" t="s">
        <v>2344</v>
      </c>
      <c r="M453" s="97"/>
      <c r="N453" s="98"/>
      <c r="O453" s="99"/>
      <c r="P453" s="46"/>
      <c r="Q453" s="46"/>
      <c r="R453" s="97"/>
      <c r="S453" s="98"/>
      <c r="T453" s="99"/>
      <c r="U453" s="46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7"/>
        <v>993594</v>
      </c>
      <c r="G454" s="106">
        <v>158000</v>
      </c>
      <c r="H454" s="106">
        <v>768494</v>
      </c>
      <c r="I454" s="106">
        <v>3750</v>
      </c>
      <c r="J454" s="106">
        <v>63350</v>
      </c>
      <c r="L454" s="220" t="s">
        <v>2349</v>
      </c>
      <c r="M454" s="97"/>
      <c r="N454" s="98"/>
      <c r="O454" s="99"/>
      <c r="P454" s="46"/>
      <c r="Q454" s="46"/>
      <c r="R454" s="97"/>
      <c r="S454" s="98"/>
      <c r="T454" s="78"/>
      <c r="U454" s="46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7"/>
        <v>82020929</v>
      </c>
      <c r="G455" s="106">
        <v>6675700</v>
      </c>
      <c r="H455" s="106">
        <v>11847797</v>
      </c>
      <c r="I455" s="106">
        <v>57585083</v>
      </c>
      <c r="J455" s="106">
        <v>5912349</v>
      </c>
      <c r="L455" s="220" t="s">
        <v>2344</v>
      </c>
      <c r="M455" s="97"/>
      <c r="N455" s="98"/>
      <c r="O455" s="99"/>
      <c r="P455" s="46"/>
      <c r="Q455" s="46"/>
      <c r="R455" s="97"/>
      <c r="S455" s="98"/>
      <c r="T455" s="78"/>
      <c r="U455" s="46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7"/>
        <v>27714430</v>
      </c>
      <c r="G456" s="106">
        <v>13700491</v>
      </c>
      <c r="H456" s="106">
        <v>8411418</v>
      </c>
      <c r="I456" s="106">
        <v>2553658</v>
      </c>
      <c r="J456" s="106">
        <v>3048863</v>
      </c>
      <c r="L456" s="220" t="s">
        <v>2344</v>
      </c>
      <c r="M456" s="97"/>
      <c r="N456" s="98"/>
      <c r="O456" s="99"/>
      <c r="P456" s="46"/>
      <c r="Q456" s="46"/>
      <c r="R456" s="97"/>
      <c r="S456" s="98"/>
      <c r="T456" s="78"/>
      <c r="U456" s="46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7"/>
        <v>504466</v>
      </c>
      <c r="G457" s="106">
        <v>0</v>
      </c>
      <c r="H457" s="106">
        <v>257296</v>
      </c>
      <c r="I457" s="106">
        <v>0</v>
      </c>
      <c r="J457" s="106">
        <v>247170</v>
      </c>
      <c r="L457" s="221" t="s">
        <v>2345</v>
      </c>
      <c r="M457" s="97"/>
      <c r="N457" s="98"/>
      <c r="O457" s="99"/>
      <c r="P457" s="46"/>
      <c r="Q457" s="46"/>
      <c r="R457" s="97"/>
      <c r="S457" s="98"/>
      <c r="T457" s="78"/>
      <c r="U457" s="46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7"/>
        <v>113485638</v>
      </c>
      <c r="G458" s="106">
        <v>64529273</v>
      </c>
      <c r="H458" s="106">
        <v>16215526</v>
      </c>
      <c r="I458" s="106">
        <v>13254527</v>
      </c>
      <c r="J458" s="106">
        <v>19486312</v>
      </c>
      <c r="L458" s="220" t="s">
        <v>2349</v>
      </c>
      <c r="M458" s="97"/>
      <c r="N458" s="98"/>
      <c r="O458" s="99"/>
      <c r="P458" s="46"/>
      <c r="Q458" s="46"/>
      <c r="R458" s="97"/>
      <c r="S458" s="98"/>
      <c r="T458" s="99"/>
      <c r="U458" s="46"/>
    </row>
    <row r="459" spans="1:2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7"/>
        <v>12096770</v>
      </c>
      <c r="G459" s="106">
        <v>9384356</v>
      </c>
      <c r="H459" s="106">
        <v>1921138</v>
      </c>
      <c r="I459" s="106">
        <v>35000</v>
      </c>
      <c r="J459" s="106">
        <v>756276</v>
      </c>
      <c r="L459" s="220" t="s">
        <v>2344</v>
      </c>
      <c r="M459" s="97"/>
      <c r="N459" s="98"/>
      <c r="O459" s="99"/>
      <c r="P459" s="46"/>
      <c r="Q459" s="46"/>
      <c r="R459" s="97"/>
      <c r="S459" s="98"/>
      <c r="T459" s="99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7"/>
        <v>51100081</v>
      </c>
      <c r="G460" s="106">
        <v>4779684</v>
      </c>
      <c r="H460" s="106">
        <v>7077551</v>
      </c>
      <c r="I460" s="106">
        <v>2041270</v>
      </c>
      <c r="J460" s="106">
        <v>37201576</v>
      </c>
      <c r="L460" s="220" t="s">
        <v>2349</v>
      </c>
      <c r="M460" s="97"/>
      <c r="N460" s="98"/>
      <c r="O460" s="99"/>
      <c r="P460" s="46"/>
      <c r="Q460" s="46"/>
      <c r="R460" s="97"/>
      <c r="S460" s="98"/>
      <c r="T460" s="99"/>
      <c r="U460" s="46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7"/>
        <v>56731518</v>
      </c>
      <c r="G461" s="106">
        <v>40303728</v>
      </c>
      <c r="H461" s="106">
        <v>11558790</v>
      </c>
      <c r="I461" s="106">
        <v>4675000</v>
      </c>
      <c r="J461" s="106">
        <v>194000</v>
      </c>
      <c r="L461" s="220" t="s">
        <v>2344</v>
      </c>
      <c r="M461" s="97"/>
      <c r="N461" s="98"/>
      <c r="O461" s="78"/>
      <c r="P461" s="46"/>
      <c r="Q461" s="46"/>
      <c r="R461" s="97"/>
      <c r="S461" s="98"/>
      <c r="T461" s="78"/>
      <c r="U461" s="46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7"/>
        <v>20651655</v>
      </c>
      <c r="G462" s="106">
        <v>7033170</v>
      </c>
      <c r="H462" s="106">
        <v>11796942</v>
      </c>
      <c r="I462" s="106">
        <v>140274</v>
      </c>
      <c r="J462" s="106">
        <v>1681269</v>
      </c>
      <c r="L462" s="220" t="s">
        <v>2344</v>
      </c>
      <c r="M462" s="97"/>
      <c r="N462" s="98"/>
      <c r="O462" s="78"/>
      <c r="P462" s="46"/>
      <c r="Q462" s="46"/>
      <c r="R462" s="97"/>
      <c r="S462" s="98"/>
      <c r="T462" s="78"/>
      <c r="U462" s="46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7"/>
        <v>24346508</v>
      </c>
      <c r="G463" s="106">
        <v>22215167</v>
      </c>
      <c r="H463" s="106">
        <v>1346214</v>
      </c>
      <c r="I463" s="106">
        <v>447515</v>
      </c>
      <c r="J463" s="106">
        <v>337612</v>
      </c>
      <c r="L463" s="220" t="s">
        <v>2344</v>
      </c>
      <c r="M463" s="97"/>
      <c r="N463" s="98"/>
      <c r="O463" s="99"/>
      <c r="P463" s="46"/>
      <c r="Q463" s="46"/>
      <c r="R463" s="97"/>
      <c r="S463" s="98"/>
      <c r="T463" s="99"/>
      <c r="U463" s="46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7"/>
        <v>3902589</v>
      </c>
      <c r="G464" s="106">
        <v>1668424</v>
      </c>
      <c r="H464" s="106">
        <v>1825856</v>
      </c>
      <c r="I464" s="106">
        <v>185651</v>
      </c>
      <c r="J464" s="106">
        <v>222658</v>
      </c>
      <c r="L464" s="221" t="s">
        <v>2345</v>
      </c>
      <c r="M464" s="97"/>
      <c r="N464" s="98"/>
      <c r="O464" s="99"/>
      <c r="P464" s="46"/>
      <c r="Q464" s="46"/>
      <c r="R464" s="97"/>
      <c r="S464" s="98"/>
      <c r="T464" s="99"/>
      <c r="U464" s="46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7"/>
        <v>1812228</v>
      </c>
      <c r="G465" s="106">
        <v>910000</v>
      </c>
      <c r="H465" s="106">
        <v>885503</v>
      </c>
      <c r="I465" s="106">
        <v>16300</v>
      </c>
      <c r="J465" s="106">
        <v>425</v>
      </c>
      <c r="L465" s="220" t="s">
        <v>2344</v>
      </c>
      <c r="M465" s="97"/>
      <c r="N465" s="98"/>
      <c r="O465" s="99"/>
      <c r="P465" s="46"/>
      <c r="Q465" s="46"/>
      <c r="R465" s="97"/>
      <c r="S465" s="98"/>
      <c r="T465" s="99"/>
      <c r="U465" s="46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7"/>
        <v>672415</v>
      </c>
      <c r="G466" s="106">
        <v>302000</v>
      </c>
      <c r="H466" s="106">
        <v>370415</v>
      </c>
      <c r="I466" s="106">
        <v>0</v>
      </c>
      <c r="J466" s="106">
        <v>0</v>
      </c>
      <c r="L466" s="220" t="s">
        <v>2345</v>
      </c>
      <c r="M466" s="97"/>
      <c r="N466" s="98"/>
      <c r="O466" s="99"/>
      <c r="P466" s="46"/>
      <c r="Q466" s="46"/>
      <c r="R466" s="97"/>
      <c r="S466" s="98"/>
      <c r="T466" s="99"/>
      <c r="U466" s="46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7"/>
        <v>3364128</v>
      </c>
      <c r="G467" s="106">
        <v>404067</v>
      </c>
      <c r="H467" s="106">
        <v>1485944</v>
      </c>
      <c r="I467" s="106">
        <v>1010662</v>
      </c>
      <c r="J467" s="106">
        <v>463455</v>
      </c>
      <c r="L467" s="220" t="s">
        <v>2344</v>
      </c>
      <c r="M467" s="97"/>
      <c r="N467" s="98"/>
      <c r="O467" s="99"/>
      <c r="P467" s="46"/>
      <c r="Q467" s="46"/>
      <c r="R467" s="97"/>
      <c r="S467" s="98"/>
      <c r="T467" s="78"/>
      <c r="U467" s="46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7"/>
        <v>13026053</v>
      </c>
      <c r="G468" s="106">
        <v>3382247</v>
      </c>
      <c r="H468" s="106">
        <v>5945292</v>
      </c>
      <c r="I468" s="106">
        <v>895221</v>
      </c>
      <c r="J468" s="106">
        <v>2803293</v>
      </c>
      <c r="L468" s="220" t="s">
        <v>2344</v>
      </c>
      <c r="M468" s="97"/>
      <c r="N468" s="98"/>
      <c r="O468" s="78"/>
      <c r="P468" s="46"/>
      <c r="Q468" s="46"/>
      <c r="R468" s="97"/>
      <c r="S468" s="98"/>
      <c r="T468" s="99"/>
      <c r="U468" s="46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7"/>
        <v>3997244</v>
      </c>
      <c r="G469" s="106">
        <v>232226</v>
      </c>
      <c r="H469" s="106">
        <v>2992366</v>
      </c>
      <c r="I469" s="106">
        <v>0</v>
      </c>
      <c r="J469" s="106">
        <v>772652</v>
      </c>
      <c r="L469" s="220" t="s">
        <v>2344</v>
      </c>
      <c r="M469" s="97"/>
      <c r="N469" s="98"/>
      <c r="O469" s="99"/>
      <c r="P469" s="46"/>
      <c r="Q469" s="46"/>
      <c r="R469" s="97"/>
      <c r="S469" s="98"/>
      <c r="T469" s="99"/>
      <c r="U469" s="46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7"/>
        <v>2840296</v>
      </c>
      <c r="G470" s="106">
        <v>389600</v>
      </c>
      <c r="H470" s="106">
        <v>1660631</v>
      </c>
      <c r="I470" s="106">
        <v>30000</v>
      </c>
      <c r="J470" s="106">
        <v>760065</v>
      </c>
      <c r="L470" s="220" t="s">
        <v>2344</v>
      </c>
      <c r="M470" s="97"/>
      <c r="N470" s="98"/>
      <c r="O470" s="99"/>
      <c r="P470" s="46"/>
      <c r="Q470" s="46"/>
      <c r="R470" s="97"/>
      <c r="S470" s="98"/>
      <c r="T470" s="99"/>
      <c r="U470" s="46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7"/>
        <v>3935609</v>
      </c>
      <c r="G471" s="106">
        <v>2094565</v>
      </c>
      <c r="H471" s="106">
        <v>1593993</v>
      </c>
      <c r="I471" s="106">
        <v>20900</v>
      </c>
      <c r="J471" s="106">
        <v>226151</v>
      </c>
      <c r="L471" s="220" t="s">
        <v>2344</v>
      </c>
      <c r="M471" s="97"/>
      <c r="N471" s="98"/>
      <c r="O471" s="99"/>
      <c r="P471" s="46"/>
      <c r="Q471" s="46"/>
      <c r="R471" s="97"/>
      <c r="S471" s="98"/>
      <c r="T471" s="78"/>
      <c r="U471" s="46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7"/>
        <v>14734205</v>
      </c>
      <c r="G472" s="106">
        <v>8782070</v>
      </c>
      <c r="H472" s="106">
        <v>1967630</v>
      </c>
      <c r="I472" s="106">
        <v>3715500</v>
      </c>
      <c r="J472" s="106">
        <v>269005</v>
      </c>
      <c r="L472" s="220" t="s">
        <v>2344</v>
      </c>
      <c r="M472" s="97"/>
      <c r="N472" s="98"/>
      <c r="O472" s="99"/>
      <c r="P472" s="46"/>
      <c r="Q472" s="46"/>
      <c r="R472" s="97"/>
      <c r="S472" s="98"/>
      <c r="T472" s="78"/>
      <c r="U472" s="46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7"/>
        <v>413932</v>
      </c>
      <c r="G473" s="106">
        <v>0</v>
      </c>
      <c r="H473" s="106">
        <v>398544</v>
      </c>
      <c r="I473" s="106">
        <v>0</v>
      </c>
      <c r="J473" s="106">
        <v>15388</v>
      </c>
      <c r="L473" s="220" t="s">
        <v>2345</v>
      </c>
      <c r="M473" s="97"/>
      <c r="N473" s="98"/>
      <c r="O473" s="78"/>
      <c r="P473" s="46"/>
      <c r="Q473" s="46"/>
      <c r="R473" s="97"/>
      <c r="S473" s="98"/>
      <c r="T473" s="99"/>
      <c r="U473" s="46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7"/>
        <v>41364918</v>
      </c>
      <c r="G474" s="106">
        <v>18113275</v>
      </c>
      <c r="H474" s="106">
        <v>8860621</v>
      </c>
      <c r="I474" s="106">
        <v>2055413</v>
      </c>
      <c r="J474" s="106">
        <v>12335609</v>
      </c>
      <c r="L474" s="220" t="s">
        <v>2344</v>
      </c>
      <c r="M474" s="97"/>
      <c r="N474" s="98"/>
      <c r="O474" s="99"/>
      <c r="P474" s="46"/>
      <c r="Q474" s="46"/>
      <c r="R474" s="97"/>
      <c r="S474" s="98"/>
      <c r="T474" s="78"/>
      <c r="U474" s="46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7"/>
        <v>6500801</v>
      </c>
      <c r="G475" s="106">
        <v>3328958</v>
      </c>
      <c r="H475" s="106">
        <v>2612643</v>
      </c>
      <c r="I475" s="106">
        <v>46550</v>
      </c>
      <c r="J475" s="106">
        <v>512650</v>
      </c>
      <c r="L475" s="220" t="s">
        <v>2349</v>
      </c>
      <c r="M475" s="97"/>
      <c r="N475" s="98"/>
      <c r="O475" s="78"/>
      <c r="P475" s="46"/>
      <c r="Q475" s="46"/>
      <c r="R475" s="97"/>
      <c r="S475" s="98"/>
      <c r="T475" s="99"/>
      <c r="U475" s="46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7"/>
        <v>4633264</v>
      </c>
      <c r="G476" s="106">
        <v>2781670</v>
      </c>
      <c r="H476" s="106">
        <v>1812819</v>
      </c>
      <c r="I476" s="106">
        <v>0</v>
      </c>
      <c r="J476" s="106">
        <v>38775</v>
      </c>
      <c r="L476" s="220" t="s">
        <v>2344</v>
      </c>
      <c r="M476" s="97"/>
      <c r="N476" s="98"/>
      <c r="O476" s="78"/>
      <c r="P476" s="46"/>
      <c r="Q476" s="46"/>
      <c r="R476" s="97"/>
      <c r="S476" s="98"/>
      <c r="T476" s="99"/>
      <c r="U476" s="46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7"/>
        <v>36865692</v>
      </c>
      <c r="G477" s="106">
        <v>25297113</v>
      </c>
      <c r="H477" s="106">
        <v>5333235</v>
      </c>
      <c r="I477" s="106">
        <v>3853054</v>
      </c>
      <c r="J477" s="106">
        <v>2382290</v>
      </c>
      <c r="L477" s="220" t="s">
        <v>2344</v>
      </c>
      <c r="M477" s="97"/>
      <c r="N477" s="98"/>
      <c r="O477" s="99"/>
      <c r="P477" s="46"/>
      <c r="Q477" s="46"/>
      <c r="R477" s="97"/>
      <c r="S477" s="98"/>
      <c r="T477" s="78"/>
      <c r="U477" s="46"/>
    </row>
    <row r="478" spans="1:2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7"/>
        <v>2497856</v>
      </c>
      <c r="G478" s="106">
        <v>279600</v>
      </c>
      <c r="H478" s="106">
        <v>1800424</v>
      </c>
      <c r="I478" s="106">
        <v>13800</v>
      </c>
      <c r="J478" s="106">
        <v>404032</v>
      </c>
      <c r="L478" s="220" t="s">
        <v>2349</v>
      </c>
      <c r="M478" s="97"/>
      <c r="N478" s="98"/>
      <c r="O478" s="99"/>
      <c r="P478" s="46"/>
      <c r="Q478" s="46"/>
      <c r="R478" s="97"/>
      <c r="S478" s="98"/>
      <c r="T478" s="78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7"/>
        <v>66317628</v>
      </c>
      <c r="G479" s="106">
        <v>828850</v>
      </c>
      <c r="H479" s="106">
        <v>21302168</v>
      </c>
      <c r="I479" s="106">
        <v>15592895</v>
      </c>
      <c r="J479" s="106">
        <v>28593715</v>
      </c>
      <c r="L479" s="220" t="s">
        <v>2344</v>
      </c>
      <c r="M479" s="97"/>
      <c r="N479" s="98"/>
      <c r="O479" s="99"/>
      <c r="P479" s="46"/>
      <c r="Q479" s="46"/>
      <c r="R479" s="97"/>
      <c r="S479" s="98"/>
      <c r="T479" s="99"/>
      <c r="U479" s="46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7"/>
        <v>1673886</v>
      </c>
      <c r="G480" s="106">
        <v>857764</v>
      </c>
      <c r="H480" s="106">
        <v>805347</v>
      </c>
      <c r="I480" s="106">
        <v>0</v>
      </c>
      <c r="J480" s="106">
        <v>10775</v>
      </c>
      <c r="L480" s="220" t="s">
        <v>2344</v>
      </c>
      <c r="M480" s="97"/>
      <c r="N480" s="98"/>
      <c r="O480" s="99"/>
      <c r="P480" s="46"/>
      <c r="Q480" s="46"/>
      <c r="R480" s="97"/>
      <c r="S480" s="98"/>
      <c r="T480" s="99"/>
      <c r="U480" s="46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7"/>
        <v>8810674</v>
      </c>
      <c r="G481" s="106">
        <v>0</v>
      </c>
      <c r="H481" s="106">
        <v>8391499</v>
      </c>
      <c r="I481" s="106">
        <v>60000</v>
      </c>
      <c r="J481" s="106">
        <v>359175</v>
      </c>
      <c r="L481" s="220" t="s">
        <v>2344</v>
      </c>
      <c r="M481" s="97"/>
      <c r="N481" s="98"/>
      <c r="O481" s="78"/>
      <c r="P481" s="46"/>
      <c r="Q481" s="46"/>
      <c r="R481" s="97"/>
      <c r="S481" s="98"/>
      <c r="T481" s="78"/>
      <c r="U481" s="46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7"/>
        <v>20359249</v>
      </c>
      <c r="G482" s="106">
        <v>7730150</v>
      </c>
      <c r="H482" s="106">
        <v>2790930</v>
      </c>
      <c r="I482" s="106">
        <v>4097101</v>
      </c>
      <c r="J482" s="106">
        <v>5741068</v>
      </c>
      <c r="L482" s="220" t="s">
        <v>2344</v>
      </c>
      <c r="M482" s="97"/>
      <c r="N482" s="98"/>
      <c r="O482" s="78"/>
      <c r="P482" s="46"/>
      <c r="Q482" s="46"/>
      <c r="R482" s="97"/>
      <c r="S482" s="98"/>
      <c r="T482" s="78"/>
      <c r="U482" s="46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7"/>
        <v>5095813</v>
      </c>
      <c r="G483" s="106">
        <v>1623600</v>
      </c>
      <c r="H483" s="106">
        <v>3146129</v>
      </c>
      <c r="I483" s="106">
        <v>0</v>
      </c>
      <c r="J483" s="106">
        <v>326084</v>
      </c>
      <c r="L483" s="220" t="s">
        <v>2344</v>
      </c>
      <c r="M483" s="97"/>
      <c r="N483" s="98"/>
      <c r="O483" s="78"/>
      <c r="P483" s="46"/>
      <c r="Q483" s="46"/>
      <c r="R483" s="97"/>
      <c r="S483" s="98"/>
      <c r="T483" s="78"/>
      <c r="U483" s="46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7"/>
        <v>33691130</v>
      </c>
      <c r="G484" s="106">
        <v>4431990</v>
      </c>
      <c r="H484" s="106">
        <v>17322172</v>
      </c>
      <c r="I484" s="106">
        <v>4678190</v>
      </c>
      <c r="J484" s="106">
        <v>7258778</v>
      </c>
      <c r="L484" s="220" t="s">
        <v>2344</v>
      </c>
      <c r="M484" s="97"/>
      <c r="N484" s="98"/>
      <c r="O484" s="99"/>
      <c r="P484" s="46"/>
      <c r="Q484" s="46"/>
      <c r="R484" s="97"/>
      <c r="S484" s="98"/>
      <c r="T484" s="99"/>
      <c r="U484" s="46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7"/>
        <v>44018889</v>
      </c>
      <c r="G485" s="106">
        <v>3991308</v>
      </c>
      <c r="H485" s="106">
        <v>12335817</v>
      </c>
      <c r="I485" s="106">
        <v>5884501</v>
      </c>
      <c r="J485" s="106">
        <v>21807263</v>
      </c>
      <c r="L485" s="220" t="s">
        <v>2344</v>
      </c>
      <c r="M485" s="97"/>
      <c r="N485" s="98"/>
      <c r="O485" s="99"/>
      <c r="P485" s="46"/>
      <c r="Q485" s="46"/>
      <c r="R485" s="97"/>
      <c r="S485" s="98"/>
      <c r="T485" s="78"/>
      <c r="U485" s="46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7"/>
        <v>5292439</v>
      </c>
      <c r="G486" s="106">
        <v>0</v>
      </c>
      <c r="H486" s="106">
        <v>2755108</v>
      </c>
      <c r="I486" s="106">
        <v>1150000</v>
      </c>
      <c r="J486" s="106">
        <v>1387331</v>
      </c>
      <c r="L486" s="220" t="s">
        <v>2344</v>
      </c>
      <c r="M486" s="97"/>
      <c r="N486" s="98"/>
      <c r="O486" s="99"/>
      <c r="P486" s="46"/>
      <c r="Q486" s="46"/>
      <c r="R486" s="97"/>
      <c r="S486" s="98"/>
      <c r="T486" s="78"/>
      <c r="U486" s="46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>
        <f t="shared" si="7"/>
        <v>329851</v>
      </c>
      <c r="G487" s="106">
        <v>0</v>
      </c>
      <c r="H487" s="106">
        <v>329851</v>
      </c>
      <c r="I487" s="106">
        <v>0</v>
      </c>
      <c r="J487" s="106">
        <v>0</v>
      </c>
      <c r="L487" s="221" t="s">
        <v>2345</v>
      </c>
      <c r="M487" s="97"/>
      <c r="N487" s="98"/>
      <c r="O487" s="99"/>
      <c r="P487" s="46"/>
      <c r="Q487" s="46"/>
      <c r="R487" s="97"/>
      <c r="S487" s="98"/>
      <c r="T487" s="99"/>
      <c r="U487" s="46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t="shared" si="7"/>
        <v>5234861</v>
      </c>
      <c r="G488" s="106">
        <v>296750</v>
      </c>
      <c r="H488" s="106">
        <v>3799646</v>
      </c>
      <c r="I488" s="106">
        <v>19100</v>
      </c>
      <c r="J488" s="106">
        <v>1119365</v>
      </c>
      <c r="L488" s="220" t="s">
        <v>2349</v>
      </c>
      <c r="M488" s="97"/>
      <c r="N488" s="98"/>
      <c r="O488" s="99"/>
      <c r="P488" s="46"/>
      <c r="Q488" s="46"/>
      <c r="R488" s="97"/>
      <c r="S488" s="98"/>
      <c r="T488" s="99"/>
      <c r="U488" s="46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7"/>
        <v>89963903</v>
      </c>
      <c r="G489" s="106">
        <v>642860</v>
      </c>
      <c r="H489" s="106">
        <v>2502284</v>
      </c>
      <c r="I489" s="106">
        <v>71756051</v>
      </c>
      <c r="J489" s="106">
        <v>15062708</v>
      </c>
      <c r="L489" s="220" t="s">
        <v>2344</v>
      </c>
      <c r="M489" s="97"/>
      <c r="N489" s="98"/>
      <c r="O489" s="78"/>
      <c r="P489" s="46"/>
      <c r="Q489" s="46"/>
      <c r="R489" s="97"/>
      <c r="S489" s="98"/>
      <c r="T489" s="78"/>
      <c r="U489" s="46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7"/>
        <v>3817819</v>
      </c>
      <c r="G490" s="106">
        <v>0</v>
      </c>
      <c r="H490" s="106">
        <v>1822050</v>
      </c>
      <c r="I490" s="106">
        <v>0</v>
      </c>
      <c r="J490" s="106">
        <v>1995769</v>
      </c>
      <c r="L490" s="220" t="s">
        <v>2349</v>
      </c>
      <c r="M490" s="97"/>
      <c r="N490" s="98"/>
      <c r="O490" s="99"/>
      <c r="P490" s="46"/>
      <c r="Q490" s="46"/>
      <c r="R490" s="97"/>
      <c r="S490" s="98"/>
      <c r="T490" s="99"/>
      <c r="U490" s="46"/>
    </row>
    <row r="491" spans="1:21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7"/>
        <v>63416932</v>
      </c>
      <c r="G491" s="106">
        <v>3819915</v>
      </c>
      <c r="H491" s="106">
        <v>18631014</v>
      </c>
      <c r="I491" s="106">
        <v>15108970</v>
      </c>
      <c r="J491" s="106">
        <v>25857033</v>
      </c>
      <c r="L491" s="220" t="s">
        <v>2344</v>
      </c>
      <c r="M491" s="97"/>
      <c r="N491" s="98"/>
      <c r="O491" s="99"/>
      <c r="P491" s="46"/>
      <c r="Q491" s="46"/>
      <c r="R491" s="97"/>
      <c r="S491" s="98"/>
      <c r="T491" s="78"/>
      <c r="U491" s="46"/>
    </row>
    <row r="492" spans="1:21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7"/>
        <v>15748099</v>
      </c>
      <c r="G492" s="106">
        <v>1895095</v>
      </c>
      <c r="H492" s="106">
        <v>8431584</v>
      </c>
      <c r="I492" s="106">
        <v>435698</v>
      </c>
      <c r="J492" s="106">
        <v>4985722</v>
      </c>
      <c r="L492" s="220" t="s">
        <v>2349</v>
      </c>
      <c r="M492" s="97"/>
      <c r="N492" s="98"/>
      <c r="O492" s="78"/>
      <c r="P492" s="46"/>
      <c r="Q492" s="46"/>
      <c r="R492" s="97"/>
      <c r="S492" s="98"/>
      <c r="T492" s="78"/>
      <c r="U492" s="46"/>
    </row>
    <row r="493" spans="1:21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7"/>
        <v>3090694</v>
      </c>
      <c r="G493" s="106">
        <v>0</v>
      </c>
      <c r="H493" s="106">
        <v>901248</v>
      </c>
      <c r="I493" s="106">
        <v>0</v>
      </c>
      <c r="J493" s="106">
        <v>2189446</v>
      </c>
      <c r="L493" s="221" t="s">
        <v>2345</v>
      </c>
      <c r="M493" s="97"/>
      <c r="N493" s="98"/>
      <c r="O493" s="99"/>
      <c r="P493" s="46"/>
      <c r="Q493" s="46"/>
      <c r="R493" s="97"/>
      <c r="S493" s="98"/>
      <c r="T493" s="78"/>
      <c r="U493" s="46"/>
    </row>
    <row r="494" spans="1:21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7"/>
        <v>3272844</v>
      </c>
      <c r="G494" s="106">
        <v>1918777</v>
      </c>
      <c r="H494" s="106">
        <v>639690</v>
      </c>
      <c r="I494" s="106">
        <v>278224</v>
      </c>
      <c r="J494" s="106">
        <v>436153</v>
      </c>
      <c r="L494" s="220" t="s">
        <v>2344</v>
      </c>
      <c r="M494" s="97"/>
      <c r="N494" s="98"/>
      <c r="O494" s="78"/>
      <c r="P494" s="46"/>
      <c r="Q494" s="46"/>
      <c r="R494" s="97"/>
      <c r="S494" s="98"/>
      <c r="T494" s="99"/>
      <c r="U494" s="46"/>
    </row>
    <row r="495" spans="1:21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7"/>
        <v>483702</v>
      </c>
      <c r="G495" s="106">
        <v>0</v>
      </c>
      <c r="H495" s="106">
        <v>29250</v>
      </c>
      <c r="I495" s="106">
        <v>59200</v>
      </c>
      <c r="J495" s="106">
        <v>395252</v>
      </c>
      <c r="L495" s="220" t="s">
        <v>2349</v>
      </c>
      <c r="M495" s="97"/>
      <c r="N495" s="98"/>
      <c r="O495" s="78"/>
      <c r="P495" s="46"/>
      <c r="Q495" s="46"/>
      <c r="R495" s="97"/>
      <c r="S495" s="98"/>
      <c r="T495" s="99"/>
      <c r="U495" s="46"/>
    </row>
    <row r="496" spans="1:2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7"/>
        <v>999053</v>
      </c>
      <c r="G496" s="106">
        <v>414300</v>
      </c>
      <c r="H496" s="106">
        <v>288017</v>
      </c>
      <c r="I496" s="106">
        <v>28321</v>
      </c>
      <c r="J496" s="106">
        <v>268415</v>
      </c>
      <c r="L496" s="220" t="s">
        <v>2344</v>
      </c>
      <c r="M496" s="97"/>
      <c r="N496" s="98"/>
      <c r="O496" s="78"/>
      <c r="P496" s="46"/>
      <c r="Q496" s="46"/>
      <c r="R496" s="97"/>
      <c r="S496" s="98"/>
      <c r="T496" s="78"/>
      <c r="U496" s="46"/>
    </row>
    <row r="497" spans="1:21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7"/>
        <v>1533012</v>
      </c>
      <c r="G497" s="106">
        <v>397000</v>
      </c>
      <c r="H497" s="106">
        <v>438769</v>
      </c>
      <c r="I497" s="106">
        <v>246743</v>
      </c>
      <c r="J497" s="106">
        <v>450500</v>
      </c>
      <c r="L497" s="220" t="s">
        <v>2345</v>
      </c>
      <c r="M497" s="97"/>
      <c r="N497" s="98"/>
      <c r="O497" s="99"/>
      <c r="P497" s="46"/>
      <c r="Q497" s="46"/>
      <c r="R497" s="97"/>
      <c r="S497" s="98"/>
      <c r="T497" s="78"/>
      <c r="U497" s="46"/>
    </row>
    <row r="498" spans="1:21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7"/>
        <v>1876288</v>
      </c>
      <c r="G498" s="106">
        <v>135085</v>
      </c>
      <c r="H498" s="106">
        <v>356522</v>
      </c>
      <c r="I498" s="106">
        <v>1060555</v>
      </c>
      <c r="J498" s="106">
        <v>324126</v>
      </c>
      <c r="L498" s="220" t="s">
        <v>2344</v>
      </c>
      <c r="M498" s="97"/>
      <c r="N498" s="98"/>
      <c r="O498" s="99"/>
      <c r="P498" s="46"/>
      <c r="Q498" s="46"/>
      <c r="R498" s="97"/>
      <c r="S498" s="98"/>
      <c r="T498" s="99"/>
      <c r="U498" s="46"/>
    </row>
    <row r="499" spans="1:21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7"/>
        <v>4563779</v>
      </c>
      <c r="G499" s="106">
        <v>310500</v>
      </c>
      <c r="H499" s="106">
        <v>2887586</v>
      </c>
      <c r="I499" s="106">
        <v>92103</v>
      </c>
      <c r="J499" s="106">
        <v>1273590</v>
      </c>
      <c r="L499" s="220" t="s">
        <v>2344</v>
      </c>
      <c r="M499" s="97"/>
      <c r="N499" s="98"/>
      <c r="O499" s="78"/>
      <c r="P499" s="46"/>
      <c r="Q499" s="46"/>
      <c r="R499" s="97"/>
      <c r="S499" s="98"/>
      <c r="T499" s="78"/>
      <c r="U499" s="46"/>
    </row>
    <row r="500" spans="1:21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7"/>
        <v>1376164</v>
      </c>
      <c r="G500" s="106">
        <v>0</v>
      </c>
      <c r="H500" s="106">
        <v>1034013</v>
      </c>
      <c r="I500" s="106">
        <v>202300</v>
      </c>
      <c r="J500" s="106">
        <v>139851</v>
      </c>
      <c r="L500" s="220" t="s">
        <v>2349</v>
      </c>
      <c r="M500" s="97"/>
      <c r="N500" s="98"/>
      <c r="O500" s="99"/>
      <c r="P500" s="46"/>
      <c r="Q500" s="46"/>
      <c r="R500" s="97"/>
      <c r="S500" s="98"/>
      <c r="T500" s="99"/>
      <c r="U500" s="46"/>
    </row>
    <row r="501" spans="1:21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7"/>
        <v>5923464</v>
      </c>
      <c r="G501" s="106">
        <v>187650</v>
      </c>
      <c r="H501" s="106">
        <v>3511224</v>
      </c>
      <c r="I501" s="106">
        <v>101433</v>
      </c>
      <c r="J501" s="106">
        <v>2123157</v>
      </c>
      <c r="L501" s="220" t="s">
        <v>2344</v>
      </c>
      <c r="M501" s="97"/>
      <c r="N501" s="98"/>
      <c r="O501" s="99"/>
      <c r="P501" s="46"/>
      <c r="Q501" s="46"/>
      <c r="R501" s="97"/>
      <c r="S501" s="98"/>
      <c r="T501" s="99"/>
      <c r="U501" s="46"/>
    </row>
    <row r="502" spans="1:21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7"/>
        <v>2503026</v>
      </c>
      <c r="G502" s="106">
        <v>596190</v>
      </c>
      <c r="H502" s="106">
        <v>1143969</v>
      </c>
      <c r="I502" s="106">
        <v>103700</v>
      </c>
      <c r="J502" s="106">
        <v>659167</v>
      </c>
      <c r="L502" s="220" t="s">
        <v>2349</v>
      </c>
      <c r="M502" s="97"/>
      <c r="N502" s="98"/>
      <c r="O502" s="99"/>
      <c r="P502" s="46"/>
      <c r="Q502" s="46"/>
      <c r="R502" s="97"/>
      <c r="S502" s="98"/>
      <c r="T502" s="78"/>
      <c r="U502" s="46"/>
    </row>
    <row r="503" spans="1:21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7"/>
        <v>4252425</v>
      </c>
      <c r="G503" s="106">
        <v>749210</v>
      </c>
      <c r="H503" s="106">
        <v>419150</v>
      </c>
      <c r="I503" s="106">
        <v>304275</v>
      </c>
      <c r="J503" s="106">
        <v>2779790</v>
      </c>
      <c r="L503" s="220" t="s">
        <v>2349</v>
      </c>
      <c r="M503" s="97"/>
      <c r="N503" s="98"/>
      <c r="O503" s="99"/>
      <c r="P503" s="46"/>
      <c r="Q503" s="46"/>
      <c r="R503" s="97"/>
      <c r="S503" s="98"/>
      <c r="T503" s="99"/>
      <c r="U503" s="46"/>
    </row>
    <row r="504" spans="1:21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7"/>
        <v>1193252</v>
      </c>
      <c r="G504" s="106">
        <v>597220</v>
      </c>
      <c r="H504" s="106">
        <v>418620</v>
      </c>
      <c r="I504" s="106">
        <v>99819</v>
      </c>
      <c r="J504" s="106">
        <v>77593</v>
      </c>
      <c r="L504" s="220" t="s">
        <v>2344</v>
      </c>
      <c r="M504" s="97"/>
      <c r="N504" s="98"/>
      <c r="O504" s="99"/>
      <c r="P504" s="46"/>
      <c r="Q504" s="46"/>
      <c r="R504" s="97"/>
      <c r="S504" s="98"/>
      <c r="T504" s="99"/>
      <c r="U504" s="46"/>
    </row>
    <row r="505" spans="1:21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7"/>
        <v>677029</v>
      </c>
      <c r="G505" s="106">
        <v>0</v>
      </c>
      <c r="H505" s="106">
        <v>556033</v>
      </c>
      <c r="I505" s="106">
        <v>8200</v>
      </c>
      <c r="J505" s="106">
        <v>112796</v>
      </c>
      <c r="L505" s="220" t="s">
        <v>2344</v>
      </c>
      <c r="M505" s="97"/>
      <c r="N505" s="98"/>
      <c r="O505" s="99"/>
      <c r="P505" s="46"/>
      <c r="Q505" s="46"/>
      <c r="R505" s="97"/>
      <c r="S505" s="98"/>
      <c r="T505" s="99"/>
      <c r="U505" s="46"/>
    </row>
    <row r="506" spans="1:21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7"/>
        <v>8542667</v>
      </c>
      <c r="G506" s="106">
        <v>3363977</v>
      </c>
      <c r="H506" s="106">
        <v>2396496</v>
      </c>
      <c r="I506" s="106">
        <v>215022</v>
      </c>
      <c r="J506" s="106">
        <v>2567172</v>
      </c>
      <c r="L506" s="220" t="s">
        <v>2349</v>
      </c>
      <c r="M506" s="97"/>
      <c r="N506" s="98"/>
      <c r="O506" s="78"/>
      <c r="P506" s="46"/>
      <c r="Q506" s="46"/>
      <c r="R506" s="97"/>
      <c r="S506" s="98"/>
      <c r="T506" s="99"/>
      <c r="U506" s="46"/>
    </row>
    <row r="507" spans="1:21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7"/>
        <v>3656182</v>
      </c>
      <c r="G507" s="106">
        <v>1502770</v>
      </c>
      <c r="H507" s="106">
        <v>583165</v>
      </c>
      <c r="I507" s="106">
        <v>292695</v>
      </c>
      <c r="J507" s="106">
        <v>1277552</v>
      </c>
      <c r="L507" s="220" t="s">
        <v>2349</v>
      </c>
      <c r="M507" s="97"/>
      <c r="N507" s="98"/>
      <c r="O507" s="99"/>
      <c r="P507" s="46"/>
      <c r="Q507" s="46"/>
      <c r="R507" s="97"/>
      <c r="S507" s="98"/>
      <c r="T507" s="78"/>
      <c r="U507" s="46"/>
    </row>
    <row r="508" spans="1:21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7"/>
        <v>3541771</v>
      </c>
      <c r="G508" s="106">
        <v>70000</v>
      </c>
      <c r="H508" s="106">
        <v>734578</v>
      </c>
      <c r="I508" s="106">
        <v>0</v>
      </c>
      <c r="J508" s="106">
        <v>2737193</v>
      </c>
      <c r="L508" s="220" t="s">
        <v>2344</v>
      </c>
      <c r="M508" s="97"/>
      <c r="N508" s="98"/>
      <c r="O508" s="99"/>
      <c r="P508" s="46"/>
      <c r="Q508" s="46"/>
      <c r="R508" s="97"/>
      <c r="S508" s="98"/>
      <c r="T508" s="99"/>
      <c r="U508" s="46"/>
    </row>
    <row r="509" spans="1:21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7"/>
        <v>9599252</v>
      </c>
      <c r="G509" s="106">
        <v>478830</v>
      </c>
      <c r="H509" s="106">
        <v>3384728</v>
      </c>
      <c r="I509" s="106">
        <v>579800</v>
      </c>
      <c r="J509" s="106">
        <v>5155894</v>
      </c>
      <c r="L509" s="220" t="s">
        <v>2344</v>
      </c>
      <c r="M509" s="97"/>
      <c r="N509" s="98"/>
      <c r="O509" s="78"/>
      <c r="P509" s="46"/>
      <c r="Q509" s="46"/>
      <c r="R509" s="97"/>
      <c r="S509" s="98"/>
      <c r="T509" s="78"/>
      <c r="U509" s="46"/>
    </row>
    <row r="510" spans="1:21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7"/>
        <v>39937750</v>
      </c>
      <c r="G510" s="106">
        <v>5677600</v>
      </c>
      <c r="H510" s="106">
        <v>15319198</v>
      </c>
      <c r="I510" s="106">
        <v>423700</v>
      </c>
      <c r="J510" s="106">
        <v>18517252</v>
      </c>
      <c r="L510" s="220" t="s">
        <v>2344</v>
      </c>
      <c r="M510" s="97"/>
      <c r="N510" s="98"/>
      <c r="O510" s="99"/>
      <c r="P510" s="46"/>
      <c r="Q510" s="46"/>
      <c r="R510" s="97"/>
      <c r="S510" s="98"/>
      <c r="T510" s="99"/>
      <c r="U510" s="46"/>
    </row>
    <row r="511" spans="1:21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7"/>
        <v>13236165</v>
      </c>
      <c r="G511" s="106">
        <v>1991200</v>
      </c>
      <c r="H511" s="106">
        <v>7020341</v>
      </c>
      <c r="I511" s="106">
        <v>755460</v>
      </c>
      <c r="J511" s="106">
        <v>3469164</v>
      </c>
      <c r="L511" s="220" t="s">
        <v>2344</v>
      </c>
      <c r="M511" s="97"/>
      <c r="N511" s="98"/>
      <c r="O511" s="78"/>
      <c r="P511" s="46"/>
      <c r="Q511" s="46"/>
      <c r="R511" s="97"/>
      <c r="S511" s="98"/>
      <c r="T511" s="99"/>
      <c r="U511" s="46"/>
    </row>
    <row r="512" spans="1:21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7"/>
        <v>16634808</v>
      </c>
      <c r="G512" s="106">
        <v>14686700</v>
      </c>
      <c r="H512" s="106">
        <v>1863154</v>
      </c>
      <c r="I512" s="106">
        <v>0</v>
      </c>
      <c r="J512" s="106">
        <v>84954</v>
      </c>
      <c r="L512" s="220" t="s">
        <v>2349</v>
      </c>
      <c r="M512" s="97"/>
      <c r="N512" s="98"/>
      <c r="O512" s="99"/>
      <c r="P512" s="46"/>
      <c r="Q512" s="46"/>
      <c r="R512" s="97"/>
      <c r="S512" s="98"/>
      <c r="T512" s="78"/>
      <c r="U512" s="46"/>
    </row>
    <row r="513" spans="1:21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7"/>
        <v>40699288</v>
      </c>
      <c r="G513" s="106">
        <v>9056001</v>
      </c>
      <c r="H513" s="106">
        <v>5133546</v>
      </c>
      <c r="I513" s="106">
        <v>4588086</v>
      </c>
      <c r="J513" s="106">
        <v>21921655</v>
      </c>
      <c r="L513" s="220" t="s">
        <v>2344</v>
      </c>
      <c r="M513" s="97"/>
      <c r="N513" s="98"/>
      <c r="O513" s="78"/>
      <c r="P513" s="46"/>
      <c r="Q513" s="46"/>
      <c r="R513" s="97"/>
      <c r="S513" s="98"/>
      <c r="T513" s="99"/>
      <c r="U513" s="46"/>
    </row>
    <row r="514" spans="1:21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7"/>
        <v>99175427</v>
      </c>
      <c r="G514" s="106">
        <v>9691056</v>
      </c>
      <c r="H514" s="106">
        <v>14219903</v>
      </c>
      <c r="I514" s="106">
        <v>44051365</v>
      </c>
      <c r="J514" s="106">
        <v>31213103</v>
      </c>
      <c r="L514" s="220" t="s">
        <v>2344</v>
      </c>
      <c r="M514" s="97"/>
      <c r="N514" s="98"/>
      <c r="O514" s="78"/>
      <c r="P514" s="46"/>
      <c r="Q514" s="46"/>
      <c r="R514" s="97"/>
      <c r="S514" s="98"/>
      <c r="T514" s="78"/>
      <c r="U514" s="46"/>
    </row>
    <row r="515" spans="1:21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7"/>
        <v>919476</v>
      </c>
      <c r="G515" s="106">
        <v>0</v>
      </c>
      <c r="H515" s="106">
        <v>665326</v>
      </c>
      <c r="I515" s="106">
        <v>0</v>
      </c>
      <c r="J515" s="106">
        <v>254150</v>
      </c>
      <c r="L515" s="220" t="s">
        <v>2349</v>
      </c>
      <c r="M515" s="97"/>
      <c r="N515" s="98"/>
      <c r="O515" s="99"/>
      <c r="P515" s="46"/>
      <c r="Q515" s="46"/>
      <c r="R515" s="97"/>
      <c r="S515" s="98"/>
      <c r="T515" s="99"/>
      <c r="U515" s="46"/>
    </row>
    <row r="516" spans="1:21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aca="true" t="shared" si="8" ref="F516:F579">G516+H516+I516+J516</f>
        <v>101715194</v>
      </c>
      <c r="G516" s="106">
        <v>14635777</v>
      </c>
      <c r="H516" s="106">
        <v>16777010</v>
      </c>
      <c r="I516" s="106">
        <v>21015268</v>
      </c>
      <c r="J516" s="106">
        <v>49287139</v>
      </c>
      <c r="L516" s="220" t="s">
        <v>2344</v>
      </c>
      <c r="M516" s="97"/>
      <c r="N516" s="98"/>
      <c r="O516" s="99"/>
      <c r="P516" s="46"/>
      <c r="Q516" s="46"/>
      <c r="R516" s="97"/>
      <c r="S516" s="98"/>
      <c r="T516" s="99"/>
      <c r="U516" s="46"/>
    </row>
    <row r="517" spans="1:21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8"/>
        <v>4859875</v>
      </c>
      <c r="G517" s="106">
        <v>250000</v>
      </c>
      <c r="H517" s="106">
        <v>2744222</v>
      </c>
      <c r="I517" s="106">
        <v>1118000</v>
      </c>
      <c r="J517" s="106">
        <v>747653</v>
      </c>
      <c r="L517" s="220" t="s">
        <v>2349</v>
      </c>
      <c r="M517" s="97"/>
      <c r="N517" s="98"/>
      <c r="O517" s="78"/>
      <c r="P517" s="46"/>
      <c r="Q517" s="46"/>
      <c r="R517" s="97"/>
      <c r="S517" s="98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8"/>
        <v>26045504</v>
      </c>
      <c r="G518" s="106">
        <v>7127151</v>
      </c>
      <c r="H518" s="106">
        <v>14826861</v>
      </c>
      <c r="I518" s="106">
        <v>520767</v>
      </c>
      <c r="J518" s="106">
        <v>3570725</v>
      </c>
      <c r="L518" s="220" t="s">
        <v>2349</v>
      </c>
      <c r="M518" s="97"/>
      <c r="N518" s="98"/>
      <c r="O518" s="78"/>
      <c r="P518" s="46"/>
      <c r="Q518" s="46"/>
      <c r="R518" s="97"/>
      <c r="S518" s="98"/>
      <c r="T518" s="78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8"/>
        <v>3076026</v>
      </c>
      <c r="G519" s="106">
        <v>0</v>
      </c>
      <c r="H519" s="106">
        <v>2658490</v>
      </c>
      <c r="I519" s="106">
        <v>0</v>
      </c>
      <c r="J519" s="106">
        <v>417536</v>
      </c>
      <c r="L519" s="220" t="s">
        <v>2344</v>
      </c>
      <c r="M519" s="97"/>
      <c r="N519" s="98"/>
      <c r="O519" s="78"/>
      <c r="P519" s="46"/>
      <c r="Q519" s="46"/>
      <c r="R519" s="97"/>
      <c r="S519" s="98"/>
      <c r="T519" s="99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8"/>
        <v>98111</v>
      </c>
      <c r="G520" s="106">
        <v>0</v>
      </c>
      <c r="H520" s="106">
        <v>65436</v>
      </c>
      <c r="I520" s="106">
        <v>0</v>
      </c>
      <c r="J520" s="106">
        <v>32675</v>
      </c>
      <c r="L520" s="220" t="s">
        <v>2345</v>
      </c>
      <c r="M520" s="97"/>
      <c r="N520" s="98"/>
      <c r="O520" s="99"/>
      <c r="P520" s="46"/>
      <c r="Q520" s="46"/>
      <c r="R520" s="97"/>
      <c r="S520" s="98"/>
      <c r="T520" s="99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8"/>
        <v>20299418</v>
      </c>
      <c r="G521" s="106">
        <v>9283451</v>
      </c>
      <c r="H521" s="106">
        <v>8158530</v>
      </c>
      <c r="I521" s="106">
        <v>436801</v>
      </c>
      <c r="J521" s="106">
        <v>2420636</v>
      </c>
      <c r="L521" s="220" t="s">
        <v>2344</v>
      </c>
      <c r="M521" s="97"/>
      <c r="N521" s="98"/>
      <c r="O521" s="78"/>
      <c r="P521" s="46"/>
      <c r="Q521" s="46"/>
      <c r="R521" s="97"/>
      <c r="S521" s="98"/>
      <c r="T521" s="99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8"/>
        <v>2783387</v>
      </c>
      <c r="G522" s="106">
        <v>27850</v>
      </c>
      <c r="H522" s="106">
        <v>1966461</v>
      </c>
      <c r="I522" s="106">
        <v>71741</v>
      </c>
      <c r="J522" s="106">
        <v>717335</v>
      </c>
      <c r="L522" s="220" t="s">
        <v>2349</v>
      </c>
      <c r="M522" s="97"/>
      <c r="N522" s="98"/>
      <c r="O522" s="99"/>
      <c r="P522" s="46"/>
      <c r="Q522" s="46"/>
      <c r="R522" s="97"/>
      <c r="S522" s="98"/>
      <c r="T522" s="78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8"/>
        <v>785080</v>
      </c>
      <c r="G523" s="106">
        <v>0</v>
      </c>
      <c r="H523" s="106">
        <v>662178</v>
      </c>
      <c r="I523" s="106">
        <v>0</v>
      </c>
      <c r="J523" s="106">
        <v>122902</v>
      </c>
      <c r="L523" s="220" t="s">
        <v>2343</v>
      </c>
      <c r="M523" s="97"/>
      <c r="N523" s="98"/>
      <c r="O523" s="99"/>
      <c r="P523" s="46"/>
      <c r="Q523" s="46"/>
      <c r="R523" s="97"/>
      <c r="S523" s="98"/>
      <c r="T523" s="78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8"/>
        <v>25143049</v>
      </c>
      <c r="G524" s="106">
        <v>0</v>
      </c>
      <c r="H524" s="106">
        <v>2805639</v>
      </c>
      <c r="I524" s="106">
        <v>4556725</v>
      </c>
      <c r="J524" s="106">
        <v>17780685</v>
      </c>
      <c r="L524" s="220" t="s">
        <v>2349</v>
      </c>
      <c r="M524" s="97"/>
      <c r="N524" s="98"/>
      <c r="O524" s="78"/>
      <c r="P524" s="46"/>
      <c r="Q524" s="46"/>
      <c r="R524" s="97"/>
      <c r="S524" s="98"/>
      <c r="T524" s="78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8"/>
        <v>836923</v>
      </c>
      <c r="G525" s="106">
        <v>0</v>
      </c>
      <c r="H525" s="106">
        <v>673035</v>
      </c>
      <c r="I525" s="106">
        <v>0</v>
      </c>
      <c r="J525" s="106">
        <v>163888</v>
      </c>
      <c r="L525" s="220" t="s">
        <v>2349</v>
      </c>
      <c r="M525" s="97"/>
      <c r="N525" s="98"/>
      <c r="O525" s="78"/>
      <c r="P525" s="46"/>
      <c r="Q525" s="46"/>
      <c r="R525" s="97"/>
      <c r="S525" s="98"/>
      <c r="T525" s="78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8"/>
        <v>16946820</v>
      </c>
      <c r="G526" s="106">
        <v>1261400</v>
      </c>
      <c r="H526" s="106">
        <v>2565163</v>
      </c>
      <c r="I526" s="106">
        <v>43650</v>
      </c>
      <c r="J526" s="106">
        <v>13076607</v>
      </c>
      <c r="L526" s="220" t="s">
        <v>2344</v>
      </c>
      <c r="M526" s="97"/>
      <c r="N526" s="98"/>
      <c r="O526" s="99"/>
      <c r="P526" s="46"/>
      <c r="Q526" s="46"/>
      <c r="R526" s="97"/>
      <c r="S526" s="98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8"/>
        <v>431733</v>
      </c>
      <c r="G527" s="106">
        <v>700</v>
      </c>
      <c r="H527" s="106">
        <v>420643</v>
      </c>
      <c r="I527" s="106">
        <v>0</v>
      </c>
      <c r="J527" s="106">
        <v>10390</v>
      </c>
      <c r="L527" s="221" t="s">
        <v>2345</v>
      </c>
      <c r="M527" s="97"/>
      <c r="N527" s="98"/>
      <c r="O527" s="99"/>
      <c r="P527" s="46"/>
      <c r="Q527" s="46"/>
      <c r="R527" s="97"/>
      <c r="S527" s="98"/>
      <c r="T527" s="78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8"/>
        <v>27072010</v>
      </c>
      <c r="G528" s="106">
        <v>5328933</v>
      </c>
      <c r="H528" s="106">
        <v>10122007</v>
      </c>
      <c r="I528" s="106">
        <v>835902</v>
      </c>
      <c r="J528" s="106">
        <v>10785168</v>
      </c>
      <c r="L528" s="220" t="s">
        <v>2349</v>
      </c>
      <c r="M528" s="97"/>
      <c r="N528" s="98"/>
      <c r="O528" s="99"/>
      <c r="P528" s="46"/>
      <c r="Q528" s="46"/>
      <c r="R528" s="97"/>
      <c r="S528" s="98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8"/>
        <v>23578796</v>
      </c>
      <c r="G529" s="106">
        <v>3400</v>
      </c>
      <c r="H529" s="106">
        <v>2169231</v>
      </c>
      <c r="I529" s="106">
        <v>16939112</v>
      </c>
      <c r="J529" s="106">
        <v>4467053</v>
      </c>
      <c r="L529" s="220" t="s">
        <v>2349</v>
      </c>
      <c r="M529" s="97"/>
      <c r="N529" s="98"/>
      <c r="O529" s="78"/>
      <c r="P529" s="46"/>
      <c r="Q529" s="46"/>
      <c r="R529" s="97"/>
      <c r="S529" s="98"/>
      <c r="T529" s="99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>
        <f t="shared" si="8"/>
        <v>69719</v>
      </c>
      <c r="G530" s="106">
        <v>0</v>
      </c>
      <c r="H530" s="106">
        <v>10850</v>
      </c>
      <c r="I530" s="106">
        <v>0</v>
      </c>
      <c r="J530" s="106">
        <v>58869</v>
      </c>
      <c r="L530" s="221" t="s">
        <v>2345</v>
      </c>
      <c r="M530" s="97"/>
      <c r="N530" s="98"/>
      <c r="O530" s="99"/>
      <c r="P530" s="46"/>
      <c r="Q530" s="46"/>
      <c r="R530" s="97"/>
      <c r="S530" s="98"/>
      <c r="T530" s="78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 t="shared" si="8"/>
        <v>5654149</v>
      </c>
      <c r="G531" s="106">
        <v>597200</v>
      </c>
      <c r="H531" s="106">
        <v>4008406</v>
      </c>
      <c r="I531" s="106">
        <v>19000</v>
      </c>
      <c r="J531" s="106">
        <v>1029543</v>
      </c>
      <c r="L531" s="220" t="s">
        <v>2344</v>
      </c>
      <c r="M531" s="97"/>
      <c r="N531" s="98"/>
      <c r="O531" s="78"/>
      <c r="P531" s="46"/>
      <c r="Q531" s="46"/>
      <c r="R531" s="97"/>
      <c r="S531" s="98"/>
      <c r="T531" s="78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>
        <f t="shared" si="8"/>
        <v>235585</v>
      </c>
      <c r="G532" s="106">
        <v>0</v>
      </c>
      <c r="H532" s="106">
        <v>97533</v>
      </c>
      <c r="I532" s="106">
        <v>0</v>
      </c>
      <c r="J532" s="106">
        <v>138052</v>
      </c>
      <c r="L532" s="221" t="s">
        <v>2345</v>
      </c>
      <c r="M532" s="97"/>
      <c r="N532" s="98"/>
      <c r="O532" s="99"/>
      <c r="P532" s="46"/>
      <c r="Q532" s="46"/>
      <c r="R532" s="97"/>
      <c r="S532" s="98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t="shared" si="8"/>
        <v>2956676</v>
      </c>
      <c r="G533" s="106">
        <v>400</v>
      </c>
      <c r="H533" s="106">
        <v>1981432</v>
      </c>
      <c r="I533" s="106">
        <v>1950</v>
      </c>
      <c r="J533" s="106">
        <v>972894</v>
      </c>
      <c r="L533" s="220" t="s">
        <v>2349</v>
      </c>
      <c r="M533" s="97"/>
      <c r="N533" s="98"/>
      <c r="O533" s="78"/>
      <c r="P533" s="46"/>
      <c r="Q533" s="46"/>
      <c r="R533" s="97"/>
      <c r="S533" s="98"/>
      <c r="T533" s="78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8"/>
        <v>8523553</v>
      </c>
      <c r="G534" s="106">
        <v>2196801</v>
      </c>
      <c r="H534" s="106">
        <v>1617179</v>
      </c>
      <c r="I534" s="106">
        <v>3964681</v>
      </c>
      <c r="J534" s="106">
        <v>744892</v>
      </c>
      <c r="L534" s="220" t="s">
        <v>2344</v>
      </c>
      <c r="M534" s="97"/>
      <c r="N534" s="98"/>
      <c r="O534" s="78"/>
      <c r="P534" s="46"/>
      <c r="Q534" s="46"/>
      <c r="R534" s="97"/>
      <c r="S534" s="98"/>
      <c r="T534" s="99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8"/>
        <v>2743085</v>
      </c>
      <c r="G535" s="106">
        <v>84000</v>
      </c>
      <c r="H535" s="106">
        <v>712609</v>
      </c>
      <c r="I535" s="106">
        <v>9684</v>
      </c>
      <c r="J535" s="106">
        <v>1936792</v>
      </c>
      <c r="L535" s="220" t="s">
        <v>2344</v>
      </c>
      <c r="M535" s="97"/>
      <c r="N535" s="98"/>
      <c r="O535" s="78"/>
      <c r="P535" s="46"/>
      <c r="Q535" s="46"/>
      <c r="R535" s="97"/>
      <c r="S535" s="98"/>
      <c r="T535" s="99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8"/>
        <v>1818110</v>
      </c>
      <c r="G536" s="106">
        <v>56500</v>
      </c>
      <c r="H536" s="106">
        <v>769328</v>
      </c>
      <c r="I536" s="106">
        <v>57270</v>
      </c>
      <c r="J536" s="106">
        <v>935012</v>
      </c>
      <c r="L536" s="220" t="s">
        <v>2344</v>
      </c>
      <c r="M536" s="97"/>
      <c r="N536" s="98"/>
      <c r="O536" s="78"/>
      <c r="P536" s="46"/>
      <c r="Q536" s="46"/>
      <c r="R536" s="97"/>
      <c r="S536" s="98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8"/>
        <v>3839260</v>
      </c>
      <c r="G537" s="106">
        <v>105450</v>
      </c>
      <c r="H537" s="106">
        <v>957335</v>
      </c>
      <c r="I537" s="106">
        <v>1434560</v>
      </c>
      <c r="J537" s="106">
        <v>1341915</v>
      </c>
      <c r="L537" s="220" t="s">
        <v>2344</v>
      </c>
      <c r="M537" s="97"/>
      <c r="N537" s="98"/>
      <c r="O537" s="99"/>
      <c r="P537" s="46"/>
      <c r="Q537" s="46"/>
      <c r="R537" s="97"/>
      <c r="S537" s="98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8"/>
        <v>1675262</v>
      </c>
      <c r="G538" s="106">
        <v>1196514</v>
      </c>
      <c r="H538" s="106">
        <v>391322</v>
      </c>
      <c r="I538" s="106">
        <v>0</v>
      </c>
      <c r="J538" s="106">
        <v>87426</v>
      </c>
      <c r="L538" s="220" t="s">
        <v>2344</v>
      </c>
      <c r="M538" s="97"/>
      <c r="N538" s="98"/>
      <c r="O538" s="78"/>
      <c r="P538" s="46"/>
      <c r="Q538" s="46"/>
      <c r="R538" s="97"/>
      <c r="S538" s="98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8"/>
        <v>4600979</v>
      </c>
      <c r="G539" s="106">
        <v>1389800</v>
      </c>
      <c r="H539" s="106">
        <v>1258134</v>
      </c>
      <c r="I539" s="106">
        <v>776199</v>
      </c>
      <c r="J539" s="106">
        <v>1176846</v>
      </c>
      <c r="L539" s="220" t="s">
        <v>2344</v>
      </c>
      <c r="M539" s="97"/>
      <c r="N539" s="98"/>
      <c r="O539" s="78"/>
      <c r="P539" s="46"/>
      <c r="Q539" s="46"/>
      <c r="R539" s="97"/>
      <c r="S539" s="98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8"/>
        <v>4613655</v>
      </c>
      <c r="G540" s="106">
        <v>304808</v>
      </c>
      <c r="H540" s="106">
        <v>3796594</v>
      </c>
      <c r="I540" s="106">
        <v>18018</v>
      </c>
      <c r="J540" s="106">
        <v>494235</v>
      </c>
      <c r="L540" s="220" t="s">
        <v>2344</v>
      </c>
      <c r="M540" s="97"/>
      <c r="N540" s="98"/>
      <c r="O540" s="99"/>
      <c r="P540" s="46"/>
      <c r="Q540" s="46"/>
      <c r="R540" s="97"/>
      <c r="S540" s="98"/>
      <c r="T540" s="99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8"/>
        <v>8645957</v>
      </c>
      <c r="G541" s="106">
        <v>1764620</v>
      </c>
      <c r="H541" s="106">
        <v>6210218</v>
      </c>
      <c r="I541" s="106">
        <v>264250</v>
      </c>
      <c r="J541" s="106">
        <v>406869</v>
      </c>
      <c r="L541" s="220" t="s">
        <v>2344</v>
      </c>
      <c r="M541" s="97"/>
      <c r="N541" s="98"/>
      <c r="O541" s="78"/>
      <c r="P541" s="46"/>
      <c r="Q541" s="46"/>
      <c r="R541" s="97"/>
      <c r="S541" s="98"/>
      <c r="T541" s="78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8"/>
        <v>2046249</v>
      </c>
      <c r="G542" s="106">
        <v>373250</v>
      </c>
      <c r="H542" s="106">
        <v>782916</v>
      </c>
      <c r="I542" s="106">
        <v>269000</v>
      </c>
      <c r="J542" s="106">
        <v>621083</v>
      </c>
      <c r="L542" s="220" t="s">
        <v>2344</v>
      </c>
      <c r="M542" s="97"/>
      <c r="N542" s="98"/>
      <c r="O542" s="78"/>
      <c r="P542" s="46"/>
      <c r="Q542" s="46"/>
      <c r="R542" s="97"/>
      <c r="S542" s="98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8"/>
        <v>923814</v>
      </c>
      <c r="G543" s="106">
        <v>192600</v>
      </c>
      <c r="H543" s="106">
        <v>572809</v>
      </c>
      <c r="I543" s="106">
        <v>0</v>
      </c>
      <c r="J543" s="106">
        <v>158405</v>
      </c>
      <c r="L543" s="220" t="s">
        <v>2344</v>
      </c>
      <c r="M543" s="97"/>
      <c r="N543" s="98"/>
      <c r="O543" s="78"/>
      <c r="P543" s="46"/>
      <c r="Q543" s="46"/>
      <c r="R543" s="97"/>
      <c r="S543" s="98"/>
      <c r="T543" s="99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8"/>
        <v>13063451</v>
      </c>
      <c r="G544" s="106">
        <v>1700444</v>
      </c>
      <c r="H544" s="106">
        <v>1066334</v>
      </c>
      <c r="I544" s="106">
        <v>2951345</v>
      </c>
      <c r="J544" s="106">
        <v>7345328</v>
      </c>
      <c r="L544" s="220" t="s">
        <v>2344</v>
      </c>
      <c r="M544" s="97"/>
      <c r="N544" s="98"/>
      <c r="O544" s="99"/>
      <c r="P544" s="46"/>
      <c r="Q544" s="46"/>
      <c r="R544" s="97"/>
      <c r="S544" s="98"/>
      <c r="T544" s="78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8"/>
        <v>721648</v>
      </c>
      <c r="G545" s="106">
        <v>0</v>
      </c>
      <c r="H545" s="106">
        <v>556717</v>
      </c>
      <c r="I545" s="106">
        <v>1200</v>
      </c>
      <c r="J545" s="106">
        <v>163731</v>
      </c>
      <c r="L545" s="220" t="s">
        <v>2344</v>
      </c>
      <c r="M545" s="97"/>
      <c r="N545" s="98"/>
      <c r="O545" s="78"/>
      <c r="P545" s="46"/>
      <c r="Q545" s="46"/>
      <c r="R545" s="97"/>
      <c r="S545" s="98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8"/>
        <v>1329527</v>
      </c>
      <c r="G546" s="106">
        <v>298300</v>
      </c>
      <c r="H546" s="106">
        <v>759200</v>
      </c>
      <c r="I546" s="106">
        <v>202134</v>
      </c>
      <c r="J546" s="106">
        <v>69893</v>
      </c>
      <c r="L546" s="220" t="s">
        <v>2344</v>
      </c>
      <c r="M546" s="97"/>
      <c r="N546" s="98"/>
      <c r="O546" s="99"/>
      <c r="P546" s="46"/>
      <c r="Q546" s="46"/>
      <c r="R546" s="97"/>
      <c r="S546" s="98"/>
      <c r="T546" s="99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8"/>
        <v>41171243</v>
      </c>
      <c r="G547" s="106">
        <v>2934707</v>
      </c>
      <c r="H547" s="106">
        <v>8775686</v>
      </c>
      <c r="I547" s="106">
        <v>15656900</v>
      </c>
      <c r="J547" s="106">
        <v>13803950</v>
      </c>
      <c r="L547" s="220" t="s">
        <v>2349</v>
      </c>
      <c r="M547" s="97"/>
      <c r="N547" s="98"/>
      <c r="O547" s="99"/>
      <c r="P547" s="46"/>
      <c r="Q547" s="46"/>
      <c r="R547" s="97"/>
      <c r="S547" s="98"/>
      <c r="T547" s="78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8"/>
        <v>1155194</v>
      </c>
      <c r="G548" s="106">
        <v>0</v>
      </c>
      <c r="H548" s="106">
        <v>1033334</v>
      </c>
      <c r="I548" s="106">
        <v>0</v>
      </c>
      <c r="J548" s="106">
        <v>121860</v>
      </c>
      <c r="L548" s="220" t="s">
        <v>2344</v>
      </c>
      <c r="M548" s="97"/>
      <c r="N548" s="98"/>
      <c r="O548" s="99"/>
      <c r="P548" s="46"/>
      <c r="Q548" s="46"/>
      <c r="R548" s="97"/>
      <c r="S548" s="98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8"/>
        <v>2583420</v>
      </c>
      <c r="G549" s="106">
        <v>0</v>
      </c>
      <c r="H549" s="106">
        <v>1266939</v>
      </c>
      <c r="I549" s="106">
        <v>386101</v>
      </c>
      <c r="J549" s="106">
        <v>930380</v>
      </c>
      <c r="L549" s="220" t="s">
        <v>2344</v>
      </c>
      <c r="M549" s="97"/>
      <c r="N549" s="98"/>
      <c r="O549" s="99"/>
      <c r="P549" s="46"/>
      <c r="Q549" s="46"/>
      <c r="R549" s="97"/>
      <c r="S549" s="98"/>
      <c r="T549" s="99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8"/>
        <v>878408</v>
      </c>
      <c r="G550" s="106">
        <v>0</v>
      </c>
      <c r="H550" s="106">
        <v>379446</v>
      </c>
      <c r="I550" s="106">
        <v>0</v>
      </c>
      <c r="J550" s="106">
        <v>498962</v>
      </c>
      <c r="L550" s="220" t="s">
        <v>2344</v>
      </c>
      <c r="M550" s="97"/>
      <c r="N550" s="98"/>
      <c r="O550" s="99"/>
      <c r="P550" s="46"/>
      <c r="Q550" s="46"/>
      <c r="R550" s="97"/>
      <c r="S550" s="98"/>
      <c r="T550" s="78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8"/>
        <v>10468484</v>
      </c>
      <c r="G551" s="106">
        <v>980689</v>
      </c>
      <c r="H551" s="106">
        <v>6219200</v>
      </c>
      <c r="I551" s="106">
        <v>2628175</v>
      </c>
      <c r="J551" s="106">
        <v>640420</v>
      </c>
      <c r="L551" s="220" t="s">
        <v>2344</v>
      </c>
      <c r="M551" s="97"/>
      <c r="N551" s="98"/>
      <c r="O551" s="99"/>
      <c r="P551" s="46"/>
      <c r="Q551" s="46"/>
      <c r="R551" s="97"/>
      <c r="S551" s="98"/>
      <c r="T551" s="99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>
        <f t="shared" si="8"/>
        <v>7831</v>
      </c>
      <c r="G552" s="106">
        <v>0</v>
      </c>
      <c r="H552" s="106">
        <v>7830</v>
      </c>
      <c r="I552" s="106">
        <v>0</v>
      </c>
      <c r="J552" s="106">
        <v>1</v>
      </c>
      <c r="L552" s="221" t="s">
        <v>2345</v>
      </c>
      <c r="M552" s="97"/>
      <c r="N552" s="98"/>
      <c r="O552" s="78"/>
      <c r="P552" s="46"/>
      <c r="Q552" s="46"/>
      <c r="R552" s="97"/>
      <c r="S552" s="98"/>
      <c r="T552" s="78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t="shared" si="8"/>
        <v>5260833</v>
      </c>
      <c r="G553" s="106">
        <v>1614702</v>
      </c>
      <c r="H553" s="106">
        <v>1921560</v>
      </c>
      <c r="I553" s="106">
        <v>483178</v>
      </c>
      <c r="J553" s="106">
        <v>1241393</v>
      </c>
      <c r="L553" s="220" t="s">
        <v>2349</v>
      </c>
      <c r="M553" s="97"/>
      <c r="N553" s="98"/>
      <c r="O553" s="78"/>
      <c r="P553" s="46"/>
      <c r="Q553" s="46"/>
      <c r="R553" s="97"/>
      <c r="S553" s="98"/>
      <c r="T553" s="78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8"/>
        <v>33896953</v>
      </c>
      <c r="G554" s="106">
        <v>555503</v>
      </c>
      <c r="H554" s="106">
        <v>8872317</v>
      </c>
      <c r="I554" s="106">
        <v>0</v>
      </c>
      <c r="J554" s="106">
        <v>24469133</v>
      </c>
      <c r="L554" s="220" t="s">
        <v>2344</v>
      </c>
      <c r="M554" s="97"/>
      <c r="N554" s="98"/>
      <c r="O554" s="99"/>
      <c r="P554" s="46"/>
      <c r="Q554" s="46"/>
      <c r="R554" s="97"/>
      <c r="S554" s="98"/>
      <c r="T554" s="99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8"/>
        <v>37835605</v>
      </c>
      <c r="G555" s="106">
        <v>831000</v>
      </c>
      <c r="H555" s="106">
        <v>6038947</v>
      </c>
      <c r="I555" s="106">
        <v>30000</v>
      </c>
      <c r="J555" s="106">
        <v>30935658</v>
      </c>
      <c r="L555" s="220" t="s">
        <v>2349</v>
      </c>
      <c r="M555" s="97"/>
      <c r="N555" s="98"/>
      <c r="O555" s="99"/>
      <c r="P555" s="46"/>
      <c r="Q555" s="46"/>
      <c r="R555" s="97"/>
      <c r="S555" s="98"/>
      <c r="T555" s="78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8"/>
        <v>30425354</v>
      </c>
      <c r="G556" s="106">
        <v>11295051</v>
      </c>
      <c r="H556" s="106">
        <v>15048913</v>
      </c>
      <c r="I556" s="106">
        <v>28000</v>
      </c>
      <c r="J556" s="106">
        <v>4053390</v>
      </c>
      <c r="L556" s="220" t="s">
        <v>2344</v>
      </c>
      <c r="M556" s="97"/>
      <c r="N556" s="98"/>
      <c r="O556" s="99"/>
      <c r="P556" s="46"/>
      <c r="Q556" s="46"/>
      <c r="R556" s="97"/>
      <c r="S556" s="98"/>
      <c r="T556" s="99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8"/>
        <v>82255068</v>
      </c>
      <c r="G557" s="106">
        <v>19731494</v>
      </c>
      <c r="H557" s="106">
        <v>8487123</v>
      </c>
      <c r="I557" s="106">
        <v>1106075</v>
      </c>
      <c r="J557" s="106">
        <v>52930376</v>
      </c>
      <c r="L557" s="220" t="s">
        <v>2344</v>
      </c>
      <c r="M557" s="97"/>
      <c r="N557" s="98"/>
      <c r="O557" s="99"/>
      <c r="P557" s="46"/>
      <c r="Q557" s="46"/>
      <c r="R557" s="97"/>
      <c r="S557" s="98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8"/>
        <v>7205276</v>
      </c>
      <c r="G558" s="106">
        <v>2621808</v>
      </c>
      <c r="H558" s="106">
        <v>4273496</v>
      </c>
      <c r="I558" s="106">
        <v>168000</v>
      </c>
      <c r="J558" s="106">
        <v>141972</v>
      </c>
      <c r="L558" s="220" t="s">
        <v>2349</v>
      </c>
      <c r="M558" s="97"/>
      <c r="N558" s="98"/>
      <c r="O558" s="99"/>
      <c r="P558" s="46"/>
      <c r="Q558" s="46"/>
      <c r="R558" s="97"/>
      <c r="S558" s="98"/>
      <c r="T558" s="99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8"/>
        <v>2748451</v>
      </c>
      <c r="G559" s="106">
        <v>11200</v>
      </c>
      <c r="H559" s="106">
        <v>1702608</v>
      </c>
      <c r="I559" s="106">
        <v>0</v>
      </c>
      <c r="J559" s="106">
        <v>1034643</v>
      </c>
      <c r="L559" s="220" t="s">
        <v>2344</v>
      </c>
      <c r="M559" s="97"/>
      <c r="N559" s="98"/>
      <c r="O559" s="99"/>
      <c r="P559" s="46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>
        <f t="shared" si="8"/>
        <v>4923486</v>
      </c>
      <c r="G560" s="106">
        <v>0</v>
      </c>
      <c r="H560" s="106">
        <v>2482556</v>
      </c>
      <c r="I560" s="106">
        <v>0</v>
      </c>
      <c r="J560" s="106">
        <v>2440930</v>
      </c>
      <c r="L560" s="221" t="s">
        <v>2345</v>
      </c>
      <c r="M560" s="97"/>
      <c r="N560" s="98"/>
      <c r="O560" s="99"/>
      <c r="P560" s="46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t="shared" si="8"/>
        <v>8445142</v>
      </c>
      <c r="G561" s="106">
        <v>1766800</v>
      </c>
      <c r="H561" s="106">
        <v>2344568</v>
      </c>
      <c r="I561" s="106">
        <v>22000</v>
      </c>
      <c r="J561" s="106">
        <v>4311774</v>
      </c>
      <c r="L561" s="220" t="s">
        <v>2344</v>
      </c>
      <c r="M561" s="97"/>
      <c r="N561" s="98"/>
      <c r="O561" s="99"/>
      <c r="P561" s="46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8"/>
        <v>65473066</v>
      </c>
      <c r="G562" s="106">
        <v>19320300</v>
      </c>
      <c r="H562" s="106">
        <v>5599251</v>
      </c>
      <c r="I562" s="106">
        <v>23302214</v>
      </c>
      <c r="J562" s="106">
        <v>17251301</v>
      </c>
      <c r="L562" s="220" t="s">
        <v>2344</v>
      </c>
      <c r="M562" s="97"/>
      <c r="N562" s="98"/>
      <c r="O562" s="99"/>
      <c r="P562" s="46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8"/>
        <v>8795252</v>
      </c>
      <c r="G563" s="106">
        <v>925000</v>
      </c>
      <c r="H563" s="106">
        <v>5029645</v>
      </c>
      <c r="I563" s="106">
        <v>0</v>
      </c>
      <c r="J563" s="106">
        <v>2840607</v>
      </c>
      <c r="L563" s="220" t="s">
        <v>2344</v>
      </c>
      <c r="M563" s="97"/>
      <c r="N563" s="98"/>
      <c r="O563" s="78"/>
      <c r="P563" s="46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8"/>
        <v>14267957</v>
      </c>
      <c r="G564" s="106">
        <v>2236700</v>
      </c>
      <c r="H564" s="106">
        <v>7710469</v>
      </c>
      <c r="I564" s="106">
        <v>21500</v>
      </c>
      <c r="J564" s="106">
        <v>4299288</v>
      </c>
      <c r="L564" s="220" t="s">
        <v>2349</v>
      </c>
      <c r="M564" s="97"/>
      <c r="N564" s="98"/>
      <c r="O564" s="99"/>
      <c r="P564" s="46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8"/>
        <v>29504242</v>
      </c>
      <c r="G565" s="106">
        <v>8147952</v>
      </c>
      <c r="H565" s="106">
        <v>14336842</v>
      </c>
      <c r="I565" s="106">
        <v>5681258</v>
      </c>
      <c r="J565" s="106">
        <v>1338190</v>
      </c>
      <c r="L565" s="220" t="s">
        <v>2344</v>
      </c>
      <c r="M565" s="97"/>
      <c r="N565" s="98"/>
      <c r="O565" s="99"/>
      <c r="P565" s="46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8"/>
        <v>64065579</v>
      </c>
      <c r="G566" s="106">
        <v>44449835</v>
      </c>
      <c r="H566" s="106">
        <v>1600556</v>
      </c>
      <c r="I566" s="106">
        <v>1578738</v>
      </c>
      <c r="J566" s="106">
        <v>16436450</v>
      </c>
      <c r="L566" s="220" t="s">
        <v>2349</v>
      </c>
      <c r="M566" s="97"/>
      <c r="N566" s="98"/>
      <c r="O566" s="99"/>
      <c r="P566" s="46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8"/>
        <v>5921679</v>
      </c>
      <c r="G567" s="106">
        <v>2603840</v>
      </c>
      <c r="H567" s="106">
        <v>1998485</v>
      </c>
      <c r="I567" s="106">
        <v>0</v>
      </c>
      <c r="J567" s="106">
        <v>1319354</v>
      </c>
      <c r="L567" s="221" t="s">
        <v>2345</v>
      </c>
      <c r="M567" s="97"/>
      <c r="N567" s="98"/>
      <c r="O567" s="78"/>
      <c r="P567" s="46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8"/>
        <v>7592199</v>
      </c>
      <c r="G568" s="106">
        <v>3303466</v>
      </c>
      <c r="H568" s="106">
        <v>2832166</v>
      </c>
      <c r="I568" s="106">
        <v>0</v>
      </c>
      <c r="J568" s="106">
        <v>1456567</v>
      </c>
      <c r="L568" s="220" t="s">
        <v>2349</v>
      </c>
      <c r="M568" s="97"/>
      <c r="N568" s="98"/>
      <c r="O568" s="99"/>
      <c r="P568" s="46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8"/>
        <v>23127320</v>
      </c>
      <c r="G569" s="106">
        <v>2777600</v>
      </c>
      <c r="H569" s="106">
        <v>14274131</v>
      </c>
      <c r="I569" s="106">
        <v>953617</v>
      </c>
      <c r="J569" s="106">
        <v>5121972</v>
      </c>
      <c r="L569" s="220" t="s">
        <v>2344</v>
      </c>
      <c r="M569" s="97"/>
      <c r="N569" s="98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8"/>
        <v>10041363</v>
      </c>
      <c r="G570" s="106">
        <v>1083400</v>
      </c>
      <c r="H570" s="106">
        <v>4780306</v>
      </c>
      <c r="I570" s="106">
        <v>1250850</v>
      </c>
      <c r="J570" s="106">
        <v>2926807</v>
      </c>
      <c r="L570" s="220" t="s">
        <v>2344</v>
      </c>
      <c r="M570" s="97"/>
      <c r="N570" s="98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8"/>
        <v>94222902</v>
      </c>
      <c r="G571" s="106">
        <v>12573250</v>
      </c>
      <c r="H571" s="106">
        <v>23637244</v>
      </c>
      <c r="I571" s="106">
        <v>2843500</v>
      </c>
      <c r="J571" s="106">
        <v>55168908</v>
      </c>
      <c r="L571" s="220" t="s">
        <v>2349</v>
      </c>
      <c r="M571" s="97"/>
      <c r="N571" s="98"/>
      <c r="O571" s="78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8"/>
        <v>67719149</v>
      </c>
      <c r="G572" s="106">
        <v>6703300</v>
      </c>
      <c r="H572" s="106">
        <v>11854380</v>
      </c>
      <c r="I572" s="99">
        <f>17450519+12938500</f>
        <v>30389019</v>
      </c>
      <c r="J572" s="106">
        <v>18772450</v>
      </c>
      <c r="L572" s="220" t="s">
        <v>2344</v>
      </c>
      <c r="M572" s="97"/>
      <c r="N572" s="98"/>
      <c r="O572" s="78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8"/>
        <v>47213136</v>
      </c>
      <c r="G573" s="106">
        <v>15060700</v>
      </c>
      <c r="H573" s="106">
        <v>22756297</v>
      </c>
      <c r="I573" s="106">
        <v>1699476</v>
      </c>
      <c r="J573" s="106">
        <v>7696663</v>
      </c>
      <c r="L573" s="220" t="s">
        <v>2344</v>
      </c>
      <c r="M573" s="97"/>
      <c r="N573" s="98"/>
      <c r="O573" s="99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>
        <f t="shared" si="8"/>
        <v>74900</v>
      </c>
      <c r="G574" s="106">
        <v>0</v>
      </c>
      <c r="H574" s="106">
        <v>64150</v>
      </c>
      <c r="I574" s="106">
        <v>0</v>
      </c>
      <c r="J574" s="106">
        <v>10750</v>
      </c>
      <c r="L574" s="220" t="s">
        <v>2349</v>
      </c>
      <c r="M574" s="97"/>
      <c r="N574" s="98"/>
      <c r="O574" s="99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t="shared" si="8"/>
        <v>2411574</v>
      </c>
      <c r="G575" s="106">
        <v>1530404</v>
      </c>
      <c r="H575" s="106">
        <v>402396</v>
      </c>
      <c r="I575" s="106">
        <v>53000</v>
      </c>
      <c r="J575" s="106">
        <v>425774</v>
      </c>
      <c r="L575" s="220" t="s">
        <v>2344</v>
      </c>
      <c r="M575" s="97"/>
      <c r="N575" s="98"/>
      <c r="O575" s="99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8"/>
        <v>4759874</v>
      </c>
      <c r="G576" s="106">
        <v>0</v>
      </c>
      <c r="H576" s="106">
        <v>368918</v>
      </c>
      <c r="I576" s="106">
        <v>3441400</v>
      </c>
      <c r="J576" s="106">
        <v>949556</v>
      </c>
      <c r="L576" s="220" t="s">
        <v>2345</v>
      </c>
      <c r="M576" s="97"/>
      <c r="N576" s="98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8"/>
        <v>5281825</v>
      </c>
      <c r="G577" s="106">
        <v>0</v>
      </c>
      <c r="H577" s="106">
        <v>523356</v>
      </c>
      <c r="I577" s="106">
        <v>0</v>
      </c>
      <c r="J577" s="106">
        <v>4758469</v>
      </c>
      <c r="L577" s="220" t="s">
        <v>2349</v>
      </c>
      <c r="M577" s="97"/>
      <c r="N577" s="98"/>
      <c r="O577" s="99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8"/>
        <v>8255984</v>
      </c>
      <c r="G578" s="106">
        <v>348100</v>
      </c>
      <c r="H578" s="106">
        <v>1095977</v>
      </c>
      <c r="I578" s="106">
        <v>591200</v>
      </c>
      <c r="J578" s="106">
        <v>6220707</v>
      </c>
      <c r="L578" s="220" t="s">
        <v>2344</v>
      </c>
      <c r="M578" s="97"/>
      <c r="N578" s="98"/>
      <c r="O578" s="78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8"/>
        <v>2557333</v>
      </c>
      <c r="G579" s="106">
        <v>0</v>
      </c>
      <c r="H579" s="106">
        <v>420556</v>
      </c>
      <c r="I579" s="106">
        <v>12855</v>
      </c>
      <c r="J579" s="106">
        <v>2123922</v>
      </c>
      <c r="L579" s="220" t="s">
        <v>2344</v>
      </c>
      <c r="M579" s="97"/>
      <c r="N579" s="98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 aca="true" t="shared" si="9" ref="F580:F591">G580+H580+I580+J580</f>
        <v>1415594</v>
      </c>
      <c r="G580" s="106">
        <v>877568</v>
      </c>
      <c r="H580" s="106">
        <v>436715</v>
      </c>
      <c r="I580" s="106">
        <v>26364</v>
      </c>
      <c r="J580" s="106">
        <v>74947</v>
      </c>
      <c r="L580" s="220" t="s">
        <v>2349</v>
      </c>
      <c r="M580" s="97"/>
      <c r="N580" s="98"/>
      <c r="O580" s="78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 t="shared" si="9"/>
        <v>2028706</v>
      </c>
      <c r="G581" s="106">
        <v>27000</v>
      </c>
      <c r="H581" s="106">
        <v>235353</v>
      </c>
      <c r="I581" s="106">
        <v>68930</v>
      </c>
      <c r="J581" s="106">
        <v>1697423</v>
      </c>
      <c r="L581" s="220" t="s">
        <v>2349</v>
      </c>
      <c r="M581" s="97"/>
      <c r="N581" s="98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 t="shared" si="9"/>
        <v>4535518</v>
      </c>
      <c r="G582" s="106">
        <v>500</v>
      </c>
      <c r="H582" s="106">
        <v>102993</v>
      </c>
      <c r="I582" s="106">
        <v>1041500</v>
      </c>
      <c r="J582" s="106">
        <v>3390525</v>
      </c>
      <c r="L582" s="220" t="s">
        <v>2349</v>
      </c>
      <c r="M582" s="97"/>
      <c r="N582" s="98"/>
      <c r="O582" s="99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 t="shared" si="9"/>
        <v>1054151</v>
      </c>
      <c r="G583" s="106">
        <v>5800</v>
      </c>
      <c r="H583" s="106">
        <v>300701</v>
      </c>
      <c r="I583" s="106">
        <v>75300</v>
      </c>
      <c r="J583" s="106">
        <v>672350</v>
      </c>
      <c r="L583" s="220" t="s">
        <v>2344</v>
      </c>
      <c r="M583" s="97"/>
      <c r="N583" s="98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 t="shared" si="9"/>
        <v>3497149</v>
      </c>
      <c r="G584" s="106">
        <v>468507</v>
      </c>
      <c r="H584" s="106">
        <v>153970</v>
      </c>
      <c r="I584" s="106">
        <v>120000</v>
      </c>
      <c r="J584" s="106">
        <v>2754672</v>
      </c>
      <c r="L584" s="220" t="s">
        <v>2344</v>
      </c>
      <c r="M584" s="97"/>
      <c r="N584" s="98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 t="shared" si="9"/>
        <v>701741</v>
      </c>
      <c r="G585" s="106">
        <v>18000</v>
      </c>
      <c r="H585" s="106">
        <v>420466</v>
      </c>
      <c r="I585" s="106">
        <v>116828</v>
      </c>
      <c r="J585" s="106">
        <v>146447</v>
      </c>
      <c r="L585" s="220" t="s">
        <v>2344</v>
      </c>
      <c r="M585" s="97"/>
      <c r="N585" s="98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 t="shared" si="9"/>
        <v>1777748</v>
      </c>
      <c r="G586" s="106">
        <v>761930</v>
      </c>
      <c r="H586" s="106">
        <v>781072</v>
      </c>
      <c r="I586" s="106">
        <v>49000</v>
      </c>
      <c r="J586" s="106">
        <v>185746</v>
      </c>
      <c r="L586" s="220" t="s">
        <v>2349</v>
      </c>
      <c r="M586" s="97"/>
      <c r="N586" s="98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 t="shared" si="9"/>
        <v>3859184</v>
      </c>
      <c r="G587" s="106">
        <v>3500</v>
      </c>
      <c r="H587" s="106">
        <v>645868</v>
      </c>
      <c r="I587" s="106">
        <v>157554</v>
      </c>
      <c r="J587" s="106">
        <v>3052262</v>
      </c>
      <c r="L587" s="220" t="s">
        <v>2344</v>
      </c>
      <c r="M587" s="97"/>
      <c r="N587" s="98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 t="shared" si="9"/>
        <v>651252</v>
      </c>
      <c r="G588" s="106">
        <v>400</v>
      </c>
      <c r="H588" s="106">
        <v>450971</v>
      </c>
      <c r="I588" s="106">
        <v>27000</v>
      </c>
      <c r="J588" s="106">
        <v>172881</v>
      </c>
      <c r="L588" s="220" t="s">
        <v>2344</v>
      </c>
      <c r="M588" s="97"/>
      <c r="N588" s="98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 t="shared" si="9"/>
        <v>6816183</v>
      </c>
      <c r="G589" s="106">
        <v>3864800</v>
      </c>
      <c r="H589" s="106">
        <v>1007578</v>
      </c>
      <c r="I589" s="106">
        <v>1153580</v>
      </c>
      <c r="J589" s="106">
        <v>790225</v>
      </c>
      <c r="L589" s="221" t="s">
        <v>2345</v>
      </c>
      <c r="M589" s="97"/>
      <c r="N589" s="98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 t="shared" si="9"/>
        <v>3804365</v>
      </c>
      <c r="G590" s="106">
        <v>1718501</v>
      </c>
      <c r="H590" s="106">
        <v>1736566</v>
      </c>
      <c r="I590" s="106">
        <v>0</v>
      </c>
      <c r="J590" s="106">
        <v>349298</v>
      </c>
      <c r="L590" s="220" t="s">
        <v>2344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 t="shared" si="9"/>
        <v>646865</v>
      </c>
      <c r="G591" s="106">
        <v>250000</v>
      </c>
      <c r="H591" s="106">
        <v>120251</v>
      </c>
      <c r="I591" s="106">
        <v>0</v>
      </c>
      <c r="J591" s="106">
        <v>276614</v>
      </c>
      <c r="L591" s="220" t="s">
        <v>2349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L592" s="220" t="s">
        <v>2340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10" ref="F593:F598">G593+H593+I593+J593</f>
        <v>6225120</v>
      </c>
      <c r="G593" s="106">
        <v>398001</v>
      </c>
      <c r="H593" s="106">
        <v>2296200</v>
      </c>
      <c r="I593" s="106">
        <v>461500</v>
      </c>
      <c r="J593" s="106">
        <v>3069419</v>
      </c>
      <c r="L593" s="220" t="s">
        <v>2344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10"/>
        <v>2148944</v>
      </c>
      <c r="G594" s="106">
        <v>151500</v>
      </c>
      <c r="H594" s="106">
        <v>368423</v>
      </c>
      <c r="I594" s="106">
        <v>195700</v>
      </c>
      <c r="J594" s="106">
        <v>1433321</v>
      </c>
      <c r="L594" s="220" t="s">
        <v>2344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10"/>
        <v>1788855</v>
      </c>
      <c r="G595" s="106">
        <v>0</v>
      </c>
      <c r="H595" s="106">
        <v>891314</v>
      </c>
      <c r="I595" s="106">
        <v>10201</v>
      </c>
      <c r="J595" s="106">
        <v>887340</v>
      </c>
      <c r="L595" s="220" t="s">
        <v>2344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10"/>
        <v>4970273</v>
      </c>
      <c r="G596" s="106">
        <v>40100</v>
      </c>
      <c r="H596" s="106">
        <v>1165288</v>
      </c>
      <c r="I596" s="106">
        <v>2116306</v>
      </c>
      <c r="J596" s="106">
        <v>1648579</v>
      </c>
      <c r="L596" s="220" t="s">
        <v>2344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10"/>
        <v>3831778</v>
      </c>
      <c r="G597" s="106">
        <v>0</v>
      </c>
      <c r="H597" s="106">
        <v>576011</v>
      </c>
      <c r="I597" s="106">
        <v>96897</v>
      </c>
      <c r="J597" s="106">
        <v>3158870</v>
      </c>
      <c r="L597" s="220" t="s">
        <v>2349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10"/>
        <v>25358128</v>
      </c>
      <c r="G598" s="106">
        <v>0</v>
      </c>
      <c r="H598" s="106">
        <v>1359</v>
      </c>
      <c r="I598" s="106">
        <v>15857755</v>
      </c>
      <c r="J598" s="106">
        <v>9499014</v>
      </c>
      <c r="L598" s="220" t="s">
        <v>2349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2018-11-20T21:24:47Z</dcterms:modified>
  <cp:category/>
  <cp:version/>
  <cp:contentType/>
  <cp:contentStatus/>
</cp:coreProperties>
</file>