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<sst xmlns="http://schemas.openxmlformats.org/spreadsheetml/2006/main" count="10227" uniqueCount="2294">
  <si>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</si>
  <si>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</si>
  <si>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</si>
  <si>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</si>
  <si>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</si>
  <si>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</si>
  <si>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</si>
  <si>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</si>
  <si>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</si>
  <si>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</si>
  <si>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</si>
  <si>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</si>
  <si>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</si>
  <si>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</si>
  <si>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</si>
  <si>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</si>
  <si>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</si>
  <si>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</si>
  <si>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</si>
  <si>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</si>
  <si>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</si>
  <si>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</si>
  <si>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</si>
  <si>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</si>
  <si>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</si>
  <si>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</si>
  <si>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</si>
  <si>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</si>
  <si>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</si>
  <si>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</si>
  <si>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</si>
  <si>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</si>
  <si>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</si>
  <si>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</si>
  <si>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</si>
  <si>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</si>
  <si>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</si>
  <si>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</si>
  <si>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</si>
  <si>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</si>
  <si>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</si>
  <si>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</si>
  <si>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</si>
  <si>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</si>
  <si>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</si>
  <si>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</si>
  <si>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</si>
  <si>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</si>
  <si>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</si>
  <si>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</si>
  <si>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</si>
  <si>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</si>
  <si>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</si>
  <si>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</si>
  <si>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</si>
  <si>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</si>
  <si>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</si>
  <si>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</si>
  <si>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</si>
  <si>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</si>
  <si>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</si>
  <si>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</si>
  <si>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</si>
  <si>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</si>
  <si>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</si>
  <si>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</si>
  <si>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</si>
  <si>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</si>
  <si>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</si>
  <si>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</si>
  <si>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</si>
  <si>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</si>
  <si>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</si>
  <si>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</si>
  <si>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</si>
  <si>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</si>
  <si>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</si>
  <si>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</si>
  <si>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</si>
  <si>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</si>
  <si>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</si>
  <si>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</si>
  <si>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</si>
  <si>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</si>
  <si>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</si>
  <si>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</si>
  <si>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</si>
  <si>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</si>
  <si>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</si>
  <si>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</si>
  <si>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</si>
  <si>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</si>
  <si>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</si>
  <si>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</si>
  <si>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</si>
  <si>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</si>
  <si>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</si>
  <si>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</si>
  <si>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</si>
  <si>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</si>
  <si>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</si>
  <si>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</si>
  <si>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</si>
  <si>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</si>
  <si>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</si>
  <si>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</si>
  <si>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</si>
  <si>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</si>
  <si>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</si>
  <si>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</si>
  <si>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</si>
  <si>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</si>
  <si>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</si>
  <si>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</si>
  <si>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</si>
  <si>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</si>
  <si>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</si>
  <si>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</si>
  <si>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</si>
  <si>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</si>
  <si>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</si>
  <si>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</si>
  <si>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</si>
  <si>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</si>
  <si>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</si>
  <si>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</si>
  <si>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</si>
  <si>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</si>
  <si>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</si>
  <si>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</si>
  <si>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</si>
  <si>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</si>
  <si>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</si>
  <si>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</si>
  <si>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</si>
  <si>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</si>
  <si>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</si>
  <si>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</si>
  <si>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</si>
  <si>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</si>
  <si>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</si>
  <si>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</si>
  <si>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</si>
  <si>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</si>
  <si>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</si>
  <si>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</si>
  <si>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</si>
  <si>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</si>
  <si>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</si>
  <si>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</si>
  <si>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</si>
  <si>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</si>
  <si>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</si>
  <si>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</si>
  <si>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</si>
  <si>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</si>
  <si>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</si>
  <si>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</si>
  <si>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</si>
  <si>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</si>
  <si>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</si>
  <si>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</si>
  <si>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</si>
  <si>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</si>
  <si>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</si>
  <si>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</si>
  <si>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</si>
  <si>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</si>
  <si>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</si>
  <si>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</si>
  <si>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</si>
  <si>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</si>
  <si>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</si>
  <si>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</si>
  <si>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</si>
  <si>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</si>
  <si>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</si>
  <si>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</si>
  <si>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</si>
  <si>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</si>
  <si>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</si>
  <si>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</si>
  <si>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</si>
  <si>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</si>
  <si>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</si>
  <si>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</si>
  <si>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</si>
  <si>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</si>
  <si>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</si>
  <si>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</si>
  <si>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</si>
  <si>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</si>
  <si>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</si>
  <si>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</si>
  <si>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</si>
  <si>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</si>
  <si>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</si>
  <si>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</si>
  <si>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</si>
  <si>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</si>
  <si>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</si>
  <si>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</si>
  <si>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</si>
  <si>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</si>
  <si>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</si>
  <si>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</si>
  <si>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</si>
  <si>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</si>
  <si>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</si>
  <si>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</si>
  <si>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</si>
  <si>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</si>
  <si>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</si>
  <si>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</si>
  <si>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</si>
  <si>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</si>
  <si>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</si>
  <si>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</si>
  <si>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</si>
  <si>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</si>
  <si>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</si>
  <si>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</si>
  <si>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</si>
  <si>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</si>
  <si>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</si>
  <si>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</si>
  <si>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</si>
  <si>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</si>
  <si>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</si>
  <si>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</si>
  <si>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</si>
  <si>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</si>
  <si>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</si>
  <si>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</si>
  <si>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</si>
  <si>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</si>
  <si>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</si>
  <si>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</si>
  <si>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</si>
  <si>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</si>
  <si>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</si>
  <si>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</si>
  <si>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</si>
  <si>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</si>
  <si>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</si>
  <si>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</si>
  <si>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</si>
  <si>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</si>
  <si>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</si>
  <si>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</si>
  <si>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</si>
  <si>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</si>
  <si>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</si>
  <si>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</si>
  <si>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</si>
  <si>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</si>
  <si>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</si>
  <si>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</si>
  <si>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</si>
  <si>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</si>
  <si>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</si>
  <si>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</si>
  <si>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</si>
  <si>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</si>
  <si>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</si>
  <si>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</si>
  <si>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</si>
  <si>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</si>
  <si>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</si>
  <si>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</si>
  <si>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</si>
  <si>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</si>
  <si>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</si>
  <si>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</si>
  <si>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</si>
  <si>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</si>
  <si>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</si>
  <si>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</si>
  <si>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</si>
  <si>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</si>
  <si>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</si>
  <si>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</si>
  <si>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</si>
  <si>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</si>
  <si>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</si>
  <si>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</si>
  <si>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</si>
  <si>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</si>
  <si>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</si>
  <si>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</si>
  <si>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</si>
  <si>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</si>
  <si>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</si>
  <si>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</si>
  <si>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</si>
  <si>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</si>
  <si>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</si>
  <si>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</si>
  <si>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</si>
  <si>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</si>
  <si>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</si>
  <si>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</si>
  <si>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</si>
  <si>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</si>
  <si>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</si>
  <si>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</si>
  <si>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</si>
  <si>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</si>
  <si>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</si>
  <si>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</si>
  <si>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</si>
  <si>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</si>
  <si>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</si>
  <si>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</si>
  <si>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</si>
  <si>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</si>
  <si>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</si>
  <si>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</si>
  <si>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</si>
  <si>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</si>
  <si>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</si>
  <si>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</si>
  <si>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</si>
  <si>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</si>
  <si>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</si>
  <si>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</si>
  <si>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</si>
  <si>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</si>
  <si>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</si>
  <si>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</si>
  <si>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</si>
  <si>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</si>
  <si>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</si>
  <si>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</si>
  <si>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</si>
  <si>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</si>
  <si>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</si>
  <si>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</si>
  <si>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</si>
  <si>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</si>
  <si>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</si>
  <si>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</si>
  <si>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</si>
  <si>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</si>
  <si>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</si>
  <si>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</si>
  <si>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</si>
  <si>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</si>
  <si>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</si>
  <si>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</si>
  <si>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</si>
  <si>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</si>
  <si>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</si>
  <si>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</si>
  <si>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</si>
  <si>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</si>
  <si>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</si>
  <si>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</si>
  <si>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</si>
  <si>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</si>
  <si>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</si>
  <si>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</si>
  <si>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</si>
  <si>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</si>
  <si>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</si>
  <si>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</si>
  <si>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</si>
  <si>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</si>
  <si>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</si>
  <si>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</si>
  <si>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</si>
  <si>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</si>
  <si>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</si>
  <si>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</si>
  <si>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</si>
  <si>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</si>
  <si>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</si>
  <si>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</si>
  <si>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</si>
  <si>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</si>
  <si>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</si>
  <si>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</si>
  <si>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</si>
  <si>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</si>
  <si>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</si>
  <si>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</si>
  <si>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</si>
  <si>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</si>
  <si>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</si>
  <si>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</si>
  <si>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</si>
  <si>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</si>
  <si>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</si>
  <si>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</si>
  <si>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</si>
  <si>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</si>
  <si>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</si>
  <si>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</si>
  <si>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</si>
  <si>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</si>
  <si>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</si>
  <si>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</si>
  <si>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</si>
  <si>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</si>
  <si>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</si>
  <si>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</si>
  <si>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</si>
  <si>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</si>
  <si>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</si>
  <si>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</si>
  <si>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</si>
  <si>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</si>
  <si>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</si>
  <si>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</si>
  <si>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</si>
  <si>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</si>
  <si>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</si>
  <si>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</si>
  <si>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</si>
  <si>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</si>
  <si>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</si>
  <si>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</si>
  <si>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</si>
  <si>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</si>
  <si>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</si>
  <si>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</si>
  <si>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</si>
  <si>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</si>
  <si>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</si>
  <si>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</si>
  <si>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</si>
  <si>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</si>
  <si>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</si>
  <si>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</si>
  <si>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</si>
  <si>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</si>
  <si>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</si>
  <si>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</si>
  <si>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</si>
  <si>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</si>
  <si>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</si>
  <si>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</si>
  <si>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</si>
  <si>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</si>
  <si>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</si>
  <si>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</si>
  <si>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</si>
  <si>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</si>
  <si>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</si>
  <si>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</si>
  <si>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</si>
  <si>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</si>
  <si>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</si>
  <si>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</si>
  <si>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</si>
  <si>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</si>
  <si>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</si>
  <si>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</si>
  <si>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</si>
  <si>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</si>
  <si>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</si>
  <si>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</si>
  <si>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</si>
  <si>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</si>
  <si>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</si>
  <si>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</si>
  <si>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</si>
  <si>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</si>
  <si>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</si>
  <si>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</si>
  <si>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</si>
  <si>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</si>
  <si>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</si>
  <si>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</si>
  <si>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</si>
  <si>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</si>
  <si>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</si>
  <si>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</si>
  <si>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</si>
  <si>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</si>
  <si>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</si>
  <si>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</si>
  <si>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</si>
  <si>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</si>
  <si>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</si>
  <si>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</si>
  <si>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</si>
  <si>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</si>
  <si>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</si>
  <si>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</si>
  <si>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</si>
  <si>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</si>
  <si>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</si>
  <si>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</si>
  <si>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</si>
  <si>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</si>
  <si>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</si>
  <si>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</si>
  <si>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</si>
  <si>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</si>
  <si>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</si>
  <si>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</si>
  <si>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</si>
  <si>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</si>
  <si>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</si>
  <si>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</si>
  <si>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</si>
  <si>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</si>
  <si>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</si>
  <si>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</si>
  <si>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</si>
  <si>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</si>
  <si>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</si>
  <si>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</si>
  <si>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</si>
  <si>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</si>
  <si>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</si>
  <si>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</si>
  <si>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</si>
  <si>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</si>
  <si>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</si>
  <si>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</si>
  <si>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</si>
  <si>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</si>
  <si>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</si>
  <si>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</si>
  <si>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</si>
  <si>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</si>
  <si>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</si>
  <si>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</si>
  <si>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</si>
  <si>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</si>
  <si>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</si>
  <si>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</si>
  <si>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</si>
  <si>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</si>
  <si>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</si>
  <si>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</si>
  <si>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</si>
  <si>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</si>
  <si>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</si>
  <si>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</si>
  <si>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</si>
  <si>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</si>
  <si>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</si>
  <si>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</si>
  <si>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</si>
  <si>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</si>
  <si>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</si>
  <si>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</si>
  <si>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</si>
  <si>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</si>
  <si>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</si>
  <si>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</si>
  <si>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</si>
  <si>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</si>
  <si>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</si>
  <si>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</si>
  <si>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</si>
  <si>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</si>
  <si>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</si>
  <si>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</si>
  <si>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</si>
  <si>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</si>
  <si>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</si>
  <si>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</si>
  <si>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</si>
  <si>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</si>
  <si>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</si>
  <si>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</si>
  <si>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</si>
  <si>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</si>
  <si>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</si>
  <si>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</si>
  <si>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</si>
  <si>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</si>
  <si>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</si>
  <si>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</si>
  <si>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</si>
  <si>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</si>
  <si>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</si>
  <si>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</si>
  <si>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</si>
  <si>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</si>
  <si>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</si>
  <si>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</si>
  <si>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</si>
  <si>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</si>
  <si>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</si>
  <si>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</si>
  <si>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</si>
  <si>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</si>
  <si>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</si>
  <si>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</si>
  <si>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</si>
  <si>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</si>
  <si>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</si>
  <si>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</si>
  <si>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</si>
  <si>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</si>
  <si>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</si>
  <si>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</si>
  <si>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</si>
  <si>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</si>
  <si>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</si>
  <si>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</si>
  <si>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</si>
  <si>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</si>
  <si>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</si>
  <si>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</si>
  <si>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</si>
  <si>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</si>
  <si>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</si>
  <si>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</si>
  <si>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</si>
  <si>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</si>
  <si>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</si>
  <si>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</si>
  <si>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</si>
  <si>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</si>
  <si>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</si>
  <si>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</si>
  <si>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</si>
  <si>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</si>
  <si>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</si>
  <si>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</si>
  <si>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</si>
  <si>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</si>
  <si>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</si>
  <si>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</si>
  <si>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</si>
  <si>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</si>
  <si>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</si>
  <si>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</si>
  <si>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</si>
  <si>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</si>
  <si>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</si>
  <si>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</si>
  <si>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</si>
  <si>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</si>
  <si>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</si>
  <si>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</si>
  <si>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</si>
  <si>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</si>
  <si>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</si>
  <si>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</si>
  <si>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</si>
  <si>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</si>
  <si>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</si>
  <si>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</si>
  <si>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</si>
  <si>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</si>
  <si>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</si>
  <si>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</si>
  <si>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</si>
  <si>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</si>
  <si>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</si>
  <si>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</si>
  <si>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</si>
  <si>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</si>
  <si>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</si>
  <si>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</si>
  <si>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</si>
  <si>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</si>
  <si>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</si>
  <si>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</si>
  <si>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</si>
  <si>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</si>
  <si>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</si>
  <si>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</si>
  <si>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</si>
  <si>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</si>
  <si>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</si>
  <si>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</si>
  <si>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</si>
  <si>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</si>
  <si>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</si>
  <si>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</si>
  <si>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</si>
  <si>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</si>
  <si>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</si>
  <si>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</si>
  <si>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</si>
  <si>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</si>
  <si>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</si>
  <si>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</si>
  <si>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</si>
  <si>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</si>
  <si>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</si>
  <si>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</si>
  <si>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</si>
  <si>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</si>
  <si>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</si>
  <si>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</si>
  <si>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</si>
  <si>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</si>
  <si>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</si>
  <si>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</si>
  <si>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</si>
  <si>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</si>
  <si>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</si>
  <si>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</si>
  <si>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</si>
  <si>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</si>
  <si>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</si>
  <si>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</si>
  <si>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</si>
  <si>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</si>
  <si>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</si>
  <si>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</si>
  <si>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</si>
  <si>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</si>
  <si>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</si>
  <si>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</si>
  <si>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</si>
  <si>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</si>
  <si>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</si>
  <si>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</si>
  <si>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</si>
  <si>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</si>
  <si>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</si>
  <si>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</si>
  <si>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</si>
  <si>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</si>
  <si>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</si>
  <si>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</si>
  <si>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</si>
  <si>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</si>
  <si>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</si>
  <si>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</si>
  <si>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</si>
  <si>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</si>
  <si>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</si>
  <si>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</si>
  <si>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</si>
  <si>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</si>
  <si>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</si>
  <si>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</si>
  <si>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</si>
  <si>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</si>
  <si>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</si>
  <si>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</si>
  <si>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</si>
  <si>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</si>
  <si>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</si>
  <si>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</si>
  <si>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</si>
  <si>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</si>
  <si>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</si>
  <si>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</si>
  <si>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</si>
  <si>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</si>
  <si>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</si>
  <si>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</si>
  <si>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</si>
  <si>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</si>
  <si>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</si>
  <si>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</si>
  <si>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</si>
  <si>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</si>
  <si>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</si>
  <si>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</si>
  <si>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</si>
  <si>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</si>
  <si>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</si>
  <si>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</si>
  <si>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</si>
  <si>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</si>
  <si>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</si>
  <si>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</si>
  <si>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</si>
  <si>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</si>
  <si>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</si>
  <si>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</si>
  <si>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</si>
  <si>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</si>
  <si>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</si>
  <si>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</si>
  <si>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</si>
  <si>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</si>
  <si>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</si>
  <si>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</si>
  <si>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</si>
  <si>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</si>
  <si>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</si>
  <si>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</si>
  <si>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</si>
  <si>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</si>
  <si>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</si>
  <si>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</si>
  <si>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</si>
  <si>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</si>
  <si>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</si>
  <si>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</si>
  <si>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</si>
  <si>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</si>
  <si>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</si>
  <si>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</si>
  <si>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</si>
  <si>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</si>
  <si>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</si>
  <si>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</si>
  <si>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</si>
  <si>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</si>
  <si>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</si>
  <si>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</si>
  <si>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</si>
  <si>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</si>
  <si>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</si>
  <si>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</si>
  <si>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</si>
  <si>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</si>
  <si>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</si>
  <si>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</si>
  <si>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</si>
  <si>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</si>
  <si>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</si>
  <si>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</si>
  <si>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</si>
  <si>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</si>
  <si>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</si>
  <si>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</si>
  <si>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</si>
  <si>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</si>
  <si>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</si>
  <si>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</si>
  <si>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</si>
  <si>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</si>
  <si>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</si>
  <si>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</si>
  <si>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</si>
  <si>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</si>
  <si>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</si>
  <si>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</si>
  <si>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</si>
  <si>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</si>
  <si>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</si>
  <si>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</si>
  <si>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</si>
  <si>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</si>
  <si>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</si>
  <si>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</si>
  <si>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</si>
  <si>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</si>
  <si>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</si>
  <si>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</si>
  <si>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</si>
  <si>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</si>
  <si>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</si>
  <si>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</si>
  <si>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</si>
  <si>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</si>
  <si>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</si>
  <si>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</si>
  <si>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</si>
  <si>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</si>
  <si>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</si>
  <si>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</si>
  <si>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</si>
  <si>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</si>
  <si>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</si>
  <si>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</si>
  <si>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</si>
  <si>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</si>
  <si>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</si>
  <si>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</si>
  <si>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</si>
  <si>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</si>
  <si>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</si>
  <si>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</si>
  <si>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</si>
  <si>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</si>
  <si>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</si>
  <si>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</si>
  <si>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</si>
  <si>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</si>
  <si>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</si>
  <si>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</si>
  <si>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</si>
  <si>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</si>
  <si>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</si>
  <si>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</si>
  <si>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</si>
  <si>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</si>
  <si>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</si>
  <si>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</si>
  <si>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</si>
  <si>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</si>
  <si>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</si>
  <si>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</si>
  <si>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</si>
  <si>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</si>
  <si>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</si>
  <si>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</si>
  <si>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</si>
  <si>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</si>
  <si>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</si>
  <si>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</si>
  <si>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</si>
  <si>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</si>
  <si>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</si>
  <si>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</si>
  <si>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</si>
  <si>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</si>
  <si>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</si>
  <si>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</si>
  <si>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</si>
  <si>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</si>
  <si>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</si>
  <si>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</si>
  <si>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</si>
  <si>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</si>
  <si>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</si>
  <si>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</si>
  <si>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</si>
  <si>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</si>
  <si>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</si>
  <si>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</si>
  <si>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</si>
  <si>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</si>
  <si>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</si>
  <si>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</si>
  <si>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</si>
  <si>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</si>
  <si>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</si>
  <si>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</si>
  <si>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</si>
  <si>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</si>
  <si>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</si>
  <si>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</si>
  <si>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</si>
  <si>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</si>
  <si>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</si>
  <si>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</si>
  <si>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</si>
  <si>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</si>
  <si>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</si>
  <si>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</si>
  <si>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</si>
  <si>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</si>
  <si>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</si>
  <si>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</si>
  <si>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</si>
  <si>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</si>
  <si>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</si>
  <si>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</si>
  <si>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</si>
  <si>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</si>
  <si>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</si>
  <si>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</si>
  <si>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</si>
  <si>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</si>
  <si>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</si>
  <si>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</si>
  <si>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</si>
  <si>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</si>
  <si>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</si>
  <si>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</si>
  <si>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</si>
  <si>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</si>
  <si>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</si>
  <si>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</si>
  <si>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</si>
  <si>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</si>
  <si>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</si>
  <si>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</si>
  <si>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</si>
  <si>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</si>
  <si>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</si>
  <si>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</si>
  <si>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</si>
  <si>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</si>
  <si>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</si>
  <si>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</si>
  <si>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</si>
  <si>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</si>
  <si>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</si>
  <si>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</si>
  <si>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</si>
  <si>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</si>
  <si>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</si>
  <si>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</si>
  <si>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</si>
  <si>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</si>
  <si>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</si>
  <si>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</si>
  <si>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</si>
  <si>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</si>
  <si>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</si>
  <si>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</si>
  <si>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</si>
  <si>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</si>
  <si>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</si>
  <si>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</si>
  <si>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</si>
  <si>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</si>
  <si>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</si>
  <si>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</si>
  <si>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</si>
  <si>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</si>
  <si>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</si>
  <si>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</si>
  <si>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</si>
  <si>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</si>
  <si>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</si>
  <si>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</si>
  <si>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</si>
  <si>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</si>
  <si>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</si>
  <si>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</si>
  <si>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</si>
  <si>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</si>
  <si>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</si>
  <si>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</si>
  <si>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</si>
  <si>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</si>
  <si>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</si>
  <si>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</si>
  <si>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</si>
  <si>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</si>
  <si>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</si>
  <si>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</si>
  <si>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</si>
  <si>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</si>
  <si>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</si>
  <si>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</si>
  <si>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</si>
  <si>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</si>
  <si>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</si>
  <si>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</si>
  <si>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</si>
  <si>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</si>
  <si>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</si>
  <si>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</si>
  <si>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</si>
  <si>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</si>
  <si>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</si>
  <si>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</si>
  <si>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</si>
  <si>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</si>
  <si>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</si>
  <si>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</si>
  <si>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</si>
  <si>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</si>
  <si>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</si>
  <si>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</si>
  <si>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</si>
  <si>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</si>
  <si>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</si>
  <si>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</si>
  <si>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</si>
  <si>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</si>
  <si>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</si>
  <si>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</si>
  <si>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</si>
  <si>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</si>
  <si>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</si>
  <si>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</si>
  <si>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</si>
  <si>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</si>
  <si>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</si>
  <si>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</si>
  <si>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</si>
  <si>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</si>
  <si>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</si>
  <si>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</si>
  <si>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</si>
  <si>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</si>
  <si>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</si>
  <si>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</si>
  <si>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</si>
  <si>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</si>
  <si>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</si>
  <si>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</si>
  <si>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</si>
  <si>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</si>
  <si>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</si>
  <si>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</si>
  <si>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</si>
  <si>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</si>
  <si>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</si>
  <si>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</si>
  <si>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</si>
  <si>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</si>
  <si>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</si>
  <si>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</si>
  <si>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</si>
  <si>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</si>
  <si>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</si>
  <si>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</si>
  <si>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</si>
  <si>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</si>
  <si>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</si>
  <si>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</si>
  <si>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</si>
  <si>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</si>
  <si>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</si>
  <si>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</si>
  <si>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</si>
  <si>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</si>
  <si>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</si>
  <si>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</si>
  <si>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</si>
  <si>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</si>
  <si>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</si>
  <si>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</si>
  <si>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</si>
  <si>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</si>
  <si>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</si>
  <si>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</si>
  <si>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</si>
  <si>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</si>
  <si>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</si>
  <si>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</si>
  <si>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</si>
  <si>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</si>
  <si>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</si>
  <si>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</si>
  <si>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</si>
  <si>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</si>
  <si>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</si>
  <si>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</si>
  <si>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</si>
  <si>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</si>
  <si>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</si>
  <si>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</si>
  <si>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</si>
  <si>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</si>
  <si>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</si>
  <si>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</si>
  <si>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</si>
  <si>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</si>
  <si>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</si>
  <si>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</si>
  <si>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</si>
  <si>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</si>
  <si>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</si>
  <si>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</si>
  <si>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</si>
  <si>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</si>
  <si>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</si>
  <si>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</si>
  <si>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</si>
  <si>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</si>
  <si>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</si>
  <si>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</si>
  <si>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</si>
  <si>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</si>
  <si>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</si>
  <si>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</si>
  <si>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</si>
  <si>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</si>
  <si>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</si>
  <si>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</si>
  <si>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</si>
  <si>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</si>
  <si>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</si>
  <si>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</si>
  <si>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</si>
  <si>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</si>
  <si>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</si>
  <si>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</si>
  <si>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</si>
  <si>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</si>
  <si>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</si>
  <si>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</si>
  <si>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</si>
  <si>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</si>
  <si>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</si>
  <si>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</si>
  <si>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</si>
  <si>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</si>
  <si>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</si>
  <si>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</si>
  <si>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</si>
  <si>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</si>
  <si>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</si>
  <si>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</si>
  <si>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</si>
  <si>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</si>
  <si>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</si>
  <si>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</si>
  <si>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</si>
  <si>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</si>
  <si>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</si>
  <si>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</si>
  <si>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</si>
  <si>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</si>
  <si>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</si>
  <si>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</si>
  <si>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</si>
  <si>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</si>
  <si>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</si>
  <si>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</si>
  <si>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</si>
  <si>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</si>
  <si>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</si>
  <si>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</si>
  <si>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</si>
  <si>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</si>
  <si>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</si>
  <si>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</si>
  <si>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</si>
  <si>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</si>
  <si>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</si>
  <si>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</si>
  <si>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</si>
  <si>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</si>
  <si>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</si>
  <si>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</si>
  <si>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</si>
  <si>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</si>
  <si>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</si>
  <si>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</si>
  <si>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</si>
  <si>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</si>
  <si>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</si>
  <si>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</si>
  <si>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</si>
  <si>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</si>
  <si>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</si>
  <si>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</si>
  <si>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</si>
  <si>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</si>
  <si>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</si>
  <si>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</si>
  <si>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</si>
  <si>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</si>
  <si>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</si>
  <si>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</si>
  <si>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</si>
  <si>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</si>
  <si>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</si>
  <si>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</si>
  <si>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</si>
  <si>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</si>
  <si>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</si>
  <si>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</si>
  <si>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</si>
  <si>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</si>
  <si>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</si>
  <si>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</si>
  <si>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</si>
  <si>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</si>
  <si>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</si>
  <si>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</si>
  <si>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</si>
  <si>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</si>
  <si>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</si>
  <si>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</si>
  <si>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</si>
  <si>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</si>
  <si>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</si>
  <si>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</si>
  <si>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</si>
  <si>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</si>
  <si>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</si>
  <si>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</si>
  <si>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</si>
  <si>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</si>
  <si>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</si>
  <si>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</si>
  <si>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</si>
  <si>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</si>
  <si>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</si>
  <si>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</si>
  <si>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</si>
  <si>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</si>
  <si>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</si>
  <si>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</si>
  <si>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</si>
  <si>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</si>
  <si>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</si>
  <si>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</si>
  <si>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</si>
  <si>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</si>
  <si>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</si>
  <si>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</si>
  <si>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</si>
  <si>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</si>
  <si>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</si>
  <si>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</si>
  <si>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</si>
  <si>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</si>
  <si>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</si>
  <si>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</si>
  <si>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</si>
  <si>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</si>
  <si>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</si>
  <si>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</si>
  <si>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</si>
  <si>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</si>
  <si>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</si>
  <si>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</si>
  <si>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</si>
  <si>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</si>
  <si>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</si>
  <si>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</si>
  <si>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</si>
  <si>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</si>
  <si>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</si>
  <si>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</si>
  <si>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</si>
  <si>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</si>
  <si>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</si>
  <si>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</si>
  <si>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</si>
  <si>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</si>
  <si>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</si>
  <si>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</si>
  <si>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</si>
  <si>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</si>
  <si>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</si>
  <si>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</si>
  <si>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</si>
  <si>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</si>
  <si>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</si>
  <si>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</si>
  <si>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</si>
  <si>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</si>
  <si>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</si>
  <si>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</si>
  <si>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</si>
  <si>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</si>
  <si>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</si>
  <si>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</si>
  <si>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</si>
  <si>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</si>
  <si>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</si>
  <si>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</si>
  <si>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</si>
  <si>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</si>
  <si>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</si>
  <si>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</si>
  <si>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</si>
  <si>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</si>
  <si>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</si>
  <si>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</si>
  <si>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</si>
  <si>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</si>
  <si>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</si>
  <si>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</si>
  <si>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</si>
  <si>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</si>
  <si>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</si>
  <si>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</si>
  <si>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</si>
  <si>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</si>
  <si>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</si>
  <si>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</si>
  <si>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</si>
  <si>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</si>
  <si>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</si>
  <si>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</si>
  <si>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</si>
  <si>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</si>
  <si>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</si>
  <si>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</si>
  <si>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</si>
  <si>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</si>
  <si>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</si>
  <si>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</si>
  <si>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</si>
  <si>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</si>
  <si>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</si>
  <si>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</si>
  <si>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</si>
  <si>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</si>
  <si>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</si>
  <si>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</si>
  <si>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</si>
  <si>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</si>
  <si>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</si>
  <si>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</si>
  <si>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</si>
  <si>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</si>
  <si>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</si>
  <si>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</si>
  <si>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</si>
  <si>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</si>
  <si>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</si>
  <si>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</si>
  <si>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</si>
  <si>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</si>
  <si>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</si>
  <si>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</si>
  <si>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</si>
  <si>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</si>
  <si>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</si>
  <si>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</si>
  <si>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</si>
  <si>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</si>
  <si>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</si>
  <si>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</si>
  <si>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</si>
  <si>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</si>
  <si>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</si>
  <si>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</si>
  <si>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</si>
  <si>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</si>
  <si>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</si>
  <si>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</si>
  <si>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</si>
  <si>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</si>
  <si>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</si>
  <si>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</si>
  <si>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</si>
  <si>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</si>
  <si>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</si>
  <si>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</si>
  <si>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</si>
  <si>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</si>
  <si>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</si>
  <si>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</si>
  <si>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</si>
  <si>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</si>
  <si>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</si>
  <si>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</si>
  <si>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</si>
  <si>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</si>
  <si>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</si>
  <si>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</si>
  <si>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</si>
  <si>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</si>
  <si>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</si>
  <si>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</si>
  <si>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</si>
  <si>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</si>
  <si>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</si>
  <si>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</si>
  <si>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</si>
  <si>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</si>
  <si>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</si>
  <si>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</si>
  <si>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</si>
  <si>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</si>
  <si>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</si>
  <si>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</si>
  <si>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</si>
  <si>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</si>
  <si>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</si>
  <si>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</si>
  <si>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</si>
  <si>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</si>
  <si>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</si>
  <si>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</si>
  <si>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</si>
  <si>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</si>
  <si>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</si>
  <si>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</si>
  <si>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</si>
  <si>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</si>
  <si>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</si>
  <si>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</si>
  <si>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</si>
  <si>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</si>
  <si>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</si>
  <si>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</si>
  <si>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</si>
  <si>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</si>
  <si>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</si>
  <si>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</si>
  <si>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</si>
  <si>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</si>
  <si>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</si>
  <si>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</si>
  <si>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</si>
  <si>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</si>
  <si>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</si>
  <si>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</si>
  <si>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</si>
  <si>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</si>
  <si>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</si>
  <si>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</si>
  <si>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</si>
  <si>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</si>
  <si>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</si>
  <si>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</si>
  <si>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</si>
  <si>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</si>
  <si>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</si>
  <si>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</si>
  <si>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</si>
  <si>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</si>
  <si>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</si>
  <si>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</si>
  <si>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</si>
  <si>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</si>
  <si>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</si>
  <si>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</si>
  <si>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</si>
  <si>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</si>
  <si>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</si>
  <si>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</si>
  <si>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</si>
  <si>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</si>
  <si>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</si>
  <si>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</si>
  <si>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</si>
  <si>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</si>
  <si>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</si>
  <si>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</si>
  <si>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</si>
  <si>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</si>
  <si>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</si>
  <si>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</si>
  <si>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</si>
  <si>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</si>
  <si>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</si>
  <si>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</si>
  <si>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</si>
  <si>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</si>
  <si>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</si>
  <si>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</si>
  <si>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</si>
  <si>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</si>
  <si>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</si>
  <si>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</si>
  <si>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</si>
  <si>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</si>
  <si>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</si>
  <si>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</si>
  <si>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</si>
  <si>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</si>
  <si>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</si>
  <si>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</si>
  <si>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</si>
  <si>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</si>
  <si>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</si>
  <si>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</si>
  <si>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</si>
  <si>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</si>
  <si>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</si>
  <si>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</si>
  <si>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</si>
  <si>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</si>
  <si>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</si>
  <si>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</si>
  <si>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</si>
  <si>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</si>
  <si>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</si>
  <si>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</si>
  <si>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</si>
  <si>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</si>
  <si>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</si>
  <si>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</si>
  <si>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</si>
  <si>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</si>
  <si>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</si>
  <si>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</si>
  <si>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</si>
  <si>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</si>
  <si>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</si>
  <si>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</si>
  <si>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</si>
  <si>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</si>
  <si>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</si>
  <si>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</si>
  <si>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</si>
  <si>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</si>
  <si>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</si>
  <si>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</si>
  <si>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</si>
  <si>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</si>
  <si>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</si>
  <si>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</si>
  <si>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</si>
  <si>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</si>
  <si>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</si>
  <si>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</si>
  <si>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</si>
  <si>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</si>
  <si>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</si>
  <si>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</si>
  <si>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</si>
  <si>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</si>
  <si>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</si>
  <si>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</si>
  <si>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</si>
  <si>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</si>
  <si>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</si>
  <si>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</si>
  <si>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</si>
  <si>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</si>
  <si>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</si>
  <si>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</si>
  <si>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</si>
  <si>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</si>
  <si>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</si>
  <si>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</si>
  <si>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</si>
  <si>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</si>
  <si>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</si>
  <si>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</si>
  <si>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</si>
  <si>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</si>
  <si>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</si>
  <si>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</si>
  <si>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</si>
  <si>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</si>
  <si>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</si>
  <si>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</si>
  <si>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</si>
  <si>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</si>
  <si>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</si>
  <si>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</si>
  <si>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</si>
  <si>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</si>
  <si>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</si>
  <si>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</si>
  <si>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</si>
  <si>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</si>
  <si>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</si>
  <si>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</si>
  <si>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</si>
  <si>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</si>
  <si>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</si>
  <si>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</si>
  <si>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</si>
  <si>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</si>
  <si>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</si>
  <si>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</si>
  <si>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</si>
  <si>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</si>
  <si>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</si>
  <si>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</si>
  <si>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</si>
  <si>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</si>
  <si>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</si>
  <si>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</si>
  <si>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</si>
  <si>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</si>
  <si>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</si>
  <si>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</si>
  <si>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</si>
  <si>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</si>
  <si>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</si>
  <si>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</si>
  <si>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</si>
  <si>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</si>
  <si>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</si>
  <si>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</si>
  <si>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</si>
  <si>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</si>
  <si>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</si>
  <si>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</si>
  <si>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</si>
  <si>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</si>
  <si>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</si>
  <si>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</si>
  <si>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</si>
  <si>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</si>
  <si>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</si>
  <si>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</si>
  <si>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</si>
  <si>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</si>
  <si>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</si>
  <si>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</si>
  <si>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</si>
  <si>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</si>
  <si>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</si>
  <si>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</si>
  <si>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</si>
  <si>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</si>
  <si>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</si>
  <si>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</si>
  <si>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</si>
  <si>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</si>
  <si>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</si>
  <si>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</si>
  <si>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</si>
  <si>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</si>
  <si>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</si>
  <si>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</si>
  <si>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</si>
  <si>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</si>
  <si>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</si>
  <si>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</si>
  <si>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</si>
  <si>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</si>
  <si>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</si>
  <si>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</si>
  <si>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</si>
  <si>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</si>
  <si>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</si>
  <si>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</si>
  <si>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</si>
  <si>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</si>
  <si>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</si>
  <si>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</si>
  <si>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</si>
  <si>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</si>
  <si>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</si>
  <si>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</si>
  <si>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</si>
  <si>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</si>
  <si>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</si>
  <si>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</si>
  <si>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</si>
  <si>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</si>
  <si>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</si>
  <si>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</si>
  <si>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</si>
  <si>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</si>
  <si>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</si>
  <si>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</si>
  <si>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</si>
  <si>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</si>
  <si>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</si>
  <si>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</si>
  <si>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</si>
  <si>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</si>
  <si>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</si>
  <si>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</si>
  <si>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</si>
  <si>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</si>
  <si>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</si>
  <si>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</si>
  <si>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</si>
  <si>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</si>
  <si>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</si>
  <si>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</si>
  <si>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</si>
  <si>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</si>
  <si>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</si>
  <si>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</si>
  <si>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</si>
  <si>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</si>
  <si>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</si>
  <si>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</si>
  <si>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</si>
  <si>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</si>
  <si>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</si>
  <si>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</si>
  <si>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</si>
  <si>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</si>
  <si>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</si>
  <si>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</si>
  <si>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</si>
  <si>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</si>
  <si>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</si>
  <si>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</si>
  <si>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</si>
  <si>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</si>
  <si>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</si>
  <si>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</si>
  <si>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</si>
  <si>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</si>
  <si>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</si>
  <si>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</si>
  <si>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</si>
  <si>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</si>
  <si>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</si>
  <si>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</si>
  <si>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</si>
  <si>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</si>
  <si>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</si>
  <si>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</si>
  <si>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</si>
  <si>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</si>
  <si>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</si>
  <si>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</si>
  <si>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</si>
  <si>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</si>
  <si>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</si>
  <si>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</si>
  <si>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</si>
  <si>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</si>
  <si>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</si>
  <si>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</si>
  <si>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</si>
  <si>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</si>
  <si>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</si>
  <si>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</si>
  <si>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</si>
  <si>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</si>
  <si>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</si>
  <si>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</si>
  <si>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</si>
  <si>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</si>
  <si>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</si>
  <si>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</si>
  <si>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</si>
  <si>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</si>
  <si>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</si>
  <si>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</si>
  <si>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</si>
  <si>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</si>
  <si>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</si>
  <si>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</si>
  <si>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</si>
  <si>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</si>
  <si>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</si>
  <si>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</si>
  <si>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</si>
  <si>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</si>
  <si>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</si>
  <si>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</si>
  <si>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</si>
  <si>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</si>
  <si>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</si>
  <si>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</si>
  <si>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</si>
  <si>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</si>
  <si>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</si>
  <si>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</si>
  <si>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</si>
  <si>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</si>
  <si>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</si>
  <si>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</si>
  <si>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</si>
  <si>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</si>
  <si>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</si>
  <si>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</si>
  <si>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</si>
  <si>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</si>
  <si>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</si>
  <si>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</si>
  <si>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</si>
  <si>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</si>
  <si>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</si>
  <si>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</si>
  <si>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</si>
  <si>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</si>
  <si>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</si>
  <si>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</si>
  <si>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</si>
  <si>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</si>
  <si>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</si>
  <si>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</si>
  <si>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</si>
  <si>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</si>
  <si>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</si>
  <si>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</si>
  <si>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</si>
  <si>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</si>
  <si>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</si>
  <si>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</si>
  <si>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</si>
  <si>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</si>
  <si>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</si>
  <si>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</si>
  <si>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</si>
  <si>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</si>
  <si>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</si>
  <si>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</si>
  <si>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</si>
  <si>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</si>
  <si>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</si>
  <si>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</si>
  <si>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</si>
  <si>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</si>
  <si>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</si>
  <si>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</si>
  <si>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</si>
  <si>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</si>
  <si>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</si>
  <si>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</si>
  <si>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</si>
  <si>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</si>
  <si>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</si>
  <si>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</si>
  <si>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</si>
  <si>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</si>
  <si>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</si>
  <si>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</si>
  <si>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</si>
  <si>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</si>
  <si>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</si>
  <si>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</si>
  <si>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</si>
  <si>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</si>
  <si>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</si>
  <si>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</si>
  <si>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</si>
  <si>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</si>
  <si>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</si>
  <si>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</si>
  <si>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</si>
  <si>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</si>
  <si>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</si>
  <si>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</si>
  <si>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</si>
  <si>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</si>
  <si>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</si>
  <si>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</si>
  <si>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</si>
  <si>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</si>
  <si>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</si>
  <si>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</si>
  <si>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</si>
  <si>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</si>
  <si>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</si>
  <si>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</si>
  <si>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</si>
  <si>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</si>
  <si>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</si>
  <si>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</si>
  <si>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</si>
  <si>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</si>
  <si>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</si>
  <si>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</si>
  <si>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</si>
  <si>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</si>
  <si>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</si>
  <si>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</si>
  <si>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</si>
  <si>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</si>
  <si>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</si>
  <si>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</si>
  <si>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</si>
  <si>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</si>
  <si>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</si>
  <si>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</si>
  <si>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</si>
  <si>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</si>
  <si>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</si>
  <si>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</si>
  <si>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</si>
  <si>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</si>
  <si>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</si>
  <si>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</si>
  <si>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</si>
  <si>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</si>
  <si>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</si>
  <si>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</si>
  <si>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</si>
  <si>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</si>
  <si>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</si>
  <si>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</si>
  <si>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</si>
  <si>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</si>
  <si>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</si>
  <si>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</si>
  <si>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</si>
  <si>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</si>
  <si>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</si>
  <si>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</si>
  <si>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</si>
  <si>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</si>
  <si>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</si>
  <si>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</si>
  <si>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</si>
  <si>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</si>
  <si>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</si>
  <si>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</si>
  <si>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</si>
  <si>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</si>
  <si>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</si>
  <si>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</si>
  <si>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</si>
  <si>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</si>
  <si>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</si>
  <si>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</si>
  <si>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</si>
  <si>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</si>
  <si>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</si>
  <si>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</si>
  <si>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</si>
  <si>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</si>
  <si>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</si>
  <si>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</si>
  <si>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</si>
  <si>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</si>
  <si>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</si>
  <si>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</si>
  <si>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</si>
  <si>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</si>
  <si>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</si>
  <si>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</si>
  <si>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</si>
  <si>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</si>
  <si>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</si>
  <si>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</si>
  <si>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</si>
  <si>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</si>
  <si>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</si>
  <si>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</si>
  <si>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</si>
  <si>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</si>
  <si>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</si>
  <si>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</si>
  <si>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</si>
  <si>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</si>
  <si>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</si>
  <si>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</si>
  <si>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</si>
  <si>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</si>
  <si>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</si>
  <si>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</si>
  <si>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</si>
  <si>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</si>
  <si>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</si>
  <si>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</si>
  <si>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</si>
  <si>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</si>
  <si>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</si>
  <si>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</si>
  <si>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</si>
  <si>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</si>
  <si>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</si>
  <si>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</si>
  <si>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</si>
  <si>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</si>
  <si>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</si>
  <si>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</si>
  <si>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</si>
  <si>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</si>
  <si>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</si>
  <si>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</si>
  <si>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</si>
  <si>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</si>
  <si>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</si>
  <si>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</si>
  <si>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</si>
  <si>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</si>
  <si>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</si>
  <si>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</si>
  <si>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</si>
  <si>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</si>
  <si>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</si>
  <si>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</si>
  <si>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</si>
  <si>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</si>
  <si>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</si>
  <si>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</si>
  <si>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</si>
  <si>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</si>
  <si>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</si>
  <si>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</si>
  <si>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</si>
  <si>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</si>
  <si>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</si>
  <si>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</si>
  <si>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</si>
  <si>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</si>
  <si>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</si>
  <si>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</si>
  <si>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</si>
  <si>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</si>
  <si>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</si>
  <si>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</si>
  <si>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</si>
  <si>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</si>
  <si>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</si>
  <si>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</si>
  <si>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</si>
  <si>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</si>
  <si>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</si>
  <si>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</si>
  <si>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</si>
  <si>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</si>
  <si>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</si>
  <si>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</si>
  <si>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</si>
  <si>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</si>
  <si>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</si>
  <si>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</si>
  <si>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</si>
  <si>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</si>
  <si>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</si>
  <si>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</si>
  <si>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</si>
  <si>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</si>
  <si>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</si>
  <si>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</si>
  <si>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</si>
  <si>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</si>
  <si>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</si>
  <si>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</si>
  <si>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</si>
  <si>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</si>
  <si>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</si>
  <si>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</si>
  <si>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</si>
  <si>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</si>
  <si>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</si>
  <si>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</si>
  <si>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</si>
  <si>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</si>
  <si>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</si>
  <si>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</si>
  <si>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</si>
  <si>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</si>
  <si>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</si>
  <si>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</si>
  <si>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</si>
  <si>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</si>
  <si>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</si>
  <si>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</si>
  <si>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</si>
  <si>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</si>
  <si>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</si>
  <si>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</si>
  <si>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</si>
  <si>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</si>
  <si>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</si>
  <si>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</si>
  <si>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</si>
  <si>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</si>
  <si>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</si>
  <si>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</si>
  <si>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</si>
  <si>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</si>
  <si>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</si>
  <si>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</si>
  <si>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</si>
  <si>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</si>
  <si>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</si>
  <si>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</si>
  <si>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</si>
  <si>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</si>
  <si>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</si>
  <si>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</si>
  <si>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</si>
  <si>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</si>
  <si>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</si>
  <si>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</si>
  <si>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</si>
  <si>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</si>
  <si>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</si>
  <si>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</si>
  <si>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</si>
  <si>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</si>
  <si>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</si>
  <si>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</si>
  <si>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</si>
  <si>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</si>
  <si>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</si>
  <si>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</si>
  <si>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</si>
  <si>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</si>
  <si>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</si>
  <si>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</si>
  <si>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</si>
  <si>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</si>
  <si>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</si>
  <si>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</si>
  <si>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</si>
  <si>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</si>
  <si>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</si>
  <si>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</si>
  <si>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</si>
  <si>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</si>
  <si>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</si>
  <si>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</si>
  <si>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</si>
  <si>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</si>
  <si>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</si>
  <si>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</si>
  <si>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</si>
  <si>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</si>
  <si>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</si>
  <si>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</si>
  <si>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</si>
  <si>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</si>
  <si>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</si>
  <si>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</si>
  <si>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</si>
  <si>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</si>
  <si>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</si>
  <si>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</si>
  <si>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</si>
  <si>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</si>
  <si>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</si>
  <si>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</si>
  <si>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</si>
  <si>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</si>
  <si>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</si>
  <si>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</si>
  <si>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</si>
  <si>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</si>
  <si>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</si>
  <si>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</si>
  <si>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</si>
  <si>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</si>
  <si>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</si>
  <si>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</si>
  <si>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</si>
  <si>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</si>
  <si>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</si>
  <si>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</si>
  <si>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</si>
  <si>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</si>
  <si>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</si>
  <si>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</si>
  <si>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</si>
  <si>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</si>
  <si>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</si>
  <si>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</si>
  <si>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</si>
  <si>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</si>
  <si>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</si>
  <si>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</si>
  <si>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</si>
  <si>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</si>
  <si>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</si>
  <si>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</si>
  <si>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</si>
  <si>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</si>
  <si>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</si>
  <si>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</si>
  <si>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</si>
  <si>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</si>
  <si>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</si>
  <si>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</si>
  <si>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</si>
  <si>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</si>
  <si>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</si>
  <si>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</si>
  <si>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</si>
  <si>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</si>
  <si>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</si>
  <si>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</si>
  <si>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</si>
  <si>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</si>
  <si>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</si>
  <si>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</si>
  <si>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</si>
  <si>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</si>
  <si>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</si>
  <si>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</si>
  <si>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</si>
  <si>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</si>
  <si>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</si>
  <si>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</si>
  <si>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</si>
  <si>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</si>
  <si>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</si>
  <si>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</si>
  <si>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</si>
  <si>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</si>
  <si>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</si>
  <si>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</si>
  <si>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</si>
  <si>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</si>
  <si>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</si>
  <si>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</si>
  <si>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</si>
  <si>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</si>
  <si>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</si>
  <si>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</si>
  <si>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</si>
  <si>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</si>
  <si>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</si>
  <si>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</si>
  <si>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</si>
  <si>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</si>
  <si>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</si>
  <si>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</si>
  <si>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</si>
  <si>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</si>
  <si>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</si>
  <si>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</si>
  <si>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</si>
  <si>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</si>
  <si>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</si>
  <si>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</si>
  <si>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</si>
  <si>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</si>
  <si>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</si>
  <si>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</si>
  <si>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</si>
  <si>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</si>
  <si>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</si>
  <si>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</si>
  <si>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</si>
  <si>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</si>
  <si>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</si>
  <si>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</si>
  <si>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</si>
  <si>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</si>
  <si>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</si>
  <si>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</si>
  <si>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</si>
  <si>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</si>
  <si>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</si>
  <si>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</si>
  <si>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</si>
  <si>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</si>
  <si>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</si>
  <si>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</si>
  <si>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</si>
  <si>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</si>
  <si>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</si>
  <si>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</si>
  <si>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20190107</t>
  </si>
  <si>
    <t>20190207</t>
  </si>
  <si>
    <t>See Hardwick</t>
  </si>
  <si>
    <t>Estimated cost of construction authorized by building permits, January 2019</t>
  </si>
  <si>
    <t>Source:  New Jersey Department of Community Affairs, 3/7/19</t>
  </si>
  <si>
    <t>20190307</t>
  </si>
  <si>
    <t>January</t>
  </si>
  <si>
    <t xml:space="preserve"> December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</si>
</sst>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2289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2290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30267790</v>
      </c>
      <c r="G7" s="39">
        <f>SUM(G31:G53)</f>
        <v>10848189</v>
      </c>
      <c r="H7" s="39">
        <f>SUM(H31:H53)</f>
        <v>7173939</v>
      </c>
      <c r="I7" s="39">
        <f>SUM(I31:I53)</f>
        <v>3181908</v>
      </c>
      <c r="J7" s="39">
        <f>SUM(J31:J53)</f>
        <v>9063754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166441225</v>
      </c>
      <c r="G8" s="37">
        <f>SUM(G54:G123)</f>
        <v>29552699</v>
      </c>
      <c r="H8" s="37">
        <f>SUM(H54:H123)</f>
        <v>25637166</v>
      </c>
      <c r="I8" s="37">
        <f>SUM(I54:I123)</f>
        <v>76816188</v>
      </c>
      <c r="J8" s="37">
        <f>SUM(J54:J123)</f>
        <v>34435172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33810861</v>
      </c>
      <c r="G9" s="37">
        <f>SUM(G124:G163)</f>
        <v>10151791</v>
      </c>
      <c r="H9" s="37">
        <f>SUM(H124:H163)</f>
        <v>10861503</v>
      </c>
      <c r="I9" s="37">
        <f>SUM(I124:I163)</f>
        <v>3355826</v>
      </c>
      <c r="J9" s="37">
        <f>SUM(J124:J163)</f>
        <v>9441741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155082776</v>
      </c>
      <c r="G10" s="37">
        <f>SUM(G164:G200)</f>
        <v>3397100</v>
      </c>
      <c r="H10" s="37">
        <f>SUM(H164:H200)</f>
        <v>15236731</v>
      </c>
      <c r="I10" s="37">
        <f>SUM(I164:I200)</f>
        <v>16789125</v>
      </c>
      <c r="J10" s="37">
        <f>SUM(J164:J200)</f>
        <v>119659820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35339356</v>
      </c>
      <c r="G11" s="37">
        <f>SUM(G201:G216)</f>
        <v>14649958</v>
      </c>
      <c r="H11" s="37">
        <f>SUM(H201:H216)</f>
        <v>11646704</v>
      </c>
      <c r="I11" s="37">
        <f>SUM(I201:I216)</f>
        <v>2003262</v>
      </c>
      <c r="J11" s="37">
        <f>SUM(J201:J216)</f>
        <v>7039432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4443976</v>
      </c>
      <c r="G12" s="37">
        <f>SUM(G217:G230)</f>
        <v>103500</v>
      </c>
      <c r="H12" s="37">
        <f>SUM(H217:H230)</f>
        <v>1707442</v>
      </c>
      <c r="I12" s="37">
        <f>SUM(I217:I230)</f>
        <v>87202</v>
      </c>
      <c r="J12" s="37">
        <f>SUM(J217:J230)</f>
        <v>2545832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95608165</v>
      </c>
      <c r="G13" s="37">
        <f>SUM(G231:G252)</f>
        <v>28026374</v>
      </c>
      <c r="H13" s="37">
        <f>SUM(H231:H252)</f>
        <v>28869003</v>
      </c>
      <c r="I13" s="37">
        <f>SUM(I231:I252)</f>
        <v>6006511</v>
      </c>
      <c r="J13" s="37">
        <f>SUM(J231:J252)</f>
        <v>32706277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22661092</v>
      </c>
      <c r="G14" s="37">
        <f>SUM(G253:G276)</f>
        <v>3628858</v>
      </c>
      <c r="H14" s="37">
        <f>SUM(H253:H276)</f>
        <v>6487399</v>
      </c>
      <c r="I14" s="37">
        <f>SUM(I253:I276)</f>
        <v>3381800</v>
      </c>
      <c r="J14" s="37">
        <f>SUM(J253:J276)</f>
        <v>9163035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97800489</v>
      </c>
      <c r="G15" s="37">
        <f>SUM(G277:G288)</f>
        <v>9315526</v>
      </c>
      <c r="H15" s="37">
        <f>SUM(H277:H288)</f>
        <v>42633945</v>
      </c>
      <c r="I15" s="37">
        <f>SUM(I277:I288)</f>
        <v>28050951</v>
      </c>
      <c r="J15" s="37">
        <f>SUM(J277:J288)</f>
        <v>17800067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10869437</v>
      </c>
      <c r="G16" s="37">
        <f>SUM(G289:G314)</f>
        <v>2126350</v>
      </c>
      <c r="H16" s="37">
        <f>SUM(H289:H314)</f>
        <v>4951682</v>
      </c>
      <c r="I16" s="37">
        <f>SUM(I289:I314)</f>
        <v>1236480</v>
      </c>
      <c r="J16" s="37">
        <f>SUM(J289:J314)</f>
        <v>2554925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85000406</v>
      </c>
      <c r="G17" s="37">
        <f>SUM(G315:G327)</f>
        <v>5494878</v>
      </c>
      <c r="H17" s="37">
        <f>SUM(H315:H327)</f>
        <v>12561417</v>
      </c>
      <c r="I17" s="37">
        <f>SUM(I315:I327)</f>
        <v>51471382</v>
      </c>
      <c r="J17" s="37">
        <f>SUM(J315:J327)</f>
        <v>15472729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168788583</v>
      </c>
      <c r="G18" s="37">
        <f>SUM(G328:G352)</f>
        <v>16588133</v>
      </c>
      <c r="H18" s="37">
        <f>SUM(H328:H352)</f>
        <v>32051891</v>
      </c>
      <c r="I18" s="37">
        <f>SUM(I328:I352)</f>
        <v>56543610</v>
      </c>
      <c r="J18" s="37">
        <f>SUM(J328:J352)</f>
        <v>63604949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62825725</v>
      </c>
      <c r="G19" s="37">
        <f>SUM(G353:G405)</f>
        <v>19867322</v>
      </c>
      <c r="H19" s="37">
        <f>SUM(H353:H405)</f>
        <v>28579202</v>
      </c>
      <c r="I19" s="37">
        <f>SUM(I353:I405)</f>
        <v>500042</v>
      </c>
      <c r="J19" s="37">
        <f>SUM(J353:J405)</f>
        <v>13879159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73138839</v>
      </c>
      <c r="G20" s="37">
        <f>SUM(G406:G444)</f>
        <v>8741270</v>
      </c>
      <c r="H20" s="37">
        <f>SUM(H406:H444)</f>
        <v>17010156</v>
      </c>
      <c r="I20" s="37">
        <f>SUM(I406:I444)</f>
        <v>22943183</v>
      </c>
      <c r="J20" s="37">
        <f>SUM(J406:J444)</f>
        <v>24444230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55770584</v>
      </c>
      <c r="G21" s="37">
        <f>SUM(G445:G477)</f>
        <v>29305588</v>
      </c>
      <c r="H21" s="37">
        <f>SUM(H445:H477)</f>
        <v>15041050</v>
      </c>
      <c r="I21" s="37">
        <f>SUM(I445:I477)</f>
        <v>3423669</v>
      </c>
      <c r="J21" s="37">
        <f>SUM(J445:J477)</f>
        <v>8000277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49255903</v>
      </c>
      <c r="G22" s="37">
        <f>SUM(G478:G493)</f>
        <v>714000</v>
      </c>
      <c r="H22" s="37">
        <f>SUM(H478:H493)</f>
        <v>6724315</v>
      </c>
      <c r="I22" s="37">
        <f>SUM(I478:I493)</f>
        <v>33378053</v>
      </c>
      <c r="J22" s="37">
        <f>SUM(J478:J493)</f>
        <v>8439535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5202334</v>
      </c>
      <c r="G23" s="37">
        <f>SUM(G494:G508)</f>
        <v>623350</v>
      </c>
      <c r="H23" s="37">
        <f>SUM(H494:H508)</f>
        <v>631167</v>
      </c>
      <c r="I23" s="37">
        <f>SUM(I494:I508)</f>
        <v>28250</v>
      </c>
      <c r="J23" s="37">
        <f>SUM(J494:J508)</f>
        <v>3919567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47942422</v>
      </c>
      <c r="G24" s="37">
        <f>SUM(G509:G529)</f>
        <v>5798834</v>
      </c>
      <c r="H24" s="37">
        <f>SUM(H509:H529)</f>
        <v>13744118</v>
      </c>
      <c r="I24" s="37">
        <f>SUM(I509:I529)</f>
        <v>1891516</v>
      </c>
      <c r="J24" s="37">
        <f>SUM(J509:J529)</f>
        <v>26507954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10861274</v>
      </c>
      <c r="G25" s="37">
        <f>SUM(G530:G553)</f>
        <v>2857301</v>
      </c>
      <c r="H25" s="37">
        <f>SUM(H530:H553)</f>
        <v>4357554</v>
      </c>
      <c r="I25" s="37">
        <f>SUM(I530:I553)</f>
        <v>56345</v>
      </c>
      <c r="J25" s="37">
        <f>SUM(J530:J553)</f>
        <v>3590074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42326820</v>
      </c>
      <c r="G26" s="37">
        <f>SUM(G554:G574)</f>
        <v>3995920</v>
      </c>
      <c r="H26" s="37">
        <f>SUM(H554:H574)</f>
        <v>17516159</v>
      </c>
      <c r="I26" s="37">
        <f>SUM(I554:I574)</f>
        <v>10250850</v>
      </c>
      <c r="J26" s="37">
        <f>SUM(J554:J574)</f>
        <v>10563891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14376544</v>
      </c>
      <c r="G27" s="37">
        <f>SUM(G575:G597)</f>
        <v>164900</v>
      </c>
      <c r="H27" s="37">
        <f>SUM(H575:H597)</f>
        <v>2525345</v>
      </c>
      <c r="I27" s="37">
        <f>SUM(I575:I597)</f>
        <v>10024360</v>
      </c>
      <c r="J27" s="37">
        <f>SUM(J575:J597)</f>
        <v>1661939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718000</v>
      </c>
      <c r="G28" s="37">
        <f>G598</f>
        <v>0</v>
      </c>
      <c r="H28" s="37">
        <f>H598</f>
        <v>0</v>
      </c>
      <c r="I28" s="37">
        <f>I598</f>
        <v>718000</v>
      </c>
      <c r="J28" s="37">
        <f>J598</f>
        <v>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1268532601</v>
      </c>
      <c r="G29" s="39">
        <f>SUM(G7:G28)</f>
        <v>205951841</v>
      </c>
      <c r="H29" s="39">
        <f>SUM(H7:H28)</f>
        <v>305947888</v>
      </c>
      <c r="I29" s="39">
        <f>SUM(I7:I28)</f>
        <v>332138513</v>
      </c>
      <c r="J29" s="39">
        <f>SUM(J7:J28)</f>
        <v>424494359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1853579</v>
      </c>
      <c r="G31" s="102">
        <v>1490520</v>
      </c>
      <c r="H31" s="102">
        <v>326478</v>
      </c>
      <c r="I31" s="102">
        <v>0</v>
      </c>
      <c r="J31" s="102">
        <v>36581</v>
      </c>
      <c r="K31" s="36"/>
      <c r="L31" s="220" t="s">
        <v>2287</v>
      </c>
      <c r="M31" s="95"/>
      <c r="N31" s="96"/>
      <c r="O31" s="78"/>
      <c r="P31" s="46"/>
      <c r="R31" s="75"/>
      <c r="S31" s="75"/>
      <c r="T31" s="75"/>
      <c r="U31" s="75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7468093</v>
      </c>
      <c r="G32" s="104">
        <v>334951</v>
      </c>
      <c r="H32" s="104">
        <v>485096</v>
      </c>
      <c r="I32" s="104">
        <v>0</v>
      </c>
      <c r="J32" s="104">
        <v>6648046</v>
      </c>
      <c r="K32" s="36"/>
      <c r="L32" s="221" t="s">
        <v>2291</v>
      </c>
      <c r="M32" s="95"/>
      <c r="N32" s="96"/>
      <c r="O32" s="78"/>
      <c r="P32" s="46"/>
      <c r="R32" s="75"/>
      <c r="S32" s="75"/>
      <c r="T32" s="75"/>
      <c r="U32" s="75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4104494</v>
      </c>
      <c r="G33" s="104">
        <v>1002400</v>
      </c>
      <c r="H33" s="104">
        <v>523102</v>
      </c>
      <c r="I33" s="104">
        <v>2497100</v>
      </c>
      <c r="J33" s="104">
        <v>81892</v>
      </c>
      <c r="K33" s="36"/>
      <c r="L33" s="221" t="s">
        <v>2291</v>
      </c>
      <c r="M33" s="95"/>
      <c r="N33" s="96"/>
      <c r="O33" s="97"/>
      <c r="P33" s="46"/>
      <c r="R33" s="75"/>
      <c r="S33" s="75"/>
      <c r="T33" s="75"/>
      <c r="U33" s="75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22" t="s">
        <v>9</v>
      </c>
      <c r="M34" s="95"/>
      <c r="N34" s="96"/>
      <c r="O34" s="97"/>
      <c r="P34" s="46"/>
      <c r="R34" s="75"/>
      <c r="S34" s="75"/>
      <c r="T34" s="75"/>
      <c r="U34" s="75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301172</v>
      </c>
      <c r="G35" s="104">
        <v>95200</v>
      </c>
      <c r="H35" s="104">
        <v>109571</v>
      </c>
      <c r="I35" s="104">
        <v>0</v>
      </c>
      <c r="J35" s="104">
        <v>96401</v>
      </c>
      <c r="K35" s="36"/>
      <c r="L35" s="221" t="s">
        <v>2287</v>
      </c>
      <c r="M35" s="95"/>
      <c r="N35" s="96"/>
      <c r="O35" s="78"/>
      <c r="P35" s="46"/>
      <c r="R35" s="75"/>
      <c r="S35" s="75"/>
      <c r="T35" s="75"/>
      <c r="U35" s="75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 t="s">
        <v>9</v>
      </c>
      <c r="G36" s="103" t="s">
        <v>9</v>
      </c>
      <c r="H36" s="103" t="s">
        <v>9</v>
      </c>
      <c r="I36" s="103" t="s">
        <v>9</v>
      </c>
      <c r="J36" s="103" t="s">
        <v>9</v>
      </c>
      <c r="K36" s="36"/>
      <c r="L36" s="222" t="s">
        <v>9</v>
      </c>
      <c r="M36" s="95"/>
      <c r="N36" s="96"/>
      <c r="O36" s="78"/>
      <c r="P36" s="46"/>
      <c r="R36" s="75"/>
      <c r="S36" s="75"/>
      <c r="T36" s="75"/>
      <c r="U36" s="75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aca="true" t="shared" si="0" ref="F37:F49">G37+H37+I37+J37</f>
        <v>23505</v>
      </c>
      <c r="G37" s="104">
        <v>0</v>
      </c>
      <c r="H37" s="104">
        <v>16605</v>
      </c>
      <c r="I37" s="104">
        <v>0</v>
      </c>
      <c r="J37" s="104">
        <v>6900</v>
      </c>
      <c r="K37" s="36"/>
      <c r="L37" s="221" t="s">
        <v>2287</v>
      </c>
      <c r="M37" s="95"/>
      <c r="N37" s="96"/>
      <c r="O37" s="97"/>
      <c r="P37" s="46"/>
      <c r="R37" s="75"/>
      <c r="S37" s="75"/>
      <c r="T37" s="75"/>
      <c r="U37" s="75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109958</v>
      </c>
      <c r="G38" s="104">
        <v>0</v>
      </c>
      <c r="H38" s="104">
        <v>0</v>
      </c>
      <c r="I38" s="104">
        <v>109958</v>
      </c>
      <c r="J38" s="104">
        <v>0</v>
      </c>
      <c r="K38" s="36"/>
      <c r="L38" s="221" t="s">
        <v>2287</v>
      </c>
      <c r="M38" s="95"/>
      <c r="N38" s="96"/>
      <c r="O38" s="97"/>
      <c r="P38" s="46"/>
      <c r="R38" s="75"/>
      <c r="S38" s="75"/>
      <c r="T38" s="75"/>
      <c r="U38" s="75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87284</v>
      </c>
      <c r="G39" s="104">
        <v>0</v>
      </c>
      <c r="H39" s="104">
        <v>22600</v>
      </c>
      <c r="I39" s="104">
        <v>0</v>
      </c>
      <c r="J39" s="104">
        <v>64684</v>
      </c>
      <c r="K39" s="36"/>
      <c r="L39" s="221" t="s">
        <v>2287</v>
      </c>
      <c r="M39" s="95"/>
      <c r="N39" s="96"/>
      <c r="O39" s="97"/>
      <c r="P39" s="46"/>
      <c r="R39" s="75"/>
      <c r="S39" s="75"/>
      <c r="T39" s="75"/>
      <c r="U39" s="75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26545</v>
      </c>
      <c r="G40" s="104">
        <v>0</v>
      </c>
      <c r="H40" s="104">
        <v>26545</v>
      </c>
      <c r="I40" s="104">
        <v>0</v>
      </c>
      <c r="J40" s="104">
        <v>0</v>
      </c>
      <c r="K40" s="36"/>
      <c r="L40" s="221" t="s">
        <v>2291</v>
      </c>
      <c r="M40" s="95"/>
      <c r="N40" s="96"/>
      <c r="O40" s="97"/>
      <c r="P40" s="46"/>
      <c r="R40" s="75"/>
      <c r="S40" s="75"/>
      <c r="T40" s="75"/>
      <c r="U40" s="75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1928056</v>
      </c>
      <c r="G41" s="104">
        <v>282150</v>
      </c>
      <c r="H41" s="104">
        <v>704216</v>
      </c>
      <c r="I41" s="104">
        <v>458200</v>
      </c>
      <c r="J41" s="104">
        <v>483490</v>
      </c>
      <c r="K41" s="36"/>
      <c r="L41" s="221" t="s">
        <v>2291</v>
      </c>
      <c r="M41" s="95"/>
      <c r="N41" s="96"/>
      <c r="O41" s="97"/>
      <c r="P41" s="46"/>
      <c r="R41" s="75"/>
      <c r="S41" s="75"/>
      <c r="T41" s="75"/>
      <c r="U41" s="75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3144793</v>
      </c>
      <c r="G42" s="104">
        <v>1801518</v>
      </c>
      <c r="H42" s="104">
        <v>415352</v>
      </c>
      <c r="I42" s="104">
        <v>85800</v>
      </c>
      <c r="J42" s="104">
        <v>842123</v>
      </c>
      <c r="K42" s="36"/>
      <c r="L42" s="221" t="s">
        <v>2287</v>
      </c>
      <c r="M42" s="95"/>
      <c r="N42" s="96"/>
      <c r="O42" s="78"/>
      <c r="P42" s="46"/>
      <c r="R42" s="75"/>
      <c r="S42" s="75"/>
      <c r="T42" s="75"/>
      <c r="U42" s="75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629457</v>
      </c>
      <c r="G43" s="104">
        <v>36000</v>
      </c>
      <c r="H43" s="104">
        <v>383307</v>
      </c>
      <c r="I43" s="104">
        <v>9350</v>
      </c>
      <c r="J43" s="104">
        <v>200800</v>
      </c>
      <c r="K43" s="36"/>
      <c r="L43" s="221" t="s">
        <v>2291</v>
      </c>
      <c r="M43" s="95"/>
      <c r="N43" s="96"/>
      <c r="O43" s="97"/>
      <c r="P43" s="46"/>
      <c r="R43" s="75"/>
      <c r="S43" s="75"/>
      <c r="T43" s="75"/>
      <c r="U43" s="75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294000</v>
      </c>
      <c r="G44" s="104">
        <v>0</v>
      </c>
      <c r="H44" s="104">
        <v>292000</v>
      </c>
      <c r="I44" s="104">
        <v>0</v>
      </c>
      <c r="J44" s="104">
        <v>2000</v>
      </c>
      <c r="K44" s="36"/>
      <c r="L44" s="221" t="s">
        <v>2287</v>
      </c>
      <c r="M44" s="95"/>
      <c r="N44" s="96"/>
      <c r="O44" s="97"/>
      <c r="P44" s="46"/>
      <c r="R44" s="75"/>
      <c r="S44" s="75"/>
      <c r="T44" s="75"/>
      <c r="U44" s="75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406865</v>
      </c>
      <c r="G45" s="104">
        <v>0</v>
      </c>
      <c r="H45" s="104">
        <v>406865</v>
      </c>
      <c r="I45" s="104">
        <v>0</v>
      </c>
      <c r="J45" s="104">
        <v>0</v>
      </c>
      <c r="K45" s="36"/>
      <c r="L45" s="221" t="s">
        <v>2287</v>
      </c>
      <c r="M45" s="95"/>
      <c r="N45" s="96"/>
      <c r="O45" s="78"/>
      <c r="P45" s="46"/>
      <c r="R45" s="75"/>
      <c r="S45" s="75"/>
      <c r="T45" s="75"/>
      <c r="U45" s="75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3988741</v>
      </c>
      <c r="G46" s="104">
        <v>3194800</v>
      </c>
      <c r="H46" s="104">
        <v>741966</v>
      </c>
      <c r="I46" s="104">
        <v>0</v>
      </c>
      <c r="J46" s="104">
        <v>51975</v>
      </c>
      <c r="K46" s="36"/>
      <c r="L46" s="221" t="s">
        <v>2287</v>
      </c>
      <c r="M46" s="95"/>
      <c r="N46" s="96"/>
      <c r="O46" s="78"/>
      <c r="P46" s="46"/>
      <c r="R46" s="75"/>
      <c r="S46" s="75"/>
      <c r="T46" s="75"/>
      <c r="U46" s="75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379774</v>
      </c>
      <c r="G47" s="104">
        <v>0</v>
      </c>
      <c r="H47" s="104">
        <v>76056</v>
      </c>
      <c r="I47" s="104">
        <v>21500</v>
      </c>
      <c r="J47" s="104">
        <v>282218</v>
      </c>
      <c r="K47" s="36"/>
      <c r="L47" s="221" t="s">
        <v>2287</v>
      </c>
      <c r="M47" s="95"/>
      <c r="N47" s="96"/>
      <c r="O47" s="78"/>
      <c r="P47" s="46"/>
      <c r="R47" s="75"/>
      <c r="S47" s="75"/>
      <c r="T47" s="75"/>
      <c r="U47" s="75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254724</v>
      </c>
      <c r="G48" s="104">
        <v>0</v>
      </c>
      <c r="H48" s="104">
        <v>138665</v>
      </c>
      <c r="I48" s="104">
        <v>0</v>
      </c>
      <c r="J48" s="104">
        <v>116059</v>
      </c>
      <c r="K48" s="36"/>
      <c r="L48" s="221" t="s">
        <v>2287</v>
      </c>
      <c r="M48" s="95"/>
      <c r="N48" s="96"/>
      <c r="O48" s="78"/>
      <c r="P48" s="46"/>
      <c r="R48" s="75"/>
      <c r="S48" s="75"/>
      <c r="T48" s="75"/>
      <c r="U48" s="75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376261</v>
      </c>
      <c r="G49" s="104">
        <v>0</v>
      </c>
      <c r="H49" s="104">
        <v>316256</v>
      </c>
      <c r="I49" s="104">
        <v>0</v>
      </c>
      <c r="J49" s="104">
        <v>60005</v>
      </c>
      <c r="K49" s="36"/>
      <c r="L49" s="221" t="s">
        <v>2291</v>
      </c>
      <c r="M49" s="95"/>
      <c r="N49" s="96"/>
      <c r="O49" s="97"/>
      <c r="P49" s="46"/>
      <c r="R49" s="75"/>
      <c r="S49" s="75"/>
      <c r="T49" s="75"/>
      <c r="U49" s="75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 t="s">
        <v>9</v>
      </c>
      <c r="G50" s="103" t="s">
        <v>9</v>
      </c>
      <c r="H50" s="103" t="s">
        <v>9</v>
      </c>
      <c r="I50" s="103" t="s">
        <v>9</v>
      </c>
      <c r="J50" s="103" t="s">
        <v>9</v>
      </c>
      <c r="K50" s="36"/>
      <c r="L50" s="222" t="s">
        <v>9</v>
      </c>
      <c r="M50" s="95"/>
      <c r="N50" s="96"/>
      <c r="O50" s="78"/>
      <c r="P50" s="46"/>
      <c r="R50" s="75"/>
      <c r="S50" s="75"/>
      <c r="T50" s="75"/>
      <c r="U50" s="75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aca="true" t="shared" si="1" ref="F51:F58">G51+H51+I51+J51</f>
        <v>2881788</v>
      </c>
      <c r="G51" s="104">
        <v>1431150</v>
      </c>
      <c r="H51" s="104">
        <v>1419449</v>
      </c>
      <c r="I51" s="104">
        <v>0</v>
      </c>
      <c r="J51" s="104">
        <v>31189</v>
      </c>
      <c r="K51" s="36"/>
      <c r="L51" s="221" t="s">
        <v>2291</v>
      </c>
      <c r="M51" s="95"/>
      <c r="N51" s="96"/>
      <c r="O51" s="97"/>
      <c r="P51" s="46"/>
      <c r="R51" s="75"/>
      <c r="S51" s="75"/>
      <c r="T51" s="75"/>
      <c r="U51" s="75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1"/>
        <v>1902957</v>
      </c>
      <c r="G52" s="104">
        <v>1179500</v>
      </c>
      <c r="H52" s="104">
        <v>723457</v>
      </c>
      <c r="I52" s="104">
        <v>0</v>
      </c>
      <c r="J52" s="104">
        <v>0</v>
      </c>
      <c r="K52" s="36"/>
      <c r="L52" s="221" t="s">
        <v>2287</v>
      </c>
      <c r="M52" s="95"/>
      <c r="N52" s="96"/>
      <c r="O52" s="78"/>
      <c r="P52" s="46"/>
      <c r="R52" s="75"/>
      <c r="S52" s="75"/>
      <c r="T52" s="75"/>
      <c r="U52" s="75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1"/>
        <v>105744</v>
      </c>
      <c r="G53" s="104">
        <v>0</v>
      </c>
      <c r="H53" s="104">
        <v>46353</v>
      </c>
      <c r="I53" s="104">
        <v>0</v>
      </c>
      <c r="J53" s="104">
        <v>59391</v>
      </c>
      <c r="K53" s="36"/>
      <c r="L53" s="221" t="s">
        <v>2287</v>
      </c>
      <c r="M53" s="95"/>
      <c r="N53" s="96"/>
      <c r="O53" s="97"/>
      <c r="P53" s="46"/>
      <c r="R53" s="75"/>
      <c r="S53" s="75"/>
      <c r="T53" s="75"/>
      <c r="U53" s="75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1"/>
        <v>6232</v>
      </c>
      <c r="G54" s="104">
        <v>0</v>
      </c>
      <c r="H54" s="104">
        <v>6232</v>
      </c>
      <c r="I54" s="104">
        <v>0</v>
      </c>
      <c r="J54" s="104">
        <v>0</v>
      </c>
      <c r="K54" s="36"/>
      <c r="L54" s="221" t="s">
        <v>2286</v>
      </c>
      <c r="M54" s="95"/>
      <c r="N54" s="96"/>
      <c r="O54" s="78"/>
      <c r="P54" s="46"/>
      <c r="R54" s="75"/>
      <c r="S54" s="75"/>
      <c r="T54" s="75"/>
      <c r="U54" s="75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1"/>
        <v>208258</v>
      </c>
      <c r="G55" s="104">
        <v>2500</v>
      </c>
      <c r="H55" s="104">
        <v>32358</v>
      </c>
      <c r="I55" s="104">
        <v>100200</v>
      </c>
      <c r="J55" s="104">
        <v>73200</v>
      </c>
      <c r="K55" s="36"/>
      <c r="L55" s="221" t="s">
        <v>2287</v>
      </c>
      <c r="M55" s="95"/>
      <c r="N55" s="96"/>
      <c r="O55" s="78"/>
      <c r="P55" s="46"/>
      <c r="R55" s="75"/>
      <c r="S55" s="75"/>
      <c r="T55" s="75"/>
      <c r="U55" s="75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1112208</v>
      </c>
      <c r="G56" s="104">
        <v>17750</v>
      </c>
      <c r="H56" s="104">
        <v>1094458</v>
      </c>
      <c r="I56" s="104">
        <v>0</v>
      </c>
      <c r="J56" s="104">
        <v>0</v>
      </c>
      <c r="K56" s="36"/>
      <c r="L56" s="221" t="s">
        <v>2287</v>
      </c>
      <c r="M56" s="95"/>
      <c r="N56" s="96"/>
      <c r="O56" s="97"/>
      <c r="P56" s="46"/>
      <c r="R56" s="75"/>
      <c r="S56" s="75"/>
      <c r="T56" s="75"/>
      <c r="U56" s="75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1684745</v>
      </c>
      <c r="G57" s="104">
        <v>292600</v>
      </c>
      <c r="H57" s="104">
        <v>116378</v>
      </c>
      <c r="I57" s="104">
        <v>1274272</v>
      </c>
      <c r="J57" s="104">
        <v>1495</v>
      </c>
      <c r="K57" s="36"/>
      <c r="L57" s="221" t="s">
        <v>2291</v>
      </c>
      <c r="M57" s="95"/>
      <c r="N57" s="96"/>
      <c r="O57" s="97"/>
      <c r="P57" s="46"/>
      <c r="R57" s="75"/>
      <c r="S57" s="75"/>
      <c r="T57" s="75"/>
      <c r="U57" s="75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4849144</v>
      </c>
      <c r="G58" s="104">
        <v>234100</v>
      </c>
      <c r="H58" s="104">
        <v>219244</v>
      </c>
      <c r="I58" s="104">
        <v>4325000</v>
      </c>
      <c r="J58" s="104">
        <v>70800</v>
      </c>
      <c r="K58" s="36"/>
      <c r="L58" s="221" t="s">
        <v>2287</v>
      </c>
      <c r="M58" s="95"/>
      <c r="N58" s="96"/>
      <c r="O58" s="97"/>
      <c r="P58" s="46"/>
      <c r="R58" s="75"/>
      <c r="S58" s="75"/>
      <c r="T58" s="75"/>
      <c r="U58" s="75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 t="s">
        <v>9</v>
      </c>
      <c r="G59" s="103" t="s">
        <v>9</v>
      </c>
      <c r="H59" s="103" t="s">
        <v>9</v>
      </c>
      <c r="I59" s="103" t="s">
        <v>9</v>
      </c>
      <c r="J59" s="103" t="s">
        <v>9</v>
      </c>
      <c r="K59" s="36"/>
      <c r="L59" s="222" t="s">
        <v>9</v>
      </c>
      <c r="M59" s="95"/>
      <c r="N59" s="96"/>
      <c r="O59" s="97"/>
      <c r="P59" s="46"/>
      <c r="R59" s="75"/>
      <c r="S59" s="75"/>
      <c r="T59" s="75"/>
      <c r="U59" s="75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>G60+H60+I60+J60</f>
        <v>243550</v>
      </c>
      <c r="G60" s="104">
        <v>39001</v>
      </c>
      <c r="H60" s="104">
        <v>177758</v>
      </c>
      <c r="I60" s="104">
        <v>0</v>
      </c>
      <c r="J60" s="104">
        <v>26791</v>
      </c>
      <c r="K60" s="36"/>
      <c r="L60" s="221" t="s">
        <v>2287</v>
      </c>
      <c r="M60" s="95"/>
      <c r="N60" s="96"/>
      <c r="O60" s="97"/>
      <c r="P60" s="46"/>
      <c r="R60" s="75"/>
      <c r="S60" s="75"/>
      <c r="T60" s="75"/>
      <c r="U60" s="75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>G61+H61+I61+J61</f>
        <v>1461792</v>
      </c>
      <c r="G61" s="104">
        <v>379000</v>
      </c>
      <c r="H61" s="104">
        <v>1072217</v>
      </c>
      <c r="I61" s="104">
        <v>0</v>
      </c>
      <c r="J61" s="104">
        <v>10575</v>
      </c>
      <c r="K61" s="36"/>
      <c r="L61" s="221" t="s">
        <v>2287</v>
      </c>
      <c r="M61" s="95"/>
      <c r="N61" s="96"/>
      <c r="O61" s="97"/>
      <c r="P61" s="46"/>
      <c r="R61" s="75"/>
      <c r="S61" s="75"/>
      <c r="T61" s="75"/>
      <c r="U61" s="75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>G62+H62+I62+J62</f>
        <v>280756</v>
      </c>
      <c r="G62" s="104">
        <v>39200</v>
      </c>
      <c r="H62" s="104">
        <v>188307</v>
      </c>
      <c r="I62" s="104">
        <v>0</v>
      </c>
      <c r="J62" s="104">
        <v>53249</v>
      </c>
      <c r="K62" s="36"/>
      <c r="L62" s="221" t="s">
        <v>2287</v>
      </c>
      <c r="M62" s="95"/>
      <c r="N62" s="96"/>
      <c r="O62" s="78"/>
      <c r="P62" s="46"/>
      <c r="R62" s="75"/>
      <c r="S62" s="75"/>
      <c r="T62" s="75"/>
      <c r="U62" s="75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>G63+H63+I63+J63</f>
        <v>5599069</v>
      </c>
      <c r="G63" s="104">
        <v>5066124</v>
      </c>
      <c r="H63" s="104">
        <v>532945</v>
      </c>
      <c r="I63" s="104">
        <v>0</v>
      </c>
      <c r="J63" s="104">
        <v>0</v>
      </c>
      <c r="K63" s="36"/>
      <c r="L63" s="221" t="s">
        <v>2291</v>
      </c>
      <c r="M63" s="95"/>
      <c r="N63" s="96"/>
      <c r="O63" s="97"/>
      <c r="P63" s="46"/>
      <c r="R63" s="75"/>
      <c r="S63" s="75"/>
      <c r="T63" s="75"/>
      <c r="U63" s="75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2" t="s">
        <v>9</v>
      </c>
      <c r="M64" s="95"/>
      <c r="N64" s="96"/>
      <c r="O64" s="97"/>
      <c r="P64" s="46"/>
      <c r="R64" s="75"/>
      <c r="S64" s="75"/>
      <c r="T64" s="75"/>
      <c r="U64" s="75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aca="true" t="shared" si="2" ref="F65:F89">G65+H65+I65+J65</f>
        <v>6295175</v>
      </c>
      <c r="G65" s="104">
        <v>0</v>
      </c>
      <c r="H65" s="104">
        <v>75509</v>
      </c>
      <c r="I65" s="104">
        <v>485015</v>
      </c>
      <c r="J65" s="104">
        <v>5734651</v>
      </c>
      <c r="K65" s="36"/>
      <c r="L65" s="221" t="s">
        <v>2287</v>
      </c>
      <c r="M65" s="95"/>
      <c r="N65" s="96"/>
      <c r="O65" s="97"/>
      <c r="P65" s="46"/>
      <c r="R65" s="75"/>
      <c r="S65" s="75"/>
      <c r="T65" s="75"/>
      <c r="U65" s="75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2"/>
        <v>1876172</v>
      </c>
      <c r="G66" s="104">
        <v>1336800</v>
      </c>
      <c r="H66" s="104">
        <v>260789</v>
      </c>
      <c r="I66" s="104">
        <v>0</v>
      </c>
      <c r="J66" s="104">
        <v>278583</v>
      </c>
      <c r="K66" s="36"/>
      <c r="L66" s="221" t="s">
        <v>2287</v>
      </c>
      <c r="M66" s="95"/>
      <c r="N66" s="96"/>
      <c r="O66" s="97"/>
      <c r="P66" s="46"/>
      <c r="R66" s="75"/>
      <c r="S66" s="75"/>
      <c r="T66" s="75"/>
      <c r="U66" s="75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2"/>
        <v>746689</v>
      </c>
      <c r="G67" s="104">
        <v>0</v>
      </c>
      <c r="H67" s="104">
        <v>191357</v>
      </c>
      <c r="I67" s="104">
        <v>0</v>
      </c>
      <c r="J67" s="104">
        <v>555332</v>
      </c>
      <c r="K67" s="36"/>
      <c r="L67" s="221" t="s">
        <v>2287</v>
      </c>
      <c r="M67" s="95"/>
      <c r="N67" s="96"/>
      <c r="O67" s="97"/>
      <c r="P67" s="46"/>
      <c r="R67" s="75"/>
      <c r="S67" s="75"/>
      <c r="T67" s="75"/>
      <c r="U67" s="75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2"/>
        <v>2827971</v>
      </c>
      <c r="G68" s="104">
        <v>723000</v>
      </c>
      <c r="H68" s="104">
        <v>18516</v>
      </c>
      <c r="I68" s="104">
        <v>0</v>
      </c>
      <c r="J68" s="104">
        <v>2086455</v>
      </c>
      <c r="K68" s="36"/>
      <c r="L68" s="221" t="s">
        <v>2287</v>
      </c>
      <c r="M68" s="95"/>
      <c r="N68" s="96"/>
      <c r="O68" s="97"/>
      <c r="P68" s="46"/>
      <c r="R68" s="75"/>
      <c r="S68" s="75"/>
      <c r="T68" s="75"/>
      <c r="U68" s="75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2"/>
        <v>402601</v>
      </c>
      <c r="G69" s="104">
        <v>0</v>
      </c>
      <c r="H69" s="104">
        <v>205973</v>
      </c>
      <c r="I69" s="104">
        <v>0</v>
      </c>
      <c r="J69" s="104">
        <v>196628</v>
      </c>
      <c r="K69" s="36"/>
      <c r="L69" s="221" t="s">
        <v>2287</v>
      </c>
      <c r="M69" s="95"/>
      <c r="N69" s="96"/>
      <c r="O69" s="97"/>
      <c r="P69" s="46"/>
      <c r="R69" s="75"/>
      <c r="S69" s="75"/>
      <c r="T69" s="75"/>
      <c r="U69" s="75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102131</v>
      </c>
      <c r="G70" s="104">
        <v>0</v>
      </c>
      <c r="H70" s="104">
        <v>29879</v>
      </c>
      <c r="I70" s="104">
        <v>0</v>
      </c>
      <c r="J70" s="104">
        <v>72252</v>
      </c>
      <c r="K70" s="36"/>
      <c r="L70" s="221" t="s">
        <v>2286</v>
      </c>
      <c r="M70" s="95"/>
      <c r="N70" s="96"/>
      <c r="O70" s="78"/>
      <c r="P70" s="46"/>
      <c r="R70" s="75"/>
      <c r="S70" s="75"/>
      <c r="T70" s="75"/>
      <c r="U70" s="75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225977</v>
      </c>
      <c r="G71" s="104">
        <v>0</v>
      </c>
      <c r="H71" s="104">
        <v>178377</v>
      </c>
      <c r="I71" s="104">
        <v>0</v>
      </c>
      <c r="J71" s="104">
        <v>47600</v>
      </c>
      <c r="K71" s="36"/>
      <c r="L71" s="221" t="s">
        <v>2287</v>
      </c>
      <c r="M71" s="95"/>
      <c r="N71" s="96"/>
      <c r="O71" s="78"/>
      <c r="P71" s="46"/>
      <c r="R71" s="75"/>
      <c r="S71" s="75"/>
      <c r="T71" s="75"/>
      <c r="U71" s="75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1218504</v>
      </c>
      <c r="G72" s="104">
        <v>1</v>
      </c>
      <c r="H72" s="104">
        <v>1003445</v>
      </c>
      <c r="I72" s="104">
        <v>0</v>
      </c>
      <c r="J72" s="104">
        <v>215058</v>
      </c>
      <c r="K72" s="36"/>
      <c r="L72" s="221" t="s">
        <v>2287</v>
      </c>
      <c r="M72" s="95"/>
      <c r="N72" s="96"/>
      <c r="O72" s="78"/>
      <c r="P72" s="46"/>
      <c r="R72" s="75"/>
      <c r="S72" s="75"/>
      <c r="T72" s="75"/>
      <c r="U72" s="75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3301656</v>
      </c>
      <c r="G73" s="104">
        <v>2505020</v>
      </c>
      <c r="H73" s="104">
        <v>682048</v>
      </c>
      <c r="I73" s="104">
        <v>0</v>
      </c>
      <c r="J73" s="104">
        <v>114588</v>
      </c>
      <c r="K73" s="36"/>
      <c r="L73" s="221" t="s">
        <v>2287</v>
      </c>
      <c r="M73" s="95"/>
      <c r="N73" s="96"/>
      <c r="O73" s="78"/>
      <c r="P73" s="46"/>
      <c r="R73" s="75"/>
      <c r="S73" s="75"/>
      <c r="T73" s="75"/>
      <c r="U73" s="75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2593061</v>
      </c>
      <c r="G74" s="104">
        <v>0</v>
      </c>
      <c r="H74" s="104">
        <v>481872</v>
      </c>
      <c r="I74" s="104">
        <v>0</v>
      </c>
      <c r="J74" s="104">
        <v>2111189</v>
      </c>
      <c r="K74" s="36"/>
      <c r="L74" s="221" t="s">
        <v>2287</v>
      </c>
      <c r="M74" s="95"/>
      <c r="N74" s="96"/>
      <c r="O74" s="97"/>
      <c r="P74" s="46"/>
      <c r="R74" s="75"/>
      <c r="S74" s="75"/>
      <c r="T74" s="75"/>
      <c r="U74" s="75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1252313</v>
      </c>
      <c r="G75" s="104">
        <v>329250</v>
      </c>
      <c r="H75" s="104">
        <v>805463</v>
      </c>
      <c r="I75" s="104">
        <v>80800</v>
      </c>
      <c r="J75" s="104">
        <v>36800</v>
      </c>
      <c r="K75" s="36"/>
      <c r="L75" s="221" t="s">
        <v>2287</v>
      </c>
      <c r="M75" s="95"/>
      <c r="N75" s="96"/>
      <c r="O75" s="78"/>
      <c r="P75" s="46"/>
      <c r="R75" s="75"/>
      <c r="S75" s="75"/>
      <c r="T75" s="75"/>
      <c r="U75" s="75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68889731</v>
      </c>
      <c r="G76" s="104">
        <v>8515000</v>
      </c>
      <c r="H76" s="104">
        <v>1065498</v>
      </c>
      <c r="I76" s="104">
        <v>57102000</v>
      </c>
      <c r="J76" s="104">
        <v>2207233</v>
      </c>
      <c r="K76" s="36"/>
      <c r="L76" s="221" t="s">
        <v>2287</v>
      </c>
      <c r="M76" s="95"/>
      <c r="N76" s="96"/>
      <c r="O76" s="97"/>
      <c r="P76" s="46"/>
      <c r="R76" s="75"/>
      <c r="S76" s="75"/>
      <c r="T76" s="75"/>
      <c r="U76" s="75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150017</v>
      </c>
      <c r="G77" s="104">
        <v>0</v>
      </c>
      <c r="H77" s="104">
        <v>116017</v>
      </c>
      <c r="I77" s="104">
        <v>0</v>
      </c>
      <c r="J77" s="104">
        <v>34000</v>
      </c>
      <c r="K77" s="36"/>
      <c r="L77" s="221" t="s">
        <v>2287</v>
      </c>
      <c r="M77" s="95"/>
      <c r="N77" s="96"/>
      <c r="O77" s="78"/>
      <c r="P77" s="46"/>
      <c r="R77" s="75"/>
      <c r="S77" s="75"/>
      <c r="T77" s="75"/>
      <c r="U77" s="75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2"/>
        <v>9897</v>
      </c>
      <c r="G78" s="104">
        <v>0</v>
      </c>
      <c r="H78" s="104">
        <v>9897</v>
      </c>
      <c r="I78" s="104">
        <v>0</v>
      </c>
      <c r="J78" s="104">
        <v>0</v>
      </c>
      <c r="K78" s="36"/>
      <c r="L78" s="221" t="s">
        <v>2291</v>
      </c>
      <c r="M78" s="95"/>
      <c r="N78" s="96"/>
      <c r="O78" s="97"/>
      <c r="P78" s="46"/>
      <c r="R78" s="75"/>
      <c r="S78" s="75"/>
      <c r="T78" s="75"/>
      <c r="U78" s="75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2"/>
        <v>500</v>
      </c>
      <c r="G79" s="104">
        <v>0</v>
      </c>
      <c r="H79" s="104">
        <v>500</v>
      </c>
      <c r="I79" s="104">
        <v>0</v>
      </c>
      <c r="J79" s="104">
        <v>0</v>
      </c>
      <c r="K79" s="36"/>
      <c r="L79" s="221" t="s">
        <v>2286</v>
      </c>
      <c r="M79" s="95"/>
      <c r="N79" s="96"/>
      <c r="O79" s="97"/>
      <c r="P79" s="46"/>
      <c r="R79" s="75"/>
      <c r="S79" s="75"/>
      <c r="T79" s="75"/>
      <c r="U79" s="75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2"/>
        <v>1058829</v>
      </c>
      <c r="G80" s="104">
        <v>577200</v>
      </c>
      <c r="H80" s="104">
        <v>418629</v>
      </c>
      <c r="I80" s="104">
        <v>0</v>
      </c>
      <c r="J80" s="104">
        <v>63000</v>
      </c>
      <c r="K80" s="36"/>
      <c r="L80" s="221" t="s">
        <v>2287</v>
      </c>
      <c r="M80" s="95"/>
      <c r="N80" s="96"/>
      <c r="O80" s="78"/>
      <c r="P80" s="46"/>
      <c r="R80" s="75"/>
      <c r="S80" s="75"/>
      <c r="T80" s="75"/>
      <c r="U80" s="75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2"/>
        <v>274001</v>
      </c>
      <c r="G81" s="104">
        <v>0</v>
      </c>
      <c r="H81" s="104">
        <v>216267</v>
      </c>
      <c r="I81" s="104">
        <v>0</v>
      </c>
      <c r="J81" s="104">
        <v>57734</v>
      </c>
      <c r="K81" s="36"/>
      <c r="L81" s="221" t="s">
        <v>2287</v>
      </c>
      <c r="M81" s="95"/>
      <c r="N81" s="96"/>
      <c r="O81" s="78"/>
      <c r="P81" s="46"/>
      <c r="R81" s="75"/>
      <c r="S81" s="75"/>
      <c r="T81" s="75"/>
      <c r="U81" s="75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2"/>
        <v>496148</v>
      </c>
      <c r="G82" s="104">
        <v>0</v>
      </c>
      <c r="H82" s="104">
        <v>466468</v>
      </c>
      <c r="I82" s="104">
        <v>0</v>
      </c>
      <c r="J82" s="104">
        <v>29680</v>
      </c>
      <c r="K82" s="36"/>
      <c r="L82" s="221" t="s">
        <v>2291</v>
      </c>
      <c r="M82" s="95"/>
      <c r="N82" s="96"/>
      <c r="O82" s="78"/>
      <c r="P82" s="46"/>
      <c r="R82" s="75"/>
      <c r="S82" s="75"/>
      <c r="T82" s="75"/>
      <c r="U82" s="75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2"/>
        <v>311615</v>
      </c>
      <c r="G83" s="104">
        <v>0</v>
      </c>
      <c r="H83" s="104">
        <v>166139</v>
      </c>
      <c r="I83" s="104">
        <v>0</v>
      </c>
      <c r="J83" s="104">
        <v>145476</v>
      </c>
      <c r="K83" s="36"/>
      <c r="L83" s="221" t="s">
        <v>2287</v>
      </c>
      <c r="M83" s="95"/>
      <c r="N83" s="96"/>
      <c r="O83" s="78"/>
      <c r="P83" s="46"/>
      <c r="R83" s="75"/>
      <c r="S83" s="75"/>
      <c r="T83" s="75"/>
      <c r="U83" s="75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2"/>
        <v>489530</v>
      </c>
      <c r="G84" s="104">
        <v>0</v>
      </c>
      <c r="H84" s="104">
        <v>199970</v>
      </c>
      <c r="I84" s="104">
        <v>0</v>
      </c>
      <c r="J84" s="104">
        <v>289560</v>
      </c>
      <c r="K84" s="36"/>
      <c r="L84" s="221" t="s">
        <v>2291</v>
      </c>
      <c r="M84" s="95"/>
      <c r="N84" s="96"/>
      <c r="O84" s="78"/>
      <c r="P84" s="46"/>
      <c r="R84" s="75"/>
      <c r="S84" s="75"/>
      <c r="T84" s="75"/>
      <c r="U84" s="75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2"/>
        <v>970129</v>
      </c>
      <c r="G85" s="104">
        <v>0</v>
      </c>
      <c r="H85" s="104">
        <v>361549</v>
      </c>
      <c r="I85" s="104">
        <v>0</v>
      </c>
      <c r="J85" s="104">
        <v>608580</v>
      </c>
      <c r="K85" s="36"/>
      <c r="L85" s="221" t="s">
        <v>2287</v>
      </c>
      <c r="M85" s="95"/>
      <c r="N85" s="96"/>
      <c r="O85" s="78"/>
      <c r="P85" s="46"/>
      <c r="R85" s="75"/>
      <c r="S85" s="75"/>
      <c r="T85" s="75"/>
      <c r="U85" s="75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2"/>
        <v>3121191</v>
      </c>
      <c r="G86" s="104">
        <v>419851</v>
      </c>
      <c r="H86" s="104">
        <v>500890</v>
      </c>
      <c r="I86" s="104">
        <v>527600</v>
      </c>
      <c r="J86" s="104">
        <v>1672850</v>
      </c>
      <c r="K86" s="36"/>
      <c r="L86" s="221" t="s">
        <v>2287</v>
      </c>
      <c r="M86" s="95"/>
      <c r="N86" s="96"/>
      <c r="O86" s="78"/>
      <c r="P86" s="46"/>
      <c r="R86" s="75"/>
      <c r="S86" s="75"/>
      <c r="T86" s="75"/>
      <c r="U86" s="75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2"/>
        <v>399654</v>
      </c>
      <c r="G87" s="104">
        <v>0</v>
      </c>
      <c r="H87" s="104">
        <v>233399</v>
      </c>
      <c r="I87" s="104">
        <v>0</v>
      </c>
      <c r="J87" s="104">
        <v>166255</v>
      </c>
      <c r="K87" s="36"/>
      <c r="L87" s="221" t="s">
        <v>2291</v>
      </c>
      <c r="M87" s="95"/>
      <c r="N87" s="96"/>
      <c r="O87" s="78"/>
      <c r="P87" s="46"/>
      <c r="R87" s="75"/>
      <c r="S87" s="75"/>
      <c r="T87" s="75"/>
      <c r="U87" s="75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2"/>
        <v>372941</v>
      </c>
      <c r="G88" s="104">
        <v>0</v>
      </c>
      <c r="H88" s="104">
        <v>334848</v>
      </c>
      <c r="I88" s="104">
        <v>0</v>
      </c>
      <c r="J88" s="104">
        <v>38093</v>
      </c>
      <c r="K88" s="36"/>
      <c r="L88" s="221" t="s">
        <v>2287</v>
      </c>
      <c r="M88" s="95"/>
      <c r="N88" s="96"/>
      <c r="O88" s="78"/>
      <c r="P88" s="46"/>
      <c r="R88" s="75"/>
      <c r="S88" s="75"/>
      <c r="T88" s="75"/>
      <c r="U88" s="75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2"/>
        <v>348902</v>
      </c>
      <c r="G89" s="104">
        <v>0</v>
      </c>
      <c r="H89" s="104">
        <v>269402</v>
      </c>
      <c r="I89" s="104">
        <v>0</v>
      </c>
      <c r="J89" s="104">
        <v>79500</v>
      </c>
      <c r="K89" s="36"/>
      <c r="L89" s="221" t="s">
        <v>2287</v>
      </c>
      <c r="M89" s="95"/>
      <c r="N89" s="96"/>
      <c r="O89" s="97"/>
      <c r="P89" s="46"/>
      <c r="R89" s="75"/>
      <c r="S89" s="75"/>
      <c r="T89" s="75"/>
      <c r="U89" s="75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 t="s">
        <v>9</v>
      </c>
      <c r="G90" s="103" t="s">
        <v>9</v>
      </c>
      <c r="H90" s="103" t="s">
        <v>9</v>
      </c>
      <c r="I90" s="103" t="s">
        <v>9</v>
      </c>
      <c r="J90" s="103" t="s">
        <v>9</v>
      </c>
      <c r="K90" s="36"/>
      <c r="L90" s="222" t="s">
        <v>9</v>
      </c>
      <c r="M90" s="95"/>
      <c r="N90" s="96"/>
      <c r="O90" s="97"/>
      <c r="P90" s="46"/>
      <c r="R90" s="75"/>
      <c r="S90" s="75"/>
      <c r="T90" s="75"/>
      <c r="U90" s="75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aca="true" t="shared" si="3" ref="F91:F102">G91+H91+I91+J91</f>
        <v>779138</v>
      </c>
      <c r="G91" s="104">
        <v>1000</v>
      </c>
      <c r="H91" s="104">
        <v>396088</v>
      </c>
      <c r="I91" s="104">
        <v>375000</v>
      </c>
      <c r="J91" s="104">
        <v>7050</v>
      </c>
      <c r="K91" s="36"/>
      <c r="L91" s="221" t="s">
        <v>2291</v>
      </c>
      <c r="M91" s="95"/>
      <c r="N91" s="96"/>
      <c r="O91" s="97"/>
      <c r="P91" s="46"/>
      <c r="R91" s="75"/>
      <c r="S91" s="75"/>
      <c r="T91" s="75"/>
      <c r="U91" s="75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3"/>
        <v>815478</v>
      </c>
      <c r="G92" s="104">
        <v>450600</v>
      </c>
      <c r="H92" s="104">
        <v>277113</v>
      </c>
      <c r="I92" s="104">
        <v>0</v>
      </c>
      <c r="J92" s="104">
        <v>87765</v>
      </c>
      <c r="K92" s="36"/>
      <c r="L92" s="221" t="s">
        <v>2287</v>
      </c>
      <c r="M92" s="95"/>
      <c r="N92" s="96"/>
      <c r="O92" s="97"/>
      <c r="P92" s="46"/>
      <c r="R92" s="75"/>
      <c r="S92" s="75"/>
      <c r="T92" s="75"/>
      <c r="U92" s="75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3"/>
        <v>7470150</v>
      </c>
      <c r="G93" s="104">
        <v>0</v>
      </c>
      <c r="H93" s="104">
        <v>150297</v>
      </c>
      <c r="I93" s="104">
        <v>6279500</v>
      </c>
      <c r="J93" s="104">
        <v>1040353</v>
      </c>
      <c r="K93" s="36"/>
      <c r="L93" s="221" t="s">
        <v>2287</v>
      </c>
      <c r="M93" s="95"/>
      <c r="N93" s="96"/>
      <c r="O93" s="97"/>
      <c r="P93" s="46"/>
      <c r="R93" s="75"/>
      <c r="S93" s="75"/>
      <c r="T93" s="75"/>
      <c r="U93" s="75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3"/>
        <v>127246</v>
      </c>
      <c r="G94" s="104">
        <v>0</v>
      </c>
      <c r="H94" s="104">
        <v>127246</v>
      </c>
      <c r="I94" s="104">
        <v>0</v>
      </c>
      <c r="J94" s="104">
        <v>0</v>
      </c>
      <c r="K94" s="36"/>
      <c r="L94" s="221" t="s">
        <v>2287</v>
      </c>
      <c r="M94" s="95"/>
      <c r="N94" s="96"/>
      <c r="O94" s="97"/>
      <c r="P94" s="46"/>
      <c r="R94" s="75"/>
      <c r="S94" s="75"/>
      <c r="T94" s="75"/>
      <c r="U94" s="75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3"/>
        <v>712090</v>
      </c>
      <c r="G95" s="104">
        <v>0</v>
      </c>
      <c r="H95" s="104">
        <v>329244</v>
      </c>
      <c r="I95" s="104">
        <v>0</v>
      </c>
      <c r="J95" s="104">
        <v>382846</v>
      </c>
      <c r="K95" s="36"/>
      <c r="L95" s="221" t="s">
        <v>2287</v>
      </c>
      <c r="M95" s="95"/>
      <c r="N95" s="96"/>
      <c r="O95" s="78"/>
      <c r="P95" s="46"/>
      <c r="R95" s="75"/>
      <c r="S95" s="75"/>
      <c r="T95" s="75"/>
      <c r="U95" s="75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3"/>
        <v>790524</v>
      </c>
      <c r="G96" s="104">
        <v>280500</v>
      </c>
      <c r="H96" s="104">
        <v>301149</v>
      </c>
      <c r="I96" s="104">
        <v>0</v>
      </c>
      <c r="J96" s="104">
        <v>208875</v>
      </c>
      <c r="K96" s="36"/>
      <c r="L96" s="221" t="s">
        <v>2287</v>
      </c>
      <c r="M96" s="95"/>
      <c r="N96" s="96"/>
      <c r="O96" s="78"/>
      <c r="P96" s="46"/>
      <c r="R96" s="75"/>
      <c r="S96" s="75"/>
      <c r="T96" s="75"/>
      <c r="U96" s="75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3"/>
        <v>359823</v>
      </c>
      <c r="G97" s="104">
        <v>0</v>
      </c>
      <c r="H97" s="104">
        <v>358323</v>
      </c>
      <c r="I97" s="104">
        <v>0</v>
      </c>
      <c r="J97" s="104">
        <v>1500</v>
      </c>
      <c r="K97" s="36"/>
      <c r="L97" s="221" t="s">
        <v>2291</v>
      </c>
      <c r="M97" s="95"/>
      <c r="N97" s="96"/>
      <c r="O97" s="97"/>
      <c r="P97" s="46"/>
      <c r="R97" s="75"/>
      <c r="S97" s="75"/>
      <c r="T97" s="75"/>
      <c r="U97" s="75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3"/>
        <v>1415009</v>
      </c>
      <c r="G98" s="104">
        <v>1104000</v>
      </c>
      <c r="H98" s="104">
        <v>228669</v>
      </c>
      <c r="I98" s="104">
        <v>0</v>
      </c>
      <c r="J98" s="104">
        <v>82340</v>
      </c>
      <c r="K98" s="36"/>
      <c r="L98" s="221" t="s">
        <v>2287</v>
      </c>
      <c r="M98" s="95"/>
      <c r="N98" s="96"/>
      <c r="O98" s="78"/>
      <c r="P98" s="46"/>
      <c r="R98" s="75"/>
      <c r="S98" s="75"/>
      <c r="T98" s="75"/>
      <c r="U98" s="75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3"/>
        <v>11462046</v>
      </c>
      <c r="G99" s="104">
        <v>1927250</v>
      </c>
      <c r="H99" s="104">
        <v>994553</v>
      </c>
      <c r="I99" s="104">
        <v>1</v>
      </c>
      <c r="J99" s="104">
        <v>8540242</v>
      </c>
      <c r="K99" s="36"/>
      <c r="L99" s="221" t="s">
        <v>2287</v>
      </c>
      <c r="M99" s="95"/>
      <c r="N99" s="96"/>
      <c r="O99" s="78"/>
      <c r="P99" s="46"/>
      <c r="R99" s="75"/>
      <c r="S99" s="75"/>
      <c r="T99" s="75"/>
      <c r="U99" s="75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3"/>
        <v>210482</v>
      </c>
      <c r="G100" s="104">
        <v>0</v>
      </c>
      <c r="H100" s="104">
        <v>103278</v>
      </c>
      <c r="I100" s="104">
        <v>0</v>
      </c>
      <c r="J100" s="104">
        <v>107204</v>
      </c>
      <c r="K100" s="36"/>
      <c r="L100" s="221" t="s">
        <v>2291</v>
      </c>
      <c r="M100" s="95"/>
      <c r="N100" s="96"/>
      <c r="O100" s="78"/>
      <c r="P100" s="46"/>
      <c r="R100" s="75"/>
      <c r="S100" s="75"/>
      <c r="T100" s="75"/>
      <c r="U100" s="75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3"/>
        <v>1003025</v>
      </c>
      <c r="G101" s="104">
        <v>63000</v>
      </c>
      <c r="H101" s="104">
        <v>687873</v>
      </c>
      <c r="I101" s="104">
        <v>0</v>
      </c>
      <c r="J101" s="104">
        <v>252152</v>
      </c>
      <c r="K101" s="36"/>
      <c r="L101" s="221" t="s">
        <v>2287</v>
      </c>
      <c r="M101" s="95"/>
      <c r="N101" s="96"/>
      <c r="O101" s="78"/>
      <c r="P101" s="46"/>
      <c r="R101" s="75"/>
      <c r="S101" s="75"/>
      <c r="T101" s="75"/>
      <c r="U101" s="75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3"/>
        <v>1407557</v>
      </c>
      <c r="G102" s="104">
        <v>0</v>
      </c>
      <c r="H102" s="104">
        <v>125582</v>
      </c>
      <c r="I102" s="104">
        <v>0</v>
      </c>
      <c r="J102" s="104">
        <v>1281975</v>
      </c>
      <c r="K102" s="36"/>
      <c r="L102" s="221" t="s">
        <v>2287</v>
      </c>
      <c r="M102" s="95"/>
      <c r="N102" s="96"/>
      <c r="O102" s="78"/>
      <c r="P102" s="46"/>
      <c r="R102" s="75"/>
      <c r="S102" s="75"/>
      <c r="T102" s="75"/>
      <c r="U102" s="75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2" t="s">
        <v>9</v>
      </c>
      <c r="M103" s="95"/>
      <c r="N103" s="96"/>
      <c r="O103" s="97"/>
      <c r="P103" s="46"/>
      <c r="R103" s="75"/>
      <c r="S103" s="75"/>
      <c r="T103" s="75"/>
      <c r="U103" s="75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4109955</v>
      </c>
      <c r="G104" s="104">
        <v>1624000</v>
      </c>
      <c r="H104" s="104">
        <v>1204599</v>
      </c>
      <c r="I104" s="104">
        <v>21800</v>
      </c>
      <c r="J104" s="104">
        <v>1259556</v>
      </c>
      <c r="K104" s="36"/>
      <c r="L104" s="221" t="s">
        <v>2287</v>
      </c>
      <c r="M104" s="95"/>
      <c r="N104" s="96"/>
      <c r="O104" s="78"/>
      <c r="P104" s="46"/>
      <c r="R104" s="75"/>
      <c r="S104" s="75"/>
      <c r="T104" s="75"/>
      <c r="U104" s="75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>G105+H105+I105+J105</f>
        <v>581749</v>
      </c>
      <c r="G105" s="104">
        <v>0</v>
      </c>
      <c r="H105" s="104">
        <v>571749</v>
      </c>
      <c r="I105" s="104">
        <v>0</v>
      </c>
      <c r="J105" s="104">
        <v>10000</v>
      </c>
      <c r="K105" s="36"/>
      <c r="L105" s="221" t="s">
        <v>2291</v>
      </c>
      <c r="M105" s="95"/>
      <c r="N105" s="96"/>
      <c r="O105" s="97"/>
      <c r="P105" s="46"/>
      <c r="R105" s="75"/>
      <c r="S105" s="75"/>
      <c r="T105" s="75"/>
      <c r="U105" s="75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895690</v>
      </c>
      <c r="G106" s="104">
        <v>410600</v>
      </c>
      <c r="H106" s="104">
        <v>273892</v>
      </c>
      <c r="I106" s="104">
        <v>0</v>
      </c>
      <c r="J106" s="104">
        <v>211198</v>
      </c>
      <c r="K106" s="36"/>
      <c r="L106" s="221" t="s">
        <v>2291</v>
      </c>
      <c r="M106" s="95"/>
      <c r="N106" s="96"/>
      <c r="O106" s="97"/>
      <c r="P106" s="46"/>
      <c r="R106" s="75"/>
      <c r="S106" s="75"/>
      <c r="T106" s="75"/>
      <c r="U106" s="75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168068</v>
      </c>
      <c r="G107" s="104">
        <v>0</v>
      </c>
      <c r="H107" s="104">
        <v>81918</v>
      </c>
      <c r="I107" s="104">
        <v>0</v>
      </c>
      <c r="J107" s="104">
        <v>86150</v>
      </c>
      <c r="K107" s="36"/>
      <c r="L107" s="221" t="s">
        <v>2287</v>
      </c>
      <c r="M107" s="95"/>
      <c r="N107" s="96"/>
      <c r="O107" s="97"/>
      <c r="P107" s="46"/>
      <c r="R107" s="75"/>
      <c r="S107" s="75"/>
      <c r="T107" s="75"/>
      <c r="U107" s="75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 t="s">
        <v>9</v>
      </c>
      <c r="G108" s="103" t="s">
        <v>9</v>
      </c>
      <c r="H108" s="103" t="s">
        <v>9</v>
      </c>
      <c r="I108" s="103" t="s">
        <v>9</v>
      </c>
      <c r="J108" s="103" t="s">
        <v>9</v>
      </c>
      <c r="K108" s="36"/>
      <c r="L108" s="222" t="s">
        <v>9</v>
      </c>
      <c r="M108" s="95"/>
      <c r="N108" s="96"/>
      <c r="O108" s="78"/>
      <c r="P108" s="46"/>
      <c r="R108" s="75"/>
      <c r="S108" s="75"/>
      <c r="T108" s="75"/>
      <c r="U108" s="75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22" t="s">
        <v>9</v>
      </c>
      <c r="M109" s="95"/>
      <c r="N109" s="96"/>
      <c r="O109" s="78"/>
      <c r="P109" s="46"/>
      <c r="R109" s="75"/>
      <c r="S109" s="75"/>
      <c r="T109" s="75"/>
      <c r="U109" s="75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4" ref="F110:F124">G110+H110+I110+J110</f>
        <v>1771655</v>
      </c>
      <c r="G110" s="104">
        <v>371500</v>
      </c>
      <c r="H110" s="104">
        <v>541455</v>
      </c>
      <c r="I110" s="104">
        <v>0</v>
      </c>
      <c r="J110" s="104">
        <v>858700</v>
      </c>
      <c r="K110" s="36"/>
      <c r="L110" s="221" t="s">
        <v>2291</v>
      </c>
      <c r="M110" s="95"/>
      <c r="N110" s="96"/>
      <c r="O110" s="78"/>
      <c r="P110" s="46"/>
      <c r="R110" s="75"/>
      <c r="S110" s="75"/>
      <c r="T110" s="75"/>
      <c r="U110" s="75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4"/>
        <v>497798</v>
      </c>
      <c r="G111" s="104">
        <v>0</v>
      </c>
      <c r="H111" s="104">
        <v>261248</v>
      </c>
      <c r="I111" s="104">
        <v>3000</v>
      </c>
      <c r="J111" s="104">
        <v>233550</v>
      </c>
      <c r="K111" s="36"/>
      <c r="L111" s="221" t="s">
        <v>2287</v>
      </c>
      <c r="M111" s="95"/>
      <c r="N111" s="96"/>
      <c r="O111" s="78"/>
      <c r="P111" s="46"/>
      <c r="R111" s="75"/>
      <c r="S111" s="75"/>
      <c r="T111" s="75"/>
      <c r="U111" s="75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4"/>
        <v>111822</v>
      </c>
      <c r="G112" s="104">
        <v>0</v>
      </c>
      <c r="H112" s="104">
        <v>15650</v>
      </c>
      <c r="I112" s="104">
        <v>0</v>
      </c>
      <c r="J112" s="104">
        <v>96172</v>
      </c>
      <c r="K112" s="36"/>
      <c r="L112" s="221" t="s">
        <v>2287</v>
      </c>
      <c r="M112" s="95"/>
      <c r="N112" s="96"/>
      <c r="O112" s="97"/>
      <c r="P112" s="46"/>
      <c r="R112" s="75"/>
      <c r="S112" s="75"/>
      <c r="T112" s="75"/>
      <c r="U112" s="75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4"/>
        <v>9391486</v>
      </c>
      <c r="G113" s="104">
        <v>3551</v>
      </c>
      <c r="H113" s="104">
        <v>2210180</v>
      </c>
      <c r="I113" s="104">
        <v>6100000</v>
      </c>
      <c r="J113" s="104">
        <v>1077755</v>
      </c>
      <c r="K113" s="36"/>
      <c r="L113" s="221" t="s">
        <v>2287</v>
      </c>
      <c r="M113" s="95"/>
      <c r="N113" s="96"/>
      <c r="O113" s="97"/>
      <c r="P113" s="46"/>
      <c r="R113" s="75"/>
      <c r="S113" s="75"/>
      <c r="T113" s="75"/>
      <c r="U113" s="75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4"/>
        <v>2139701</v>
      </c>
      <c r="G114" s="104">
        <v>1801300</v>
      </c>
      <c r="H114" s="104">
        <v>281401</v>
      </c>
      <c r="I114" s="104">
        <v>47000</v>
      </c>
      <c r="J114" s="104">
        <v>10000</v>
      </c>
      <c r="K114" s="36"/>
      <c r="L114" s="221" t="s">
        <v>2287</v>
      </c>
      <c r="M114" s="95"/>
      <c r="N114" s="96"/>
      <c r="O114" s="97"/>
      <c r="P114" s="46"/>
      <c r="R114" s="75"/>
      <c r="S114" s="75"/>
      <c r="T114" s="75"/>
      <c r="U114" s="75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4"/>
        <v>218463</v>
      </c>
      <c r="G115" s="104">
        <v>0</v>
      </c>
      <c r="H115" s="104">
        <v>0</v>
      </c>
      <c r="I115" s="104">
        <v>0</v>
      </c>
      <c r="J115" s="104">
        <v>218463</v>
      </c>
      <c r="K115" s="36"/>
      <c r="L115" s="221" t="s">
        <v>2287</v>
      </c>
      <c r="M115" s="95"/>
      <c r="N115" s="96"/>
      <c r="O115" s="78"/>
      <c r="P115" s="46"/>
      <c r="R115" s="75"/>
      <c r="S115" s="75"/>
      <c r="T115" s="75"/>
      <c r="U115" s="75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4"/>
        <v>1528423</v>
      </c>
      <c r="G116" s="104">
        <v>1039001</v>
      </c>
      <c r="H116" s="104">
        <v>489422</v>
      </c>
      <c r="I116" s="104">
        <v>0</v>
      </c>
      <c r="J116" s="104">
        <v>0</v>
      </c>
      <c r="K116" s="36"/>
      <c r="L116" s="221" t="s">
        <v>2287</v>
      </c>
      <c r="M116" s="95"/>
      <c r="N116" s="96"/>
      <c r="O116" s="78"/>
      <c r="P116" s="46"/>
      <c r="R116" s="75"/>
      <c r="S116" s="75"/>
      <c r="T116" s="75"/>
      <c r="U116" s="75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4"/>
        <v>619895</v>
      </c>
      <c r="G117" s="104">
        <v>0</v>
      </c>
      <c r="H117" s="104">
        <v>553395</v>
      </c>
      <c r="I117" s="104">
        <v>0</v>
      </c>
      <c r="J117" s="104">
        <v>66500</v>
      </c>
      <c r="K117" s="36"/>
      <c r="L117" s="221" t="s">
        <v>2287</v>
      </c>
      <c r="M117" s="95"/>
      <c r="N117" s="96"/>
      <c r="O117" s="78"/>
      <c r="P117" s="46"/>
      <c r="R117" s="75"/>
      <c r="S117" s="75"/>
      <c r="T117" s="75"/>
      <c r="U117" s="75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4"/>
        <v>214803</v>
      </c>
      <c r="G118" s="104">
        <v>0</v>
      </c>
      <c r="H118" s="104">
        <v>126023</v>
      </c>
      <c r="I118" s="104">
        <v>0</v>
      </c>
      <c r="J118" s="104">
        <v>88780</v>
      </c>
      <c r="K118" s="36"/>
      <c r="L118" s="221" t="s">
        <v>2287</v>
      </c>
      <c r="M118" s="95"/>
      <c r="N118" s="96"/>
      <c r="O118" s="78"/>
      <c r="P118" s="46"/>
      <c r="R118" s="75"/>
      <c r="S118" s="75"/>
      <c r="T118" s="75"/>
      <c r="U118" s="75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4"/>
        <v>954477</v>
      </c>
      <c r="G119" s="104">
        <v>0</v>
      </c>
      <c r="H119" s="104">
        <v>954477</v>
      </c>
      <c r="I119" s="104">
        <v>0</v>
      </c>
      <c r="J119" s="104">
        <v>0</v>
      </c>
      <c r="K119" s="36"/>
      <c r="L119" s="221" t="s">
        <v>2287</v>
      </c>
      <c r="M119" s="95"/>
      <c r="N119" s="96"/>
      <c r="O119" s="78"/>
      <c r="P119" s="46"/>
      <c r="R119" s="75"/>
      <c r="S119" s="75"/>
      <c r="T119" s="75"/>
      <c r="U119" s="75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4"/>
        <v>500018</v>
      </c>
      <c r="G120" s="104">
        <v>0</v>
      </c>
      <c r="H120" s="104">
        <v>347518</v>
      </c>
      <c r="I120" s="104">
        <v>0</v>
      </c>
      <c r="J120" s="104">
        <v>152500</v>
      </c>
      <c r="K120" s="36"/>
      <c r="L120" s="221" t="s">
        <v>2287</v>
      </c>
      <c r="M120" s="95"/>
      <c r="N120" s="96"/>
      <c r="O120" s="78"/>
      <c r="P120" s="46"/>
      <c r="R120" s="75"/>
      <c r="S120" s="75"/>
      <c r="T120" s="75"/>
      <c r="U120" s="75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4"/>
        <v>722819</v>
      </c>
      <c r="G121" s="104">
        <v>0</v>
      </c>
      <c r="H121" s="104">
        <v>363134</v>
      </c>
      <c r="I121" s="104">
        <v>0</v>
      </c>
      <c r="J121" s="104">
        <v>359685</v>
      </c>
      <c r="K121" s="36"/>
      <c r="L121" s="221" t="s">
        <v>2287</v>
      </c>
      <c r="M121" s="95"/>
      <c r="N121" s="96"/>
      <c r="O121" s="78"/>
      <c r="P121" s="46"/>
      <c r="R121" s="75"/>
      <c r="S121" s="75"/>
      <c r="T121" s="75"/>
      <c r="U121" s="75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4"/>
        <v>433434</v>
      </c>
      <c r="G122" s="104">
        <v>0</v>
      </c>
      <c r="H122" s="104">
        <v>11780</v>
      </c>
      <c r="I122" s="104">
        <v>0</v>
      </c>
      <c r="J122" s="104">
        <v>421654</v>
      </c>
      <c r="K122" s="36"/>
      <c r="L122" s="221" t="s">
        <v>2287</v>
      </c>
      <c r="M122" s="95"/>
      <c r="N122" s="96"/>
      <c r="O122" s="97"/>
      <c r="P122" s="46"/>
      <c r="R122" s="75"/>
      <c r="S122" s="75"/>
      <c r="T122" s="75"/>
      <c r="U122" s="75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4"/>
        <v>1847312</v>
      </c>
      <c r="G123" s="104">
        <v>0</v>
      </c>
      <c r="H123" s="104">
        <v>1537312</v>
      </c>
      <c r="I123" s="104">
        <v>95000</v>
      </c>
      <c r="J123" s="104">
        <v>215000</v>
      </c>
      <c r="K123" s="36"/>
      <c r="L123" s="221" t="s">
        <v>2291</v>
      </c>
      <c r="M123" s="95"/>
      <c r="N123" s="96"/>
      <c r="O123" s="78"/>
      <c r="P123" s="46"/>
      <c r="R123" s="75"/>
      <c r="S123" s="75"/>
      <c r="T123" s="75"/>
      <c r="U123" s="75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4"/>
        <v>179850</v>
      </c>
      <c r="G124" s="104">
        <v>0</v>
      </c>
      <c r="H124" s="104">
        <v>94850</v>
      </c>
      <c r="I124" s="104">
        <v>85000</v>
      </c>
      <c r="J124" s="104">
        <v>0</v>
      </c>
      <c r="K124" s="36"/>
      <c r="L124" s="221" t="s">
        <v>2287</v>
      </c>
      <c r="M124" s="95"/>
      <c r="N124" s="96"/>
      <c r="O124" s="78"/>
      <c r="P124" s="46"/>
      <c r="R124" s="75"/>
      <c r="S124" s="75"/>
      <c r="T124" s="75"/>
      <c r="U124" s="75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 t="s">
        <v>9</v>
      </c>
      <c r="G125" s="103" t="s">
        <v>9</v>
      </c>
      <c r="H125" s="103" t="s">
        <v>9</v>
      </c>
      <c r="I125" s="103" t="s">
        <v>9</v>
      </c>
      <c r="J125" s="103" t="s">
        <v>9</v>
      </c>
      <c r="K125" s="36"/>
      <c r="L125" s="222" t="s">
        <v>9</v>
      </c>
      <c r="M125" s="95"/>
      <c r="N125" s="96"/>
      <c r="O125" s="97"/>
      <c r="P125" s="46"/>
      <c r="R125" s="75"/>
      <c r="S125" s="75"/>
      <c r="T125" s="75"/>
      <c r="U125" s="75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>G126+H126+I126+J126</f>
        <v>106952</v>
      </c>
      <c r="G126" s="104">
        <v>0</v>
      </c>
      <c r="H126" s="104">
        <v>97877</v>
      </c>
      <c r="I126" s="104">
        <v>0</v>
      </c>
      <c r="J126" s="104">
        <v>9075</v>
      </c>
      <c r="K126" s="36"/>
      <c r="L126" s="221" t="s">
        <v>2287</v>
      </c>
      <c r="M126" s="95"/>
      <c r="N126" s="96"/>
      <c r="O126" s="78"/>
      <c r="P126" s="46"/>
      <c r="R126" s="75"/>
      <c r="S126" s="75"/>
      <c r="T126" s="75"/>
      <c r="U126" s="75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>G127+H127+I127+J127</f>
        <v>1602297</v>
      </c>
      <c r="G127" s="104">
        <v>0</v>
      </c>
      <c r="H127" s="104">
        <v>334897</v>
      </c>
      <c r="I127" s="104">
        <v>0</v>
      </c>
      <c r="J127" s="104">
        <v>1267400</v>
      </c>
      <c r="K127" s="36"/>
      <c r="L127" s="221" t="s">
        <v>2291</v>
      </c>
      <c r="M127" s="95"/>
      <c r="N127" s="96"/>
      <c r="O127" s="97"/>
      <c r="P127" s="46"/>
      <c r="R127" s="75"/>
      <c r="S127" s="75"/>
      <c r="T127" s="75"/>
      <c r="U127" s="75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 t="s">
        <v>9</v>
      </c>
      <c r="G128" s="103" t="s">
        <v>9</v>
      </c>
      <c r="H128" s="103" t="s">
        <v>9</v>
      </c>
      <c r="I128" s="103" t="s">
        <v>9</v>
      </c>
      <c r="J128" s="103" t="s">
        <v>9</v>
      </c>
      <c r="K128" s="36"/>
      <c r="L128" s="222" t="s">
        <v>9</v>
      </c>
      <c r="M128" s="95"/>
      <c r="N128" s="96"/>
      <c r="O128" s="97"/>
      <c r="P128" s="46"/>
      <c r="R128" s="75"/>
      <c r="S128" s="75"/>
      <c r="T128" s="75"/>
      <c r="U128" s="75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aca="true" t="shared" si="5" ref="F129:F148">G129+H129+I129+J129</f>
        <v>2389316</v>
      </c>
      <c r="G129" s="104">
        <v>0</v>
      </c>
      <c r="H129" s="104">
        <v>341616</v>
      </c>
      <c r="I129" s="104">
        <v>0</v>
      </c>
      <c r="J129" s="104">
        <v>2047700</v>
      </c>
      <c r="K129" s="36"/>
      <c r="L129" s="221" t="s">
        <v>2287</v>
      </c>
      <c r="M129" s="95"/>
      <c r="N129" s="96"/>
      <c r="O129" s="97"/>
      <c r="P129" s="46"/>
      <c r="R129" s="75"/>
      <c r="S129" s="75"/>
      <c r="T129" s="75"/>
      <c r="U129" s="75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5"/>
        <v>1000628</v>
      </c>
      <c r="G130" s="104">
        <v>831100</v>
      </c>
      <c r="H130" s="104">
        <v>90679</v>
      </c>
      <c r="I130" s="104">
        <v>26500</v>
      </c>
      <c r="J130" s="104">
        <v>52349</v>
      </c>
      <c r="K130" s="36"/>
      <c r="L130" s="221" t="s">
        <v>2287</v>
      </c>
      <c r="M130" s="95"/>
      <c r="N130" s="96"/>
      <c r="O130" s="97"/>
      <c r="P130" s="46"/>
      <c r="R130" s="75"/>
      <c r="S130" s="75"/>
      <c r="T130" s="75"/>
      <c r="U130" s="75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5"/>
        <v>307158</v>
      </c>
      <c r="G131" s="104">
        <v>0</v>
      </c>
      <c r="H131" s="104">
        <v>172424</v>
      </c>
      <c r="I131" s="104">
        <v>0</v>
      </c>
      <c r="J131" s="104">
        <v>134734</v>
      </c>
      <c r="K131" s="36"/>
      <c r="L131" s="221" t="s">
        <v>2287</v>
      </c>
      <c r="M131" s="95"/>
      <c r="N131" s="96"/>
      <c r="O131" s="78"/>
      <c r="P131" s="46"/>
      <c r="R131" s="75"/>
      <c r="S131" s="75"/>
      <c r="T131" s="75"/>
      <c r="U131" s="75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5"/>
        <v>94649</v>
      </c>
      <c r="G132" s="104">
        <v>0</v>
      </c>
      <c r="H132" s="104">
        <v>54549</v>
      </c>
      <c r="I132" s="104">
        <v>0</v>
      </c>
      <c r="J132" s="104">
        <v>40100</v>
      </c>
      <c r="K132" s="36"/>
      <c r="L132" s="221" t="s">
        <v>2287</v>
      </c>
      <c r="M132" s="95"/>
      <c r="N132" s="96"/>
      <c r="O132" s="97"/>
      <c r="P132" s="46"/>
      <c r="R132" s="75"/>
      <c r="S132" s="75"/>
      <c r="T132" s="75"/>
      <c r="U132" s="75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5"/>
        <v>513749</v>
      </c>
      <c r="G133" s="104">
        <v>111000</v>
      </c>
      <c r="H133" s="104">
        <v>337334</v>
      </c>
      <c r="I133" s="104">
        <v>6200</v>
      </c>
      <c r="J133" s="104">
        <v>59215</v>
      </c>
      <c r="K133" s="36"/>
      <c r="L133" s="221" t="s">
        <v>2287</v>
      </c>
      <c r="M133" s="95"/>
      <c r="N133" s="96"/>
      <c r="O133" s="97"/>
      <c r="P133" s="46"/>
      <c r="R133" s="75"/>
      <c r="S133" s="75"/>
      <c r="T133" s="75"/>
      <c r="U133" s="75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5"/>
        <v>4181277</v>
      </c>
      <c r="G134" s="104">
        <v>4165500</v>
      </c>
      <c r="H134" s="104">
        <v>15777</v>
      </c>
      <c r="I134" s="104">
        <v>0</v>
      </c>
      <c r="J134" s="104">
        <v>0</v>
      </c>
      <c r="K134" s="36"/>
      <c r="L134" s="221" t="s">
        <v>2287</v>
      </c>
      <c r="M134" s="95"/>
      <c r="N134" s="96"/>
      <c r="O134" s="78"/>
      <c r="P134" s="46"/>
      <c r="R134" s="75"/>
      <c r="S134" s="75"/>
      <c r="T134" s="75"/>
      <c r="U134" s="75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5"/>
        <v>287939</v>
      </c>
      <c r="G135" s="104">
        <v>103625</v>
      </c>
      <c r="H135" s="104">
        <v>169314</v>
      </c>
      <c r="I135" s="104">
        <v>0</v>
      </c>
      <c r="J135" s="104">
        <v>15000</v>
      </c>
      <c r="K135" s="36"/>
      <c r="L135" s="221" t="s">
        <v>2287</v>
      </c>
      <c r="M135" s="95"/>
      <c r="N135" s="96"/>
      <c r="O135" s="78"/>
      <c r="P135" s="46"/>
      <c r="R135" s="75"/>
      <c r="S135" s="75"/>
      <c r="T135" s="75"/>
      <c r="U135" s="75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5"/>
        <v>4846060</v>
      </c>
      <c r="G136" s="104">
        <v>2518412</v>
      </c>
      <c r="H136" s="104">
        <v>544353</v>
      </c>
      <c r="I136" s="104">
        <v>1205145</v>
      </c>
      <c r="J136" s="104">
        <v>578150</v>
      </c>
      <c r="K136" s="36"/>
      <c r="L136" s="221" t="s">
        <v>2291</v>
      </c>
      <c r="M136" s="95"/>
      <c r="N136" s="96"/>
      <c r="O136" s="78"/>
      <c r="P136" s="46"/>
      <c r="R136" s="75"/>
      <c r="S136" s="75"/>
      <c r="T136" s="75"/>
      <c r="U136" s="75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5"/>
        <v>10500</v>
      </c>
      <c r="G137" s="104">
        <v>0</v>
      </c>
      <c r="H137" s="104">
        <v>10500</v>
      </c>
      <c r="I137" s="104">
        <v>0</v>
      </c>
      <c r="J137" s="104">
        <v>0</v>
      </c>
      <c r="K137" s="36"/>
      <c r="L137" s="221" t="s">
        <v>2287</v>
      </c>
      <c r="M137" s="95"/>
      <c r="N137" s="96"/>
      <c r="O137" s="78"/>
      <c r="P137" s="46"/>
      <c r="R137" s="75"/>
      <c r="S137" s="75"/>
      <c r="T137" s="75"/>
      <c r="U137" s="75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5"/>
        <v>628406</v>
      </c>
      <c r="G138" s="104">
        <v>0</v>
      </c>
      <c r="H138" s="104">
        <v>298649</v>
      </c>
      <c r="I138" s="104">
        <v>0</v>
      </c>
      <c r="J138" s="104">
        <v>329757</v>
      </c>
      <c r="K138" s="36"/>
      <c r="L138" s="221" t="s">
        <v>2287</v>
      </c>
      <c r="M138" s="95"/>
      <c r="N138" s="96"/>
      <c r="O138" s="78"/>
      <c r="P138" s="46"/>
      <c r="R138" s="75"/>
      <c r="S138" s="75"/>
      <c r="T138" s="75"/>
      <c r="U138" s="75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5"/>
        <v>224982</v>
      </c>
      <c r="G139" s="104">
        <v>0</v>
      </c>
      <c r="H139" s="104">
        <v>178047</v>
      </c>
      <c r="I139" s="104">
        <v>0</v>
      </c>
      <c r="J139" s="104">
        <v>46935</v>
      </c>
      <c r="K139" s="36"/>
      <c r="L139" s="221" t="s">
        <v>2287</v>
      </c>
      <c r="M139" s="95"/>
      <c r="N139" s="96"/>
      <c r="O139" s="78"/>
      <c r="P139" s="46"/>
      <c r="R139" s="75"/>
      <c r="S139" s="75"/>
      <c r="T139" s="75"/>
      <c r="U139" s="75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5"/>
        <v>409760</v>
      </c>
      <c r="G140" s="104">
        <v>0</v>
      </c>
      <c r="H140" s="104">
        <v>366326</v>
      </c>
      <c r="I140" s="104">
        <v>42500</v>
      </c>
      <c r="J140" s="104">
        <v>934</v>
      </c>
      <c r="K140" s="36"/>
      <c r="L140" s="221" t="s">
        <v>2287</v>
      </c>
      <c r="M140" s="95"/>
      <c r="N140" s="96"/>
      <c r="O140" s="78"/>
      <c r="P140" s="46"/>
      <c r="R140" s="75"/>
      <c r="S140" s="75"/>
      <c r="T140" s="75"/>
      <c r="U140" s="75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5"/>
        <v>220285</v>
      </c>
      <c r="G141" s="104">
        <v>0</v>
      </c>
      <c r="H141" s="104">
        <v>104435</v>
      </c>
      <c r="I141" s="104">
        <v>17000</v>
      </c>
      <c r="J141" s="104">
        <v>98850</v>
      </c>
      <c r="K141" s="36"/>
      <c r="L141" s="221" t="s">
        <v>2291</v>
      </c>
      <c r="M141" s="95"/>
      <c r="N141" s="96"/>
      <c r="O141" s="78"/>
      <c r="P141" s="46"/>
      <c r="R141" s="75"/>
      <c r="S141" s="75"/>
      <c r="T141" s="75"/>
      <c r="U141" s="75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5"/>
        <v>2346823</v>
      </c>
      <c r="G142" s="104">
        <v>80504</v>
      </c>
      <c r="H142" s="104">
        <v>261013</v>
      </c>
      <c r="I142" s="104">
        <v>1809356</v>
      </c>
      <c r="J142" s="104">
        <v>195950</v>
      </c>
      <c r="K142" s="36"/>
      <c r="L142" s="221" t="s">
        <v>2287</v>
      </c>
      <c r="M142" s="95"/>
      <c r="N142" s="96"/>
      <c r="O142" s="78"/>
      <c r="P142" s="46"/>
      <c r="R142" s="75"/>
      <c r="S142" s="75"/>
      <c r="T142" s="75"/>
      <c r="U142" s="75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5"/>
        <v>1984784</v>
      </c>
      <c r="G143" s="104">
        <v>478498</v>
      </c>
      <c r="H143" s="104">
        <v>1061057</v>
      </c>
      <c r="I143" s="104">
        <v>6000</v>
      </c>
      <c r="J143" s="104">
        <v>439229</v>
      </c>
      <c r="K143" s="36"/>
      <c r="L143" s="221" t="s">
        <v>2287</v>
      </c>
      <c r="M143" s="95"/>
      <c r="N143" s="96"/>
      <c r="O143" s="78"/>
      <c r="P143" s="46"/>
      <c r="R143" s="75"/>
      <c r="S143" s="75"/>
      <c r="T143" s="75"/>
      <c r="U143" s="75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5"/>
        <v>172334</v>
      </c>
      <c r="G144" s="104">
        <v>37500</v>
      </c>
      <c r="H144" s="104">
        <v>134834</v>
      </c>
      <c r="I144" s="104">
        <v>0</v>
      </c>
      <c r="J144" s="104">
        <v>0</v>
      </c>
      <c r="K144" s="36"/>
      <c r="L144" s="221" t="s">
        <v>2287</v>
      </c>
      <c r="M144" s="95"/>
      <c r="N144" s="96"/>
      <c r="O144" s="78"/>
      <c r="P144" s="46"/>
      <c r="R144" s="75"/>
      <c r="S144" s="75"/>
      <c r="T144" s="75"/>
      <c r="U144" s="75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5"/>
        <v>2134005</v>
      </c>
      <c r="G145" s="104">
        <v>571800</v>
      </c>
      <c r="H145" s="104">
        <v>1178937</v>
      </c>
      <c r="I145" s="104">
        <v>0</v>
      </c>
      <c r="J145" s="104">
        <v>383268</v>
      </c>
      <c r="K145" s="36"/>
      <c r="L145" s="221" t="s">
        <v>2291</v>
      </c>
      <c r="M145" s="95"/>
      <c r="N145" s="96"/>
      <c r="O145" s="97"/>
      <c r="P145" s="46"/>
      <c r="R145" s="75"/>
      <c r="S145" s="75"/>
      <c r="T145" s="75"/>
      <c r="U145" s="75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5"/>
        <v>1163954</v>
      </c>
      <c r="G146" s="104">
        <v>0</v>
      </c>
      <c r="H146" s="104">
        <v>142925</v>
      </c>
      <c r="I146" s="104">
        <v>0</v>
      </c>
      <c r="J146" s="104">
        <v>1021029</v>
      </c>
      <c r="K146" s="36"/>
      <c r="L146" s="221" t="s">
        <v>2287</v>
      </c>
      <c r="M146" s="95"/>
      <c r="N146" s="96"/>
      <c r="O146" s="78"/>
      <c r="P146" s="46"/>
      <c r="R146" s="75"/>
      <c r="S146" s="75"/>
      <c r="T146" s="75"/>
      <c r="U146" s="75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5"/>
        <v>4867923</v>
      </c>
      <c r="G147" s="104">
        <v>1177102</v>
      </c>
      <c r="H147" s="104">
        <v>1822655</v>
      </c>
      <c r="I147" s="104">
        <v>0</v>
      </c>
      <c r="J147" s="104">
        <v>1868166</v>
      </c>
      <c r="K147" s="36"/>
      <c r="L147" s="221" t="s">
        <v>2287</v>
      </c>
      <c r="M147" s="95"/>
      <c r="N147" s="96"/>
      <c r="O147" s="78"/>
      <c r="P147" s="46"/>
      <c r="R147" s="75"/>
      <c r="S147" s="75"/>
      <c r="T147" s="75"/>
      <c r="U147" s="75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5"/>
        <v>10700</v>
      </c>
      <c r="G148" s="104">
        <v>0</v>
      </c>
      <c r="H148" s="104">
        <v>10700</v>
      </c>
      <c r="I148" s="104">
        <v>0</v>
      </c>
      <c r="J148" s="104">
        <v>0</v>
      </c>
      <c r="K148" s="36"/>
      <c r="L148" s="221" t="s">
        <v>2287</v>
      </c>
      <c r="M148" s="95"/>
      <c r="N148" s="96"/>
      <c r="O148" s="78"/>
      <c r="P148" s="46"/>
      <c r="R148" s="75"/>
      <c r="S148" s="75"/>
      <c r="T148" s="75"/>
      <c r="U148" s="75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 t="s">
        <v>9</v>
      </c>
      <c r="G149" s="103" t="s">
        <v>9</v>
      </c>
      <c r="H149" s="103" t="s">
        <v>9</v>
      </c>
      <c r="I149" s="103" t="s">
        <v>9</v>
      </c>
      <c r="J149" s="103" t="s">
        <v>9</v>
      </c>
      <c r="K149" s="36"/>
      <c r="L149" s="222" t="s">
        <v>9</v>
      </c>
      <c r="M149" s="95"/>
      <c r="N149" s="96"/>
      <c r="O149" s="78"/>
      <c r="P149" s="46"/>
      <c r="R149" s="75"/>
      <c r="S149" s="75"/>
      <c r="T149" s="75"/>
      <c r="U149" s="75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>G150+H150+I150+J150</f>
        <v>66194</v>
      </c>
      <c r="G150" s="104">
        <v>0</v>
      </c>
      <c r="H150" s="104">
        <v>60894</v>
      </c>
      <c r="I150" s="104">
        <v>0</v>
      </c>
      <c r="J150" s="104">
        <v>5300</v>
      </c>
      <c r="K150" s="36"/>
      <c r="L150" s="221" t="s">
        <v>2287</v>
      </c>
      <c r="M150" s="95"/>
      <c r="N150" s="96"/>
      <c r="O150" s="78"/>
      <c r="P150" s="46"/>
      <c r="R150" s="75"/>
      <c r="S150" s="75"/>
      <c r="T150" s="75"/>
      <c r="U150" s="75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>G151+H151+I151+J151</f>
        <v>2500</v>
      </c>
      <c r="G151" s="104">
        <v>0</v>
      </c>
      <c r="H151" s="104">
        <v>2500</v>
      </c>
      <c r="I151" s="104">
        <v>0</v>
      </c>
      <c r="J151" s="104">
        <v>0</v>
      </c>
      <c r="K151" s="36"/>
      <c r="L151" s="221" t="s">
        <v>2291</v>
      </c>
      <c r="M151" s="95"/>
      <c r="N151" s="96"/>
      <c r="O151" s="97"/>
      <c r="P151" s="46"/>
      <c r="R151" s="75"/>
      <c r="S151" s="75"/>
      <c r="T151" s="75"/>
      <c r="U151" s="75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>G152+H152+I152+J152</f>
        <v>825914</v>
      </c>
      <c r="G152" s="104">
        <v>0</v>
      </c>
      <c r="H152" s="104">
        <v>512149</v>
      </c>
      <c r="I152" s="104">
        <v>98125</v>
      </c>
      <c r="J152" s="104">
        <v>215640</v>
      </c>
      <c r="K152" s="63"/>
      <c r="L152" s="221" t="s">
        <v>2287</v>
      </c>
      <c r="M152" s="95"/>
      <c r="N152" s="96"/>
      <c r="O152" s="78"/>
      <c r="P152" s="46"/>
      <c r="R152" s="75"/>
      <c r="S152" s="75"/>
      <c r="T152" s="75"/>
      <c r="U152" s="75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>G153+H153+I153+J153</f>
        <v>253600</v>
      </c>
      <c r="G153" s="104">
        <v>76350</v>
      </c>
      <c r="H153" s="104">
        <v>160250</v>
      </c>
      <c r="I153" s="104">
        <v>0</v>
      </c>
      <c r="J153" s="104">
        <v>17000</v>
      </c>
      <c r="K153" s="36"/>
      <c r="L153" s="221" t="s">
        <v>2291</v>
      </c>
      <c r="M153" s="95"/>
      <c r="N153" s="96"/>
      <c r="O153" s="78"/>
      <c r="P153" s="46"/>
      <c r="R153" s="75"/>
      <c r="S153" s="75"/>
      <c r="T153" s="75"/>
      <c r="U153" s="75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>G154+H154+I154+J154</f>
        <v>74130</v>
      </c>
      <c r="G154" s="104">
        <v>0</v>
      </c>
      <c r="H154" s="104">
        <v>53060</v>
      </c>
      <c r="I154" s="104">
        <v>0</v>
      </c>
      <c r="J154" s="104">
        <v>21070</v>
      </c>
      <c r="K154" s="36"/>
      <c r="L154" s="221" t="s">
        <v>2287</v>
      </c>
      <c r="M154" s="95"/>
      <c r="N154" s="96"/>
      <c r="O154" s="97"/>
      <c r="P154" s="46"/>
      <c r="R154" s="75"/>
      <c r="S154" s="75"/>
      <c r="T154" s="75"/>
      <c r="U154" s="75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 t="s">
        <v>9</v>
      </c>
      <c r="G155" s="103" t="s">
        <v>9</v>
      </c>
      <c r="H155" s="103" t="s">
        <v>9</v>
      </c>
      <c r="I155" s="103" t="s">
        <v>9</v>
      </c>
      <c r="J155" s="103" t="s">
        <v>9</v>
      </c>
      <c r="K155" s="36"/>
      <c r="L155" s="222" t="s">
        <v>9</v>
      </c>
      <c r="M155" s="95"/>
      <c r="N155" s="96"/>
      <c r="O155" s="78"/>
      <c r="P155" s="46"/>
      <c r="R155" s="75"/>
      <c r="S155" s="75"/>
      <c r="T155" s="75"/>
      <c r="U155" s="75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>G156+H156+I156+J156</f>
        <v>726904</v>
      </c>
      <c r="G156" s="104">
        <v>0</v>
      </c>
      <c r="H156" s="104">
        <v>528104</v>
      </c>
      <c r="I156" s="104">
        <v>60000</v>
      </c>
      <c r="J156" s="104">
        <v>138800</v>
      </c>
      <c r="K156" s="36"/>
      <c r="L156" s="221" t="s">
        <v>2287</v>
      </c>
      <c r="M156" s="95"/>
      <c r="N156" s="96"/>
      <c r="O156" s="97"/>
      <c r="P156" s="46"/>
      <c r="R156" s="75"/>
      <c r="S156" s="75"/>
      <c r="T156" s="75"/>
      <c r="U156" s="75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>G157+H157+I157+J157</f>
        <v>132897</v>
      </c>
      <c r="G157" s="104">
        <v>0</v>
      </c>
      <c r="H157" s="104">
        <v>65585</v>
      </c>
      <c r="I157" s="104">
        <v>0</v>
      </c>
      <c r="J157" s="104">
        <v>67312</v>
      </c>
      <c r="K157" s="36"/>
      <c r="L157" s="221" t="s">
        <v>2287</v>
      </c>
      <c r="M157" s="95"/>
      <c r="N157" s="96"/>
      <c r="O157" s="97"/>
      <c r="P157" s="46"/>
      <c r="R157" s="75"/>
      <c r="S157" s="75"/>
      <c r="T157" s="75"/>
      <c r="U157" s="75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 t="s">
        <v>9</v>
      </c>
      <c r="G158" s="103" t="s">
        <v>9</v>
      </c>
      <c r="H158" s="103" t="s">
        <v>9</v>
      </c>
      <c r="I158" s="103" t="s">
        <v>9</v>
      </c>
      <c r="J158" s="103" t="s">
        <v>9</v>
      </c>
      <c r="K158" s="36"/>
      <c r="L158" s="222" t="s">
        <v>9</v>
      </c>
      <c r="M158" s="95"/>
      <c r="N158" s="96"/>
      <c r="O158" s="78"/>
      <c r="P158" s="46"/>
      <c r="R158" s="75"/>
      <c r="S158" s="75"/>
      <c r="T158" s="75"/>
      <c r="U158" s="75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>G159+H159+I159+J159</f>
        <v>34395</v>
      </c>
      <c r="G159" s="104">
        <v>400</v>
      </c>
      <c r="H159" s="104">
        <v>21995</v>
      </c>
      <c r="I159" s="104">
        <v>0</v>
      </c>
      <c r="J159" s="104">
        <v>12000</v>
      </c>
      <c r="K159" s="36"/>
      <c r="L159" s="221" t="s">
        <v>2287</v>
      </c>
      <c r="M159" s="95"/>
      <c r="N159" s="96"/>
      <c r="O159" s="78"/>
      <c r="P159" s="46"/>
      <c r="R159" s="75"/>
      <c r="S159" s="75"/>
      <c r="T159" s="75"/>
      <c r="U159" s="75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>G160+H160+I160+J160</f>
        <v>451834</v>
      </c>
      <c r="G160" s="104">
        <v>0</v>
      </c>
      <c r="H160" s="104">
        <v>103406</v>
      </c>
      <c r="I160" s="104">
        <v>0</v>
      </c>
      <c r="J160" s="104">
        <v>348428</v>
      </c>
      <c r="K160" s="36"/>
      <c r="L160" s="221" t="s">
        <v>2291</v>
      </c>
      <c r="M160" s="95"/>
      <c r="N160" s="96"/>
      <c r="O160" s="78"/>
      <c r="P160" s="46"/>
      <c r="R160" s="75"/>
      <c r="S160" s="75"/>
      <c r="T160" s="75"/>
      <c r="U160" s="75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1557162</v>
      </c>
      <c r="G161" s="104">
        <v>0</v>
      </c>
      <c r="H161" s="104">
        <v>1529812</v>
      </c>
      <c r="I161" s="104">
        <v>0</v>
      </c>
      <c r="J161" s="104">
        <v>27350</v>
      </c>
      <c r="K161" s="36"/>
      <c r="L161" s="221" t="s">
        <v>2287</v>
      </c>
      <c r="M161" s="95"/>
      <c r="N161" s="96"/>
      <c r="O161" s="78"/>
      <c r="P161" s="46"/>
      <c r="R161" s="75"/>
      <c r="S161" s="75"/>
      <c r="T161" s="75"/>
      <c r="U161" s="75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aca="true" t="shared" si="6" ref="F163:F169">G163+H163+I163+J163</f>
        <v>1000</v>
      </c>
      <c r="G163" s="104">
        <v>0</v>
      </c>
      <c r="H163" s="104">
        <v>0</v>
      </c>
      <c r="I163" s="104">
        <v>0</v>
      </c>
      <c r="J163" s="104">
        <v>1000</v>
      </c>
      <c r="K163" s="36"/>
      <c r="L163" s="221" t="s">
        <v>2287</v>
      </c>
      <c r="M163" s="95"/>
      <c r="N163" s="96"/>
      <c r="O163" s="97"/>
      <c r="P163" s="46"/>
      <c r="R163" s="75"/>
      <c r="S163" s="75"/>
      <c r="T163" s="75"/>
      <c r="U163" s="75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6"/>
        <v>332254</v>
      </c>
      <c r="G164" s="104">
        <v>0</v>
      </c>
      <c r="H164" s="104">
        <v>330038</v>
      </c>
      <c r="I164" s="104">
        <v>0</v>
      </c>
      <c r="J164" s="104">
        <v>2216</v>
      </c>
      <c r="K164" s="36"/>
      <c r="L164" s="221" t="s">
        <v>2287</v>
      </c>
      <c r="M164" s="95"/>
      <c r="N164" s="96"/>
      <c r="O164" s="78"/>
      <c r="P164" s="46"/>
      <c r="R164" s="75"/>
      <c r="S164" s="75"/>
      <c r="T164" s="75"/>
      <c r="U164" s="75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6"/>
        <v>500</v>
      </c>
      <c r="G165" s="104">
        <v>0</v>
      </c>
      <c r="H165" s="104">
        <v>500</v>
      </c>
      <c r="I165" s="104">
        <v>0</v>
      </c>
      <c r="J165" s="104">
        <v>0</v>
      </c>
      <c r="K165" s="36"/>
      <c r="L165" s="221" t="s">
        <v>2287</v>
      </c>
      <c r="M165" s="95"/>
      <c r="N165" s="96"/>
      <c r="O165" s="97"/>
      <c r="P165" s="46"/>
      <c r="R165" s="75"/>
      <c r="S165" s="75"/>
      <c r="T165" s="75"/>
      <c r="U165" s="75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6"/>
        <v>248236</v>
      </c>
      <c r="G166" s="104">
        <v>0</v>
      </c>
      <c r="H166" s="104">
        <v>168236</v>
      </c>
      <c r="I166" s="104">
        <v>0</v>
      </c>
      <c r="J166" s="104">
        <v>80000</v>
      </c>
      <c r="K166" s="36"/>
      <c r="L166" s="221" t="s">
        <v>2287</v>
      </c>
      <c r="M166" s="95"/>
      <c r="N166" s="96"/>
      <c r="O166" s="78"/>
      <c r="P166" s="46"/>
      <c r="R166" s="75"/>
      <c r="S166" s="75"/>
      <c r="T166" s="75"/>
      <c r="U166" s="75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6"/>
        <v>4326417</v>
      </c>
      <c r="G167" s="104">
        <v>150000</v>
      </c>
      <c r="H167" s="104">
        <v>200287</v>
      </c>
      <c r="I167" s="104">
        <v>0</v>
      </c>
      <c r="J167" s="104">
        <v>3976130</v>
      </c>
      <c r="K167" s="36"/>
      <c r="L167" s="221" t="s">
        <v>2287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6"/>
        <v>1177327</v>
      </c>
      <c r="G168" s="104">
        <v>0</v>
      </c>
      <c r="H168" s="104">
        <v>1020421</v>
      </c>
      <c r="I168" s="104">
        <v>0</v>
      </c>
      <c r="J168" s="104">
        <v>156906</v>
      </c>
      <c r="K168" s="36"/>
      <c r="L168" s="221" t="s">
        <v>2287</v>
      </c>
      <c r="M168" s="95"/>
      <c r="N168" s="96"/>
      <c r="O168" s="78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6"/>
        <v>837149</v>
      </c>
      <c r="G169" s="104">
        <v>430400</v>
      </c>
      <c r="H169" s="104">
        <v>92690</v>
      </c>
      <c r="I169" s="104">
        <v>0</v>
      </c>
      <c r="J169" s="104">
        <v>314059</v>
      </c>
      <c r="K169" s="36"/>
      <c r="L169" s="221" t="s">
        <v>2287</v>
      </c>
      <c r="M169" s="95"/>
      <c r="N169" s="96"/>
      <c r="O169" s="78"/>
      <c r="P169" s="46"/>
      <c r="R169" s="75"/>
      <c r="S169" s="75"/>
      <c r="T169" s="75"/>
      <c r="U169" s="75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2" t="s">
        <v>9</v>
      </c>
      <c r="M170" s="95"/>
      <c r="N170" s="96"/>
      <c r="O170" s="78"/>
      <c r="P170" s="46"/>
      <c r="R170" s="75"/>
      <c r="S170" s="75"/>
      <c r="T170" s="75"/>
      <c r="U170" s="75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>G171+H171+I171+J171</f>
        <v>14191746</v>
      </c>
      <c r="G171" s="104">
        <v>582400</v>
      </c>
      <c r="H171" s="104">
        <v>507763</v>
      </c>
      <c r="I171" s="104">
        <v>1754886</v>
      </c>
      <c r="J171" s="104">
        <v>11346697</v>
      </c>
      <c r="K171" s="36"/>
      <c r="L171" s="221" t="s">
        <v>2287</v>
      </c>
      <c r="M171" s="95"/>
      <c r="N171" s="96"/>
      <c r="O171" s="78"/>
      <c r="P171" s="46"/>
      <c r="R171" s="75"/>
      <c r="S171" s="75"/>
      <c r="T171" s="75"/>
      <c r="U171" s="75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>G172+H172+I172+J172</f>
        <v>114469184</v>
      </c>
      <c r="G172" s="104">
        <v>0</v>
      </c>
      <c r="H172" s="104">
        <v>1786982</v>
      </c>
      <c r="I172" s="104">
        <v>13162643</v>
      </c>
      <c r="J172" s="104">
        <v>99519559</v>
      </c>
      <c r="K172" s="36"/>
      <c r="L172" s="221" t="s">
        <v>2291</v>
      </c>
      <c r="M172" s="95"/>
      <c r="N172" s="96"/>
      <c r="O172" s="78"/>
      <c r="P172" s="46"/>
      <c r="R172" s="75"/>
      <c r="S172" s="75"/>
      <c r="T172" s="75"/>
      <c r="U172" s="75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>G173+H173+I173+J173</f>
        <v>20838</v>
      </c>
      <c r="G173" s="104">
        <v>0</v>
      </c>
      <c r="H173" s="104">
        <v>19935</v>
      </c>
      <c r="I173" s="104">
        <v>0</v>
      </c>
      <c r="J173" s="104">
        <v>903</v>
      </c>
      <c r="K173" s="36"/>
      <c r="L173" s="221" t="s">
        <v>2287</v>
      </c>
      <c r="M173" s="95"/>
      <c r="N173" s="96"/>
      <c r="O173" s="97"/>
      <c r="P173" s="46"/>
      <c r="R173" s="75"/>
      <c r="S173" s="75"/>
      <c r="T173" s="75"/>
      <c r="U173" s="75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 t="s">
        <v>9</v>
      </c>
      <c r="G174" s="103" t="s">
        <v>9</v>
      </c>
      <c r="H174" s="103" t="s">
        <v>9</v>
      </c>
      <c r="I174" s="103" t="s">
        <v>9</v>
      </c>
      <c r="J174" s="103" t="s">
        <v>9</v>
      </c>
      <c r="K174" s="36"/>
      <c r="L174" s="222" t="s">
        <v>9</v>
      </c>
      <c r="M174" s="95"/>
      <c r="N174" s="96"/>
      <c r="O174" s="78"/>
      <c r="P174" s="46"/>
      <c r="R174" s="75"/>
      <c r="S174" s="75"/>
      <c r="T174" s="75"/>
      <c r="U174" s="75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aca="true" t="shared" si="7" ref="F175:F181">G175+H175+I175+J175</f>
        <v>445215</v>
      </c>
      <c r="G175" s="104">
        <v>0</v>
      </c>
      <c r="H175" s="104">
        <v>279920</v>
      </c>
      <c r="I175" s="104">
        <v>0</v>
      </c>
      <c r="J175" s="104">
        <v>165295</v>
      </c>
      <c r="K175" s="36"/>
      <c r="L175" s="221" t="s">
        <v>2287</v>
      </c>
      <c r="M175" s="95"/>
      <c r="N175" s="96"/>
      <c r="O175" s="78"/>
      <c r="P175" s="46"/>
      <c r="R175" s="75"/>
      <c r="S175" s="75"/>
      <c r="T175" s="75"/>
      <c r="U175" s="75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7"/>
        <v>308425</v>
      </c>
      <c r="G176" s="104">
        <v>0</v>
      </c>
      <c r="H176" s="104">
        <v>14425</v>
      </c>
      <c r="I176" s="104">
        <v>0</v>
      </c>
      <c r="J176" s="104">
        <v>294000</v>
      </c>
      <c r="K176" s="36"/>
      <c r="L176" s="221" t="s">
        <v>2287</v>
      </c>
      <c r="M176" s="95"/>
      <c r="N176" s="96"/>
      <c r="O176" s="78"/>
      <c r="P176" s="46"/>
      <c r="R176" s="75"/>
      <c r="S176" s="75"/>
      <c r="T176" s="75"/>
      <c r="U176" s="75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7"/>
        <v>2536474</v>
      </c>
      <c r="G177" s="104">
        <v>0</v>
      </c>
      <c r="H177" s="104">
        <v>954074</v>
      </c>
      <c r="I177" s="104">
        <v>0</v>
      </c>
      <c r="J177" s="104">
        <v>1582400</v>
      </c>
      <c r="K177" s="36"/>
      <c r="L177" s="221" t="s">
        <v>2287</v>
      </c>
      <c r="M177" s="95"/>
      <c r="N177" s="96"/>
      <c r="O177" s="78"/>
      <c r="P177" s="46"/>
      <c r="R177" s="75"/>
      <c r="S177" s="75"/>
      <c r="T177" s="75"/>
      <c r="U177" s="75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7"/>
        <v>3429144</v>
      </c>
      <c r="G178" s="104">
        <v>1687550</v>
      </c>
      <c r="H178" s="104">
        <v>1164810</v>
      </c>
      <c r="I178" s="104">
        <v>0</v>
      </c>
      <c r="J178" s="104">
        <v>576784</v>
      </c>
      <c r="K178" s="36"/>
      <c r="L178" s="221" t="s">
        <v>2287</v>
      </c>
      <c r="M178" s="95"/>
      <c r="N178" s="96"/>
      <c r="O178" s="97"/>
      <c r="P178" s="46"/>
      <c r="R178" s="75"/>
      <c r="S178" s="75"/>
      <c r="T178" s="75"/>
      <c r="U178" s="75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7"/>
        <v>822963</v>
      </c>
      <c r="G179" s="104">
        <v>0</v>
      </c>
      <c r="H179" s="104">
        <v>421088</v>
      </c>
      <c r="I179" s="104">
        <v>0</v>
      </c>
      <c r="J179" s="104">
        <v>401875</v>
      </c>
      <c r="K179" s="36"/>
      <c r="L179" s="221" t="s">
        <v>2291</v>
      </c>
      <c r="M179" s="95"/>
      <c r="N179" s="96"/>
      <c r="O179" s="97"/>
      <c r="P179" s="46"/>
      <c r="R179" s="75"/>
      <c r="S179" s="75"/>
      <c r="T179" s="75"/>
      <c r="U179" s="75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7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1" t="s">
        <v>2286</v>
      </c>
      <c r="M180" s="95"/>
      <c r="N180" s="96"/>
      <c r="O180" s="97"/>
      <c r="P180" s="46"/>
      <c r="R180" s="75"/>
      <c r="S180" s="75"/>
      <c r="T180" s="75"/>
      <c r="U180" s="75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7"/>
        <v>172720</v>
      </c>
      <c r="G181" s="104">
        <v>0</v>
      </c>
      <c r="H181" s="104">
        <v>119105</v>
      </c>
      <c r="I181" s="104">
        <v>0</v>
      </c>
      <c r="J181" s="104">
        <v>53615</v>
      </c>
      <c r="K181" s="36"/>
      <c r="L181" s="221" t="s">
        <v>2287</v>
      </c>
      <c r="M181" s="95"/>
      <c r="N181" s="96"/>
      <c r="O181" s="97"/>
      <c r="P181" s="46"/>
      <c r="R181" s="75"/>
      <c r="S181" s="75"/>
      <c r="T181" s="75"/>
      <c r="U181" s="75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 t="s">
        <v>9</v>
      </c>
      <c r="G182" s="103" t="s">
        <v>9</v>
      </c>
      <c r="H182" s="103" t="s">
        <v>9</v>
      </c>
      <c r="I182" s="103" t="s">
        <v>9</v>
      </c>
      <c r="J182" s="103" t="s">
        <v>9</v>
      </c>
      <c r="K182" s="36"/>
      <c r="L182" s="222" t="s">
        <v>9</v>
      </c>
      <c r="M182" s="95"/>
      <c r="N182" s="96"/>
      <c r="O182" s="78"/>
      <c r="P182" s="46"/>
      <c r="R182" s="75"/>
      <c r="S182" s="75"/>
      <c r="T182" s="75"/>
      <c r="U182" s="75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>G183+H183+I183+J183</f>
        <v>76420</v>
      </c>
      <c r="G183" s="104">
        <v>0</v>
      </c>
      <c r="H183" s="104">
        <v>53420</v>
      </c>
      <c r="I183" s="104">
        <v>23000</v>
      </c>
      <c r="J183" s="104">
        <v>0</v>
      </c>
      <c r="K183" s="36"/>
      <c r="L183" s="221" t="s">
        <v>2291</v>
      </c>
      <c r="M183" s="95"/>
      <c r="N183" s="96"/>
      <c r="O183" s="97"/>
      <c r="P183" s="46"/>
      <c r="R183" s="75"/>
      <c r="S183" s="75"/>
      <c r="T183" s="75"/>
      <c r="U183" s="75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>G184+H184+I184+J184</f>
        <v>23944</v>
      </c>
      <c r="G184" s="104">
        <v>0</v>
      </c>
      <c r="H184" s="104">
        <v>23444</v>
      </c>
      <c r="I184" s="104">
        <v>0</v>
      </c>
      <c r="J184" s="104">
        <v>500</v>
      </c>
      <c r="K184" s="36"/>
      <c r="L184" s="221" t="s">
        <v>2287</v>
      </c>
      <c r="M184" s="95"/>
      <c r="N184" s="96"/>
      <c r="O184" s="78"/>
      <c r="P184" s="46"/>
      <c r="R184" s="75"/>
      <c r="S184" s="75"/>
      <c r="T184" s="75"/>
      <c r="U184" s="75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218687</v>
      </c>
      <c r="G185" s="104">
        <v>0</v>
      </c>
      <c r="H185" s="104">
        <v>188479</v>
      </c>
      <c r="I185" s="104">
        <v>0</v>
      </c>
      <c r="J185" s="104">
        <v>30208</v>
      </c>
      <c r="K185" s="36"/>
      <c r="L185" s="221" t="s">
        <v>2291</v>
      </c>
      <c r="M185" s="95"/>
      <c r="N185" s="96"/>
      <c r="O185" s="97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>G186+H186+I186+J186</f>
        <v>63030</v>
      </c>
      <c r="G186" s="104">
        <v>0</v>
      </c>
      <c r="H186" s="104">
        <v>31550</v>
      </c>
      <c r="I186" s="104">
        <v>0</v>
      </c>
      <c r="J186" s="104">
        <v>31480</v>
      </c>
      <c r="K186" s="36"/>
      <c r="L186" s="221" t="s">
        <v>2287</v>
      </c>
      <c r="M186" s="95"/>
      <c r="N186" s="96"/>
      <c r="O186" s="97"/>
      <c r="P186" s="46"/>
      <c r="R186" s="75"/>
      <c r="S186" s="75"/>
      <c r="T186" s="75"/>
      <c r="U186" s="75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>G187+H187+I187+J187</f>
        <v>330162</v>
      </c>
      <c r="G187" s="104">
        <v>0</v>
      </c>
      <c r="H187" s="104">
        <v>208685</v>
      </c>
      <c r="I187" s="104">
        <v>0</v>
      </c>
      <c r="J187" s="104">
        <v>121477</v>
      </c>
      <c r="K187" s="36"/>
      <c r="L187" s="221" t="s">
        <v>2287</v>
      </c>
      <c r="M187" s="95"/>
      <c r="N187" s="96"/>
      <c r="O187" s="97"/>
      <c r="P187" s="46"/>
      <c r="R187" s="75"/>
      <c r="S187" s="75"/>
      <c r="T187" s="75"/>
      <c r="U187" s="75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22" t="s">
        <v>9</v>
      </c>
      <c r="M188" s="95"/>
      <c r="N188" s="96"/>
      <c r="O188" s="97"/>
      <c r="P188" s="46"/>
      <c r="R188" s="75"/>
      <c r="S188" s="75"/>
      <c r="T188" s="75"/>
      <c r="U188" s="75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115722</v>
      </c>
      <c r="G189" s="104">
        <v>0</v>
      </c>
      <c r="H189" s="104">
        <v>82622</v>
      </c>
      <c r="I189" s="104">
        <v>0</v>
      </c>
      <c r="J189" s="104">
        <v>33100</v>
      </c>
      <c r="K189" s="36"/>
      <c r="L189" s="221" t="s">
        <v>2291</v>
      </c>
      <c r="M189" s="95"/>
      <c r="N189" s="96"/>
      <c r="O189" s="97"/>
      <c r="P189" s="46"/>
      <c r="R189" s="75"/>
      <c r="S189" s="75"/>
      <c r="T189" s="75"/>
      <c r="U189" s="75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7002879</v>
      </c>
      <c r="G190" s="104">
        <v>0</v>
      </c>
      <c r="H190" s="104">
        <v>5511644</v>
      </c>
      <c r="I190" s="104">
        <v>1153424</v>
      </c>
      <c r="J190" s="104">
        <v>337811</v>
      </c>
      <c r="K190" s="36"/>
      <c r="L190" s="221" t="s">
        <v>2287</v>
      </c>
      <c r="M190" s="95"/>
      <c r="N190" s="96"/>
      <c r="O190" s="97"/>
      <c r="P190" s="46"/>
      <c r="R190" s="75"/>
      <c r="S190" s="75"/>
      <c r="T190" s="75"/>
      <c r="U190" s="75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487541</v>
      </c>
      <c r="G191" s="104">
        <v>0</v>
      </c>
      <c r="H191" s="104">
        <v>184989</v>
      </c>
      <c r="I191" s="104">
        <v>0</v>
      </c>
      <c r="J191" s="104">
        <v>302552</v>
      </c>
      <c r="K191" s="36"/>
      <c r="L191" s="221" t="s">
        <v>2287</v>
      </c>
      <c r="M191" s="95"/>
      <c r="N191" s="96"/>
      <c r="O191" s="97"/>
      <c r="P191" s="46"/>
      <c r="R191" s="75"/>
      <c r="S191" s="75"/>
      <c r="T191" s="75"/>
      <c r="U191" s="75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2" t="s">
        <v>9</v>
      </c>
      <c r="M192" s="95"/>
      <c r="N192" s="96"/>
      <c r="O192" s="78"/>
      <c r="P192" s="46"/>
      <c r="R192" s="75"/>
      <c r="S192" s="75"/>
      <c r="T192" s="75"/>
      <c r="U192" s="75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220216</v>
      </c>
      <c r="G193" s="104">
        <v>0</v>
      </c>
      <c r="H193" s="104">
        <v>150854</v>
      </c>
      <c r="I193" s="104">
        <v>0</v>
      </c>
      <c r="J193" s="104">
        <v>69362</v>
      </c>
      <c r="K193" s="36"/>
      <c r="L193" s="221" t="s">
        <v>2287</v>
      </c>
      <c r="M193" s="95"/>
      <c r="N193" s="96"/>
      <c r="O193" s="97"/>
      <c r="P193" s="46"/>
      <c r="R193" s="75"/>
      <c r="S193" s="75"/>
      <c r="T193" s="75"/>
      <c r="U193" s="75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199232</v>
      </c>
      <c r="G194" s="104">
        <v>0</v>
      </c>
      <c r="H194" s="104">
        <v>154298</v>
      </c>
      <c r="I194" s="104">
        <v>0</v>
      </c>
      <c r="J194" s="104">
        <v>44934</v>
      </c>
      <c r="K194" s="36"/>
      <c r="L194" s="221" t="s">
        <v>2291</v>
      </c>
      <c r="M194" s="95"/>
      <c r="N194" s="96"/>
      <c r="O194" s="78"/>
      <c r="P194" s="46"/>
      <c r="R194" s="75"/>
      <c r="S194" s="75"/>
      <c r="T194" s="75"/>
      <c r="U194" s="75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259388</v>
      </c>
      <c r="G195" s="104">
        <v>0</v>
      </c>
      <c r="H195" s="104">
        <v>143420</v>
      </c>
      <c r="I195" s="104">
        <v>0</v>
      </c>
      <c r="J195" s="104">
        <v>115968</v>
      </c>
      <c r="K195" s="36"/>
      <c r="L195" s="221" t="s">
        <v>2287</v>
      </c>
      <c r="M195" s="95"/>
      <c r="N195" s="96"/>
      <c r="O195" s="97"/>
      <c r="P195" s="46"/>
      <c r="R195" s="75"/>
      <c r="S195" s="75"/>
      <c r="T195" s="75"/>
      <c r="U195" s="75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2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142437</v>
      </c>
      <c r="G198" s="104">
        <v>0</v>
      </c>
      <c r="H198" s="104">
        <v>98737</v>
      </c>
      <c r="I198" s="104">
        <v>32000</v>
      </c>
      <c r="J198" s="104">
        <v>11700</v>
      </c>
      <c r="K198" s="36"/>
      <c r="L198" s="221" t="s">
        <v>2291</v>
      </c>
      <c r="M198" s="95"/>
      <c r="N198" s="96"/>
      <c r="O198" s="97"/>
      <c r="P198" s="46"/>
      <c r="R198" s="75"/>
      <c r="S198" s="75"/>
      <c r="T198" s="75"/>
      <c r="U198" s="75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1895692</v>
      </c>
      <c r="G199" s="104">
        <v>335750</v>
      </c>
      <c r="H199" s="104">
        <v>806481</v>
      </c>
      <c r="I199" s="104">
        <v>663172</v>
      </c>
      <c r="J199" s="104">
        <v>90289</v>
      </c>
      <c r="K199" s="36"/>
      <c r="L199" s="221" t="s">
        <v>2287</v>
      </c>
      <c r="M199" s="95"/>
      <c r="N199" s="96"/>
      <c r="O199" s="78"/>
      <c r="P199" s="46"/>
      <c r="R199" s="75"/>
      <c r="S199" s="75"/>
      <c r="T199" s="75"/>
      <c r="U199" s="75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8" ref="F201:F235">G201+H201+I201+J201</f>
        <v>3581496</v>
      </c>
      <c r="G201" s="104">
        <v>2515901</v>
      </c>
      <c r="H201" s="104">
        <v>795715</v>
      </c>
      <c r="I201" s="104">
        <v>0</v>
      </c>
      <c r="J201" s="104">
        <v>269880</v>
      </c>
      <c r="K201" s="36"/>
      <c r="L201" s="221" t="s">
        <v>2287</v>
      </c>
      <c r="M201" s="95"/>
      <c r="N201" s="96"/>
      <c r="O201" s="78"/>
      <c r="P201" s="46"/>
      <c r="R201" s="75"/>
      <c r="S201" s="75"/>
      <c r="T201" s="75"/>
      <c r="U201" s="75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8"/>
        <v>2608348</v>
      </c>
      <c r="G202" s="104">
        <v>802825</v>
      </c>
      <c r="H202" s="104">
        <v>1552980</v>
      </c>
      <c r="I202" s="104">
        <v>0</v>
      </c>
      <c r="J202" s="104">
        <v>252543</v>
      </c>
      <c r="K202" s="36"/>
      <c r="L202" s="221" t="s">
        <v>2287</v>
      </c>
      <c r="M202" s="95"/>
      <c r="N202" s="96"/>
      <c r="O202" s="78"/>
      <c r="P202" s="46"/>
      <c r="R202" s="75"/>
      <c r="S202" s="75"/>
      <c r="T202" s="75"/>
      <c r="U202" s="75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8"/>
        <v>786117</v>
      </c>
      <c r="G203" s="104">
        <v>520900</v>
      </c>
      <c r="H203" s="104">
        <v>265217</v>
      </c>
      <c r="I203" s="104">
        <v>0</v>
      </c>
      <c r="J203" s="104">
        <v>0</v>
      </c>
      <c r="K203" s="36"/>
      <c r="L203" s="221" t="s">
        <v>2287</v>
      </c>
      <c r="M203" s="95"/>
      <c r="N203" s="96"/>
      <c r="O203" s="78"/>
      <c r="P203" s="46"/>
      <c r="R203" s="75"/>
      <c r="S203" s="75"/>
      <c r="T203" s="75"/>
      <c r="U203" s="75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8"/>
        <v>2055310</v>
      </c>
      <c r="G204" s="104">
        <v>0</v>
      </c>
      <c r="H204" s="104">
        <v>149988</v>
      </c>
      <c r="I204" s="104">
        <v>1852542</v>
      </c>
      <c r="J204" s="104">
        <v>52780</v>
      </c>
      <c r="K204" s="36"/>
      <c r="L204" s="221" t="s">
        <v>2291</v>
      </c>
      <c r="M204" s="95"/>
      <c r="N204" s="96"/>
      <c r="O204" s="97"/>
      <c r="P204" s="46"/>
      <c r="R204" s="75"/>
      <c r="S204" s="75"/>
      <c r="T204" s="75"/>
      <c r="U204" s="75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8"/>
        <v>3487307</v>
      </c>
      <c r="G205" s="104">
        <v>89601</v>
      </c>
      <c r="H205" s="104">
        <v>814641</v>
      </c>
      <c r="I205" s="104">
        <v>137850</v>
      </c>
      <c r="J205" s="104">
        <v>2445215</v>
      </c>
      <c r="K205" s="36"/>
      <c r="L205" s="221" t="s">
        <v>2287</v>
      </c>
      <c r="M205" s="95"/>
      <c r="N205" s="96"/>
      <c r="O205" s="78"/>
      <c r="P205" s="46"/>
      <c r="R205" s="75"/>
      <c r="S205" s="75"/>
      <c r="T205" s="75"/>
      <c r="U205" s="75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8"/>
        <v>997112</v>
      </c>
      <c r="G206" s="104">
        <v>391300</v>
      </c>
      <c r="H206" s="104">
        <v>574812</v>
      </c>
      <c r="I206" s="104">
        <v>0</v>
      </c>
      <c r="J206" s="104">
        <v>31000</v>
      </c>
      <c r="K206" s="36"/>
      <c r="L206" s="221" t="s">
        <v>2287</v>
      </c>
      <c r="M206" s="95"/>
      <c r="N206" s="96"/>
      <c r="O206" s="97"/>
      <c r="P206" s="46"/>
      <c r="R206" s="75"/>
      <c r="S206" s="75"/>
      <c r="T206" s="75"/>
      <c r="U206" s="75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8"/>
        <v>1359345</v>
      </c>
      <c r="G207" s="104">
        <v>1024995</v>
      </c>
      <c r="H207" s="104">
        <v>213350</v>
      </c>
      <c r="I207" s="104">
        <v>0</v>
      </c>
      <c r="J207" s="104">
        <v>121000</v>
      </c>
      <c r="K207" s="36"/>
      <c r="L207" s="221" t="s">
        <v>2287</v>
      </c>
      <c r="M207" s="95"/>
      <c r="N207" s="96"/>
      <c r="O207" s="97"/>
      <c r="P207" s="46"/>
      <c r="R207" s="75"/>
      <c r="S207" s="75"/>
      <c r="T207" s="75"/>
      <c r="U207" s="75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8"/>
        <v>6330195</v>
      </c>
      <c r="G208" s="104">
        <v>1669785</v>
      </c>
      <c r="H208" s="104">
        <v>1825830</v>
      </c>
      <c r="I208" s="104">
        <v>0</v>
      </c>
      <c r="J208" s="104">
        <v>2834580</v>
      </c>
      <c r="K208" s="36"/>
      <c r="L208" s="221" t="s">
        <v>2287</v>
      </c>
      <c r="M208" s="95"/>
      <c r="N208" s="96"/>
      <c r="O208" s="78"/>
      <c r="P208" s="46"/>
      <c r="R208" s="75"/>
      <c r="S208" s="75"/>
      <c r="T208" s="75"/>
      <c r="U208" s="75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8"/>
        <v>3948192</v>
      </c>
      <c r="G209" s="104">
        <v>3412660</v>
      </c>
      <c r="H209" s="104">
        <v>386032</v>
      </c>
      <c r="I209" s="104">
        <v>0</v>
      </c>
      <c r="J209" s="104">
        <v>149500</v>
      </c>
      <c r="K209" s="36"/>
      <c r="L209" s="221" t="s">
        <v>2287</v>
      </c>
      <c r="M209" s="95"/>
      <c r="N209" s="96"/>
      <c r="O209" s="97"/>
      <c r="P209" s="46"/>
      <c r="R209" s="75"/>
      <c r="S209" s="75"/>
      <c r="T209" s="75"/>
      <c r="U209" s="75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8"/>
        <v>4448920</v>
      </c>
      <c r="G210" s="104">
        <v>2270190</v>
      </c>
      <c r="H210" s="104">
        <v>1916730</v>
      </c>
      <c r="I210" s="104">
        <v>0</v>
      </c>
      <c r="J210" s="104">
        <v>262000</v>
      </c>
      <c r="K210" s="36"/>
      <c r="L210" s="221" t="s">
        <v>2287</v>
      </c>
      <c r="M210" s="95"/>
      <c r="N210" s="96"/>
      <c r="O210" s="78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8"/>
        <v>910801</v>
      </c>
      <c r="G211" s="104">
        <v>376950</v>
      </c>
      <c r="H211" s="104">
        <v>252550</v>
      </c>
      <c r="I211" s="104">
        <v>12870</v>
      </c>
      <c r="J211" s="104">
        <v>268431</v>
      </c>
      <c r="K211" s="36"/>
      <c r="L211" s="221" t="s">
        <v>2287</v>
      </c>
      <c r="M211" s="95"/>
      <c r="N211" s="96"/>
      <c r="O211" s="97"/>
      <c r="P211" s="46"/>
      <c r="R211" s="75"/>
      <c r="S211" s="75"/>
      <c r="T211" s="75"/>
      <c r="U211" s="75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8"/>
        <v>2538170</v>
      </c>
      <c r="G212" s="104">
        <v>324600</v>
      </c>
      <c r="H212" s="104">
        <v>2148370</v>
      </c>
      <c r="I212" s="104">
        <v>0</v>
      </c>
      <c r="J212" s="104">
        <v>65200</v>
      </c>
      <c r="K212" s="36"/>
      <c r="L212" s="221" t="s">
        <v>2287</v>
      </c>
      <c r="M212" s="95"/>
      <c r="N212" s="96"/>
      <c r="O212" s="97"/>
      <c r="P212" s="46"/>
      <c r="R212" s="75"/>
      <c r="S212" s="75"/>
      <c r="T212" s="75"/>
      <c r="U212" s="75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8"/>
        <v>274922</v>
      </c>
      <c r="G213" s="104">
        <v>242800</v>
      </c>
      <c r="H213" s="104">
        <v>10800</v>
      </c>
      <c r="I213" s="104">
        <v>0</v>
      </c>
      <c r="J213" s="104">
        <v>21322</v>
      </c>
      <c r="K213" s="36"/>
      <c r="L213" s="221" t="s">
        <v>2287</v>
      </c>
      <c r="M213" s="95"/>
      <c r="N213" s="96"/>
      <c r="O213" s="78"/>
      <c r="P213" s="46"/>
      <c r="R213" s="75"/>
      <c r="S213" s="75"/>
      <c r="T213" s="75"/>
      <c r="U213" s="75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8"/>
        <v>360229</v>
      </c>
      <c r="G214" s="104">
        <v>0</v>
      </c>
      <c r="H214" s="104">
        <v>257628</v>
      </c>
      <c r="I214" s="104">
        <v>0</v>
      </c>
      <c r="J214" s="104">
        <v>102601</v>
      </c>
      <c r="K214" s="36"/>
      <c r="L214" s="221" t="s">
        <v>2287</v>
      </c>
      <c r="M214" s="95"/>
      <c r="N214" s="96"/>
      <c r="O214" s="78"/>
      <c r="P214" s="46"/>
      <c r="R214" s="75"/>
      <c r="S214" s="75"/>
      <c r="T214" s="75"/>
      <c r="U214" s="75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8"/>
        <v>1453512</v>
      </c>
      <c r="G215" s="104">
        <v>1007451</v>
      </c>
      <c r="H215" s="104">
        <v>442561</v>
      </c>
      <c r="I215" s="104">
        <v>0</v>
      </c>
      <c r="J215" s="104">
        <v>3500</v>
      </c>
      <c r="K215" s="36"/>
      <c r="L215" s="221" t="s">
        <v>2287</v>
      </c>
      <c r="M215" s="95"/>
      <c r="N215" s="96"/>
      <c r="O215" s="97"/>
      <c r="P215" s="46"/>
      <c r="R215" s="75"/>
      <c r="S215" s="75"/>
      <c r="T215" s="75"/>
      <c r="U215" s="75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8"/>
        <v>199380</v>
      </c>
      <c r="G216" s="104">
        <v>0</v>
      </c>
      <c r="H216" s="104">
        <v>39500</v>
      </c>
      <c r="I216" s="104">
        <v>0</v>
      </c>
      <c r="J216" s="104">
        <v>159880</v>
      </c>
      <c r="K216" s="36"/>
      <c r="L216" s="221" t="s">
        <v>2287</v>
      </c>
      <c r="M216" s="95"/>
      <c r="N216" s="96"/>
      <c r="O216" s="97"/>
      <c r="P216" s="46"/>
      <c r="R216" s="75"/>
      <c r="S216" s="75"/>
      <c r="T216" s="75"/>
      <c r="U216" s="75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8"/>
        <v>304768</v>
      </c>
      <c r="G217" s="104">
        <v>0</v>
      </c>
      <c r="H217" s="104">
        <v>301418</v>
      </c>
      <c r="I217" s="104">
        <v>0</v>
      </c>
      <c r="J217" s="104">
        <v>3350</v>
      </c>
      <c r="K217" s="36"/>
      <c r="L217" s="221" t="s">
        <v>2291</v>
      </c>
      <c r="M217" s="95"/>
      <c r="N217" s="96"/>
      <c r="O217" s="97"/>
      <c r="P217" s="46"/>
      <c r="R217" s="75"/>
      <c r="S217" s="75"/>
      <c r="T217" s="75"/>
      <c r="U217" s="75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8"/>
        <v>113503</v>
      </c>
      <c r="G218" s="104">
        <v>0</v>
      </c>
      <c r="H218" s="104">
        <v>10695</v>
      </c>
      <c r="I218" s="104">
        <v>0</v>
      </c>
      <c r="J218" s="104">
        <v>102808</v>
      </c>
      <c r="K218" s="36"/>
      <c r="L218" s="221" t="s">
        <v>2291</v>
      </c>
      <c r="M218" s="95"/>
      <c r="N218" s="96"/>
      <c r="O218" s="97"/>
      <c r="P218" s="46"/>
      <c r="R218" s="75"/>
      <c r="S218" s="75"/>
      <c r="T218" s="75"/>
      <c r="U218" s="75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8"/>
        <v>128550</v>
      </c>
      <c r="G219" s="104">
        <v>0</v>
      </c>
      <c r="H219" s="104">
        <v>3500</v>
      </c>
      <c r="I219" s="104">
        <v>0</v>
      </c>
      <c r="J219" s="104">
        <v>125050</v>
      </c>
      <c r="K219" s="36"/>
      <c r="L219" s="221" t="s">
        <v>2291</v>
      </c>
      <c r="M219" s="95"/>
      <c r="N219" s="96"/>
      <c r="O219" s="97"/>
      <c r="P219" s="46"/>
      <c r="R219" s="75"/>
      <c r="S219" s="75"/>
      <c r="T219" s="75"/>
      <c r="U219" s="75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8"/>
        <v>23230</v>
      </c>
      <c r="G220" s="104">
        <v>0</v>
      </c>
      <c r="H220" s="104">
        <v>21430</v>
      </c>
      <c r="I220" s="104">
        <v>0</v>
      </c>
      <c r="J220" s="104">
        <v>1800</v>
      </c>
      <c r="K220" s="36"/>
      <c r="L220" s="221" t="s">
        <v>2287</v>
      </c>
      <c r="M220" s="95"/>
      <c r="N220" s="96"/>
      <c r="O220" s="78"/>
      <c r="P220" s="46"/>
      <c r="R220" s="75"/>
      <c r="S220" s="75"/>
      <c r="T220" s="75"/>
      <c r="U220" s="75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8"/>
        <v>106013</v>
      </c>
      <c r="G221" s="104">
        <v>0</v>
      </c>
      <c r="H221" s="104">
        <v>24655</v>
      </c>
      <c r="I221" s="104">
        <v>0</v>
      </c>
      <c r="J221" s="104">
        <v>81358</v>
      </c>
      <c r="K221" s="36"/>
      <c r="L221" s="221" t="s">
        <v>2291</v>
      </c>
      <c r="M221" s="95"/>
      <c r="N221" s="96"/>
      <c r="O221" s="97"/>
      <c r="P221" s="46"/>
      <c r="R221" s="75"/>
      <c r="S221" s="75"/>
      <c r="T221" s="75"/>
      <c r="U221" s="75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8"/>
        <v>8100</v>
      </c>
      <c r="G222" s="104">
        <v>0</v>
      </c>
      <c r="H222" s="104">
        <v>0</v>
      </c>
      <c r="I222" s="104">
        <v>0</v>
      </c>
      <c r="J222" s="104">
        <v>8100</v>
      </c>
      <c r="K222" s="36"/>
      <c r="L222" s="221" t="s">
        <v>2291</v>
      </c>
      <c r="M222" s="95"/>
      <c r="N222" s="96"/>
      <c r="O222" s="78"/>
      <c r="P222" s="46"/>
      <c r="R222" s="75"/>
      <c r="S222" s="75"/>
      <c r="T222" s="75"/>
      <c r="U222" s="75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8"/>
        <v>77590</v>
      </c>
      <c r="G223" s="104">
        <v>0</v>
      </c>
      <c r="H223" s="104">
        <v>17180</v>
      </c>
      <c r="I223" s="104">
        <v>0</v>
      </c>
      <c r="J223" s="104">
        <v>60410</v>
      </c>
      <c r="K223" s="36"/>
      <c r="L223" s="221" t="s">
        <v>2291</v>
      </c>
      <c r="M223" s="95"/>
      <c r="N223" s="96"/>
      <c r="O223" s="78"/>
      <c r="P223" s="46"/>
      <c r="R223" s="75"/>
      <c r="S223" s="75"/>
      <c r="T223" s="75"/>
      <c r="U223" s="75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8"/>
        <v>85220</v>
      </c>
      <c r="G224" s="104">
        <v>0</v>
      </c>
      <c r="H224" s="104">
        <v>85220</v>
      </c>
      <c r="I224" s="104">
        <v>0</v>
      </c>
      <c r="J224" s="104">
        <v>0</v>
      </c>
      <c r="K224" s="36"/>
      <c r="L224" s="221" t="s">
        <v>2291</v>
      </c>
      <c r="M224" s="95"/>
      <c r="N224" s="96"/>
      <c r="O224" s="78"/>
      <c r="P224" s="46"/>
      <c r="R224" s="75"/>
      <c r="S224" s="75"/>
      <c r="T224" s="75"/>
      <c r="U224" s="75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8"/>
        <v>205945</v>
      </c>
      <c r="G225" s="104">
        <v>0</v>
      </c>
      <c r="H225" s="104">
        <v>174645</v>
      </c>
      <c r="I225" s="104">
        <v>31000</v>
      </c>
      <c r="J225" s="104">
        <v>300</v>
      </c>
      <c r="K225" s="36"/>
      <c r="L225" s="221" t="s">
        <v>2287</v>
      </c>
      <c r="M225" s="95"/>
      <c r="N225" s="96"/>
      <c r="O225" s="78"/>
      <c r="P225" s="46"/>
      <c r="R225" s="75"/>
      <c r="S225" s="75"/>
      <c r="T225" s="75"/>
      <c r="U225" s="75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8"/>
        <v>14970</v>
      </c>
      <c r="G226" s="104">
        <v>0</v>
      </c>
      <c r="H226" s="104">
        <v>3750</v>
      </c>
      <c r="I226" s="104">
        <v>0</v>
      </c>
      <c r="J226" s="104">
        <v>11220</v>
      </c>
      <c r="K226" s="36"/>
      <c r="L226" s="221" t="s">
        <v>2291</v>
      </c>
      <c r="M226" s="95"/>
      <c r="N226" s="96"/>
      <c r="O226" s="97"/>
      <c r="P226" s="46"/>
      <c r="R226" s="75"/>
      <c r="S226" s="75"/>
      <c r="T226" s="75"/>
      <c r="U226" s="75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8"/>
        <v>700</v>
      </c>
      <c r="G227" s="104">
        <v>0</v>
      </c>
      <c r="H227" s="104">
        <v>0</v>
      </c>
      <c r="I227" s="104">
        <v>0</v>
      </c>
      <c r="J227" s="104">
        <v>700</v>
      </c>
      <c r="K227" s="36"/>
      <c r="L227" s="221" t="s">
        <v>2291</v>
      </c>
      <c r="M227" s="95"/>
      <c r="N227" s="96"/>
      <c r="O227" s="78"/>
      <c r="P227" s="46"/>
      <c r="R227" s="75"/>
      <c r="S227" s="75"/>
      <c r="T227" s="75"/>
      <c r="U227" s="75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8"/>
        <v>25459</v>
      </c>
      <c r="G228" s="104">
        <v>0</v>
      </c>
      <c r="H228" s="104">
        <v>23109</v>
      </c>
      <c r="I228" s="104">
        <v>0</v>
      </c>
      <c r="J228" s="104">
        <v>2350</v>
      </c>
      <c r="K228" s="36"/>
      <c r="L228" s="221" t="s">
        <v>2291</v>
      </c>
      <c r="M228" s="95"/>
      <c r="N228" s="96"/>
      <c r="O228" s="97"/>
      <c r="P228" s="46"/>
      <c r="R228" s="75"/>
      <c r="S228" s="75"/>
      <c r="T228" s="75"/>
      <c r="U228" s="75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8"/>
        <v>414069</v>
      </c>
      <c r="G229" s="104">
        <v>0</v>
      </c>
      <c r="H229" s="104">
        <v>43788</v>
      </c>
      <c r="I229" s="104">
        <v>0</v>
      </c>
      <c r="J229" s="104">
        <v>370281</v>
      </c>
      <c r="K229" s="36"/>
      <c r="L229" s="221" t="s">
        <v>2291</v>
      </c>
      <c r="M229" s="95"/>
      <c r="N229" s="96"/>
      <c r="O229" s="97"/>
      <c r="P229" s="46"/>
      <c r="R229" s="75"/>
      <c r="S229" s="75"/>
      <c r="T229" s="75"/>
      <c r="U229" s="75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8"/>
        <v>2935859</v>
      </c>
      <c r="G230" s="104">
        <v>103500</v>
      </c>
      <c r="H230" s="104">
        <v>998052</v>
      </c>
      <c r="I230" s="104">
        <v>56202</v>
      </c>
      <c r="J230" s="104">
        <v>1778105</v>
      </c>
      <c r="K230" s="36"/>
      <c r="L230" s="221" t="s">
        <v>2291</v>
      </c>
      <c r="M230" s="95"/>
      <c r="N230" s="96"/>
      <c r="O230" s="78"/>
      <c r="P230" s="46"/>
      <c r="R230" s="75"/>
      <c r="S230" s="75"/>
      <c r="T230" s="75"/>
      <c r="U230" s="75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8"/>
        <v>863371</v>
      </c>
      <c r="G231" s="104">
        <v>0</v>
      </c>
      <c r="H231" s="104">
        <v>712471</v>
      </c>
      <c r="I231" s="104">
        <v>0</v>
      </c>
      <c r="J231" s="104">
        <v>150900</v>
      </c>
      <c r="K231" s="36"/>
      <c r="L231" s="221" t="s">
        <v>2287</v>
      </c>
      <c r="M231" s="95"/>
      <c r="N231" s="96"/>
      <c r="O231" s="97"/>
      <c r="P231" s="46"/>
      <c r="R231" s="75"/>
      <c r="S231" s="75"/>
      <c r="T231" s="75"/>
      <c r="U231" s="75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8"/>
        <v>4266547</v>
      </c>
      <c r="G232" s="104">
        <v>0</v>
      </c>
      <c r="H232" s="104">
        <v>1685015</v>
      </c>
      <c r="I232" s="104">
        <v>2446100</v>
      </c>
      <c r="J232" s="104">
        <v>135432</v>
      </c>
      <c r="K232" s="36"/>
      <c r="L232" s="221" t="s">
        <v>2287</v>
      </c>
      <c r="M232" s="95"/>
      <c r="N232" s="96"/>
      <c r="O232" s="78"/>
      <c r="P232" s="46"/>
      <c r="R232" s="75"/>
      <c r="S232" s="75"/>
      <c r="T232" s="75"/>
      <c r="U232" s="75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8"/>
        <v>2011969</v>
      </c>
      <c r="G233" s="104">
        <v>0</v>
      </c>
      <c r="H233" s="104">
        <v>210480</v>
      </c>
      <c r="I233" s="104">
        <v>0</v>
      </c>
      <c r="J233" s="104">
        <v>1801489</v>
      </c>
      <c r="K233" s="36"/>
      <c r="L233" s="221" t="s">
        <v>2287</v>
      </c>
      <c r="M233" s="95"/>
      <c r="N233" s="96"/>
      <c r="O233" s="78"/>
      <c r="P233" s="46"/>
      <c r="R233" s="75"/>
      <c r="S233" s="75"/>
      <c r="T233" s="75"/>
      <c r="U233" s="75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8"/>
        <v>2133431</v>
      </c>
      <c r="G234" s="104">
        <v>1570818</v>
      </c>
      <c r="H234" s="104">
        <v>443788</v>
      </c>
      <c r="I234" s="104">
        <v>0</v>
      </c>
      <c r="J234" s="104">
        <v>118825</v>
      </c>
      <c r="K234" s="36"/>
      <c r="L234" s="221" t="s">
        <v>2291</v>
      </c>
      <c r="M234" s="95"/>
      <c r="N234" s="96"/>
      <c r="O234" s="97"/>
      <c r="P234" s="46"/>
      <c r="R234" s="75"/>
      <c r="S234" s="75"/>
      <c r="T234" s="75"/>
      <c r="U234" s="75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8"/>
        <v>4278492</v>
      </c>
      <c r="G235" s="104">
        <v>0</v>
      </c>
      <c r="H235" s="104">
        <v>1762386</v>
      </c>
      <c r="I235" s="104">
        <v>2500000</v>
      </c>
      <c r="J235" s="104">
        <v>16106</v>
      </c>
      <c r="K235" s="36"/>
      <c r="L235" s="221" t="s">
        <v>2291</v>
      </c>
      <c r="M235" s="95"/>
      <c r="N235" s="96"/>
      <c r="O235" s="78"/>
      <c r="P235" s="46"/>
      <c r="R235" s="75"/>
      <c r="S235" s="75"/>
      <c r="T235" s="75"/>
      <c r="U235" s="75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 t="s">
        <v>9</v>
      </c>
      <c r="G236" s="103" t="s">
        <v>9</v>
      </c>
      <c r="H236" s="103" t="s">
        <v>9</v>
      </c>
      <c r="I236" s="103" t="s">
        <v>9</v>
      </c>
      <c r="J236" s="103" t="s">
        <v>9</v>
      </c>
      <c r="K236" s="36"/>
      <c r="L236" s="222" t="s">
        <v>9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aca="true" t="shared" si="9" ref="F237:F261">G237+H237+I237+J237</f>
        <v>643027</v>
      </c>
      <c r="G237" s="104">
        <v>31767</v>
      </c>
      <c r="H237" s="104">
        <v>442948</v>
      </c>
      <c r="I237" s="104">
        <v>0</v>
      </c>
      <c r="J237" s="104">
        <v>168312</v>
      </c>
      <c r="K237" s="36"/>
      <c r="L237" s="221" t="s">
        <v>2287</v>
      </c>
      <c r="M237" s="95"/>
      <c r="N237" s="96"/>
      <c r="O237" s="97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9"/>
        <v>622013</v>
      </c>
      <c r="G238" s="104">
        <v>0</v>
      </c>
      <c r="H238" s="104">
        <v>194426</v>
      </c>
      <c r="I238" s="104">
        <v>0</v>
      </c>
      <c r="J238" s="104">
        <v>427587</v>
      </c>
      <c r="K238" s="36"/>
      <c r="L238" s="221" t="s">
        <v>2291</v>
      </c>
      <c r="M238" s="95"/>
      <c r="N238" s="96"/>
      <c r="O238" s="78"/>
      <c r="P238" s="46"/>
      <c r="R238" s="75"/>
      <c r="S238" s="75"/>
      <c r="T238" s="75"/>
      <c r="U238" s="75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9"/>
        <v>138000</v>
      </c>
      <c r="G239" s="104">
        <v>0</v>
      </c>
      <c r="H239" s="104">
        <v>0</v>
      </c>
      <c r="I239" s="104">
        <v>138000</v>
      </c>
      <c r="J239" s="104">
        <v>0</v>
      </c>
      <c r="K239" s="36"/>
      <c r="L239" s="221" t="s">
        <v>2287</v>
      </c>
      <c r="M239" s="95"/>
      <c r="N239" s="96"/>
      <c r="O239" s="78"/>
      <c r="P239" s="46"/>
      <c r="R239" s="75"/>
      <c r="S239" s="75"/>
      <c r="T239" s="75"/>
      <c r="U239" s="75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9"/>
        <v>4726173</v>
      </c>
      <c r="G240" s="104">
        <v>1681000</v>
      </c>
      <c r="H240" s="104">
        <v>2332635</v>
      </c>
      <c r="I240" s="104">
        <v>0</v>
      </c>
      <c r="J240" s="104">
        <v>712538</v>
      </c>
      <c r="K240" s="36"/>
      <c r="L240" s="221" t="s">
        <v>2287</v>
      </c>
      <c r="M240" s="95"/>
      <c r="N240" s="96"/>
      <c r="O240" s="78"/>
      <c r="P240" s="46"/>
      <c r="R240" s="75"/>
      <c r="S240" s="75"/>
      <c r="T240" s="75"/>
      <c r="U240" s="75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9"/>
        <v>2148098</v>
      </c>
      <c r="G241" s="104">
        <v>0</v>
      </c>
      <c r="H241" s="104">
        <v>2140219</v>
      </c>
      <c r="I241" s="104">
        <v>0</v>
      </c>
      <c r="J241" s="104">
        <v>7879</v>
      </c>
      <c r="K241" s="50"/>
      <c r="L241" s="221" t="s">
        <v>2287</v>
      </c>
      <c r="M241" s="95"/>
      <c r="N241" s="96"/>
      <c r="O241" s="78"/>
      <c r="P241" s="46"/>
      <c r="R241" s="75"/>
      <c r="S241" s="75"/>
      <c r="T241" s="75"/>
      <c r="U241" s="75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9"/>
        <v>27400569</v>
      </c>
      <c r="G242" s="104">
        <v>23094521</v>
      </c>
      <c r="H242" s="104">
        <v>3686079</v>
      </c>
      <c r="I242" s="104">
        <v>281000</v>
      </c>
      <c r="J242" s="104">
        <v>338969</v>
      </c>
      <c r="K242" s="36"/>
      <c r="L242" s="221" t="s">
        <v>2287</v>
      </c>
      <c r="M242" s="95"/>
      <c r="N242" s="96"/>
      <c r="O242" s="78"/>
      <c r="P242" s="46"/>
      <c r="R242" s="75"/>
      <c r="S242" s="75"/>
      <c r="T242" s="75"/>
      <c r="U242" s="75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9"/>
        <v>3508066</v>
      </c>
      <c r="G243" s="104">
        <v>170255</v>
      </c>
      <c r="H243" s="104">
        <v>2953313</v>
      </c>
      <c r="I243" s="104">
        <v>270000</v>
      </c>
      <c r="J243" s="104">
        <v>114498</v>
      </c>
      <c r="K243" s="36"/>
      <c r="L243" s="221" t="s">
        <v>2287</v>
      </c>
      <c r="M243" s="95"/>
      <c r="N243" s="96"/>
      <c r="O243" s="78"/>
      <c r="P243" s="46"/>
      <c r="R243" s="75"/>
      <c r="S243" s="75"/>
      <c r="T243" s="75"/>
      <c r="U243" s="75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9"/>
        <v>31320918</v>
      </c>
      <c r="G244" s="104">
        <v>275953</v>
      </c>
      <c r="H244" s="104">
        <v>5954432</v>
      </c>
      <c r="I244" s="104">
        <v>1504</v>
      </c>
      <c r="J244" s="104">
        <v>25089029</v>
      </c>
      <c r="K244" s="36"/>
      <c r="L244" s="221" t="s">
        <v>2287</v>
      </c>
      <c r="M244" s="95"/>
      <c r="N244" s="96"/>
      <c r="O244" s="78"/>
      <c r="P244" s="46"/>
      <c r="R244" s="75"/>
      <c r="S244" s="75"/>
      <c r="T244" s="75"/>
      <c r="U244" s="75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9"/>
        <v>1080602</v>
      </c>
      <c r="G245" s="104">
        <v>461300</v>
      </c>
      <c r="H245" s="104">
        <v>619301</v>
      </c>
      <c r="I245" s="104">
        <v>0</v>
      </c>
      <c r="J245" s="104">
        <v>1</v>
      </c>
      <c r="K245" s="36"/>
      <c r="L245" s="221" t="s">
        <v>2287</v>
      </c>
      <c r="M245" s="95"/>
      <c r="N245" s="96"/>
      <c r="O245" s="97"/>
      <c r="P245" s="46"/>
      <c r="R245" s="75"/>
      <c r="S245" s="75"/>
      <c r="T245" s="75"/>
      <c r="U245" s="75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9"/>
        <v>1267108</v>
      </c>
      <c r="G246" s="104">
        <v>0</v>
      </c>
      <c r="H246" s="104">
        <v>818523</v>
      </c>
      <c r="I246" s="104">
        <v>43106</v>
      </c>
      <c r="J246" s="104">
        <v>405479</v>
      </c>
      <c r="K246" s="36"/>
      <c r="L246" s="221" t="s">
        <v>2287</v>
      </c>
      <c r="M246" s="95"/>
      <c r="N246" s="96"/>
      <c r="O246" s="78"/>
      <c r="P246" s="46"/>
      <c r="R246" s="75"/>
      <c r="S246" s="75"/>
      <c r="T246" s="75"/>
      <c r="U246" s="75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9"/>
        <v>2130898</v>
      </c>
      <c r="G247" s="104">
        <v>293000</v>
      </c>
      <c r="H247" s="104">
        <v>1177448</v>
      </c>
      <c r="I247" s="104">
        <v>24800</v>
      </c>
      <c r="J247" s="104">
        <v>635650</v>
      </c>
      <c r="K247" s="36"/>
      <c r="L247" s="221" t="s">
        <v>2291</v>
      </c>
      <c r="M247" s="95"/>
      <c r="N247" s="96"/>
      <c r="O247" s="78"/>
      <c r="P247" s="46"/>
      <c r="R247" s="75"/>
      <c r="S247" s="75"/>
      <c r="T247" s="75"/>
      <c r="U247" s="75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9"/>
        <v>851149</v>
      </c>
      <c r="G248" s="104">
        <v>0</v>
      </c>
      <c r="H248" s="104">
        <v>499049</v>
      </c>
      <c r="I248" s="104">
        <v>302000</v>
      </c>
      <c r="J248" s="104">
        <v>50100</v>
      </c>
      <c r="K248" s="36"/>
      <c r="L248" s="221" t="s">
        <v>2287</v>
      </c>
      <c r="M248" s="95"/>
      <c r="N248" s="96"/>
      <c r="O248" s="78"/>
      <c r="P248" s="46"/>
      <c r="R248" s="75"/>
      <c r="S248" s="75"/>
      <c r="T248" s="75"/>
      <c r="U248" s="75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9"/>
        <v>1131122</v>
      </c>
      <c r="G249" s="104">
        <v>9660</v>
      </c>
      <c r="H249" s="104">
        <v>1085018</v>
      </c>
      <c r="I249" s="104">
        <v>0</v>
      </c>
      <c r="J249" s="104">
        <v>36444</v>
      </c>
      <c r="K249" s="36"/>
      <c r="L249" s="221" t="s">
        <v>2291</v>
      </c>
      <c r="M249" s="95"/>
      <c r="N249" s="96"/>
      <c r="O249" s="97"/>
      <c r="P249" s="46"/>
      <c r="R249" s="75"/>
      <c r="S249" s="75"/>
      <c r="T249" s="75"/>
      <c r="U249" s="75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9"/>
        <v>273396</v>
      </c>
      <c r="G250" s="104">
        <v>0</v>
      </c>
      <c r="H250" s="104">
        <v>205095</v>
      </c>
      <c r="I250" s="104">
        <v>0</v>
      </c>
      <c r="J250" s="104">
        <v>68301</v>
      </c>
      <c r="K250" s="36"/>
      <c r="L250" s="221" t="s">
        <v>2287</v>
      </c>
      <c r="M250" s="95"/>
      <c r="N250" s="96"/>
      <c r="O250" s="97"/>
      <c r="P250" s="46"/>
      <c r="R250" s="75"/>
      <c r="S250" s="75"/>
      <c r="T250" s="75"/>
      <c r="U250" s="75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9"/>
        <v>2705377</v>
      </c>
      <c r="G251" s="104">
        <v>0</v>
      </c>
      <c r="H251" s="104">
        <v>402604</v>
      </c>
      <c r="I251" s="104">
        <v>0</v>
      </c>
      <c r="J251" s="104">
        <v>2302773</v>
      </c>
      <c r="K251" s="36"/>
      <c r="L251" s="221" t="s">
        <v>2291</v>
      </c>
      <c r="M251" s="95"/>
      <c r="N251" s="96"/>
      <c r="O251" s="78"/>
      <c r="P251" s="46"/>
      <c r="R251" s="75"/>
      <c r="S251" s="75"/>
      <c r="T251" s="75"/>
      <c r="U251" s="75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9"/>
        <v>2107839</v>
      </c>
      <c r="G252" s="104">
        <v>438100</v>
      </c>
      <c r="H252" s="104">
        <v>1543773</v>
      </c>
      <c r="I252" s="104">
        <v>1</v>
      </c>
      <c r="J252" s="104">
        <v>125965</v>
      </c>
      <c r="K252" s="36"/>
      <c r="L252" s="221" t="s">
        <v>2287</v>
      </c>
      <c r="M252" s="95"/>
      <c r="N252" s="96"/>
      <c r="O252" s="78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9"/>
        <v>334044</v>
      </c>
      <c r="G253" s="104">
        <v>0</v>
      </c>
      <c r="H253" s="104">
        <v>330565</v>
      </c>
      <c r="I253" s="104">
        <v>0</v>
      </c>
      <c r="J253" s="104">
        <v>3479</v>
      </c>
      <c r="K253" s="36"/>
      <c r="L253" s="221" t="s">
        <v>2291</v>
      </c>
      <c r="M253" s="95"/>
      <c r="N253" s="96"/>
      <c r="O253" s="97"/>
      <c r="P253" s="46"/>
      <c r="R253" s="75"/>
      <c r="S253" s="75"/>
      <c r="T253" s="75"/>
      <c r="U253" s="75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9"/>
        <v>901769</v>
      </c>
      <c r="G254" s="104">
        <v>329283</v>
      </c>
      <c r="H254" s="104">
        <v>279992</v>
      </c>
      <c r="I254" s="104">
        <v>0</v>
      </c>
      <c r="J254" s="104">
        <v>292494</v>
      </c>
      <c r="K254" s="36"/>
      <c r="L254" s="221" t="s">
        <v>2291</v>
      </c>
      <c r="M254" s="95"/>
      <c r="N254" s="96"/>
      <c r="O254" s="97"/>
      <c r="P254" s="46"/>
      <c r="R254" s="75"/>
      <c r="S254" s="75"/>
      <c r="T254" s="75"/>
      <c r="U254" s="75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9"/>
        <v>771702</v>
      </c>
      <c r="G255" s="104">
        <v>419001</v>
      </c>
      <c r="H255" s="104">
        <v>254021</v>
      </c>
      <c r="I255" s="104">
        <v>32500</v>
      </c>
      <c r="J255" s="104">
        <v>66180</v>
      </c>
      <c r="K255" s="36"/>
      <c r="L255" s="221" t="s">
        <v>2291</v>
      </c>
      <c r="M255" s="95"/>
      <c r="N255" s="96"/>
      <c r="O255" s="97"/>
      <c r="P255" s="46"/>
      <c r="R255" s="75"/>
      <c r="S255" s="75"/>
      <c r="T255" s="75"/>
      <c r="U255" s="75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9"/>
        <v>536038</v>
      </c>
      <c r="G256" s="104">
        <v>0</v>
      </c>
      <c r="H256" s="104">
        <v>0</v>
      </c>
      <c r="I256" s="104">
        <v>469000</v>
      </c>
      <c r="J256" s="104">
        <v>67038</v>
      </c>
      <c r="K256" s="36"/>
      <c r="L256" s="221" t="s">
        <v>2287</v>
      </c>
      <c r="M256" s="95"/>
      <c r="N256" s="96"/>
      <c r="O256" s="97"/>
      <c r="P256" s="46"/>
      <c r="R256" s="75"/>
      <c r="S256" s="75"/>
      <c r="T256" s="75"/>
      <c r="U256" s="75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9"/>
        <v>580294</v>
      </c>
      <c r="G257" s="104">
        <v>21400</v>
      </c>
      <c r="H257" s="104">
        <v>504085</v>
      </c>
      <c r="I257" s="104">
        <v>0</v>
      </c>
      <c r="J257" s="104">
        <v>54809</v>
      </c>
      <c r="K257" s="36"/>
      <c r="L257" s="221" t="s">
        <v>2287</v>
      </c>
      <c r="M257" s="95"/>
      <c r="N257" s="96"/>
      <c r="O257" s="78"/>
      <c r="P257" s="46"/>
      <c r="R257" s="75"/>
      <c r="S257" s="75"/>
      <c r="T257" s="75"/>
      <c r="U257" s="75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9"/>
        <v>966283</v>
      </c>
      <c r="G258" s="104">
        <v>0</v>
      </c>
      <c r="H258" s="104">
        <v>333164</v>
      </c>
      <c r="I258" s="104">
        <v>0</v>
      </c>
      <c r="J258" s="104">
        <v>633119</v>
      </c>
      <c r="K258" s="36"/>
      <c r="L258" s="221" t="s">
        <v>2291</v>
      </c>
      <c r="M258" s="95"/>
      <c r="N258" s="96"/>
      <c r="O258" s="97"/>
      <c r="P258" s="46"/>
      <c r="R258" s="75"/>
      <c r="S258" s="75"/>
      <c r="T258" s="75"/>
      <c r="U258" s="75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9"/>
        <v>434388</v>
      </c>
      <c r="G259" s="104">
        <v>0</v>
      </c>
      <c r="H259" s="104">
        <v>249587</v>
      </c>
      <c r="I259" s="104">
        <v>0</v>
      </c>
      <c r="J259" s="104">
        <v>184801</v>
      </c>
      <c r="K259" s="36"/>
      <c r="L259" s="221" t="s">
        <v>2287</v>
      </c>
      <c r="M259" s="95"/>
      <c r="N259" s="96"/>
      <c r="O259" s="78"/>
      <c r="P259" s="46"/>
      <c r="R259" s="75"/>
      <c r="S259" s="75"/>
      <c r="T259" s="75"/>
      <c r="U259" s="75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9"/>
        <v>4047081</v>
      </c>
      <c r="G260" s="104">
        <v>526231</v>
      </c>
      <c r="H260" s="104">
        <v>169645</v>
      </c>
      <c r="I260" s="104">
        <v>2809500</v>
      </c>
      <c r="J260" s="104">
        <v>541705</v>
      </c>
      <c r="K260" s="36"/>
      <c r="L260" s="221" t="s">
        <v>2287</v>
      </c>
      <c r="M260" s="95"/>
      <c r="N260" s="96"/>
      <c r="O260" s="78"/>
      <c r="P260" s="46"/>
      <c r="R260" s="75"/>
      <c r="S260" s="75"/>
      <c r="T260" s="75"/>
      <c r="U260" s="75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9"/>
        <v>317288</v>
      </c>
      <c r="G261" s="104">
        <v>0</v>
      </c>
      <c r="H261" s="104">
        <v>135192</v>
      </c>
      <c r="I261" s="104">
        <v>0</v>
      </c>
      <c r="J261" s="104">
        <v>182096</v>
      </c>
      <c r="K261" s="36"/>
      <c r="L261" s="221" t="s">
        <v>2291</v>
      </c>
      <c r="M261" s="95"/>
      <c r="N261" s="96"/>
      <c r="O261" s="78"/>
      <c r="P261" s="46"/>
      <c r="R261" s="75"/>
      <c r="S261" s="75"/>
      <c r="T261" s="75"/>
      <c r="U261" s="75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 t="s">
        <v>9</v>
      </c>
      <c r="G262" s="103" t="s">
        <v>9</v>
      </c>
      <c r="H262" s="103" t="s">
        <v>9</v>
      </c>
      <c r="I262" s="103" t="s">
        <v>9</v>
      </c>
      <c r="J262" s="103" t="s">
        <v>9</v>
      </c>
      <c r="K262" s="36"/>
      <c r="L262" s="222" t="s">
        <v>9</v>
      </c>
      <c r="M262" s="95"/>
      <c r="N262" s="96"/>
      <c r="O262" s="97"/>
      <c r="P262" s="46"/>
      <c r="R262" s="75"/>
      <c r="S262" s="75"/>
      <c r="T262" s="75"/>
      <c r="U262" s="75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>G263+H263+I263+J263</f>
        <v>2170123</v>
      </c>
      <c r="G263" s="104">
        <v>942581</v>
      </c>
      <c r="H263" s="104">
        <v>1133334</v>
      </c>
      <c r="I263" s="104">
        <v>28600</v>
      </c>
      <c r="J263" s="104">
        <v>65608</v>
      </c>
      <c r="K263" s="36"/>
      <c r="L263" s="221" t="s">
        <v>2287</v>
      </c>
      <c r="M263" s="95"/>
      <c r="N263" s="96"/>
      <c r="O263" s="78"/>
      <c r="P263" s="46"/>
      <c r="R263" s="75"/>
      <c r="S263" s="75"/>
      <c r="T263" s="75"/>
      <c r="U263" s="75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>G264+H264+I264+J264</f>
        <v>83932</v>
      </c>
      <c r="G264" s="104">
        <v>0</v>
      </c>
      <c r="H264" s="104">
        <v>83932</v>
      </c>
      <c r="I264" s="104">
        <v>0</v>
      </c>
      <c r="J264" s="104">
        <v>0</v>
      </c>
      <c r="K264" s="36"/>
      <c r="L264" s="221" t="s">
        <v>2291</v>
      </c>
      <c r="M264" s="95"/>
      <c r="N264" s="96"/>
      <c r="O264" s="78"/>
      <c r="P264" s="46"/>
      <c r="R264" s="75"/>
      <c r="S264" s="75"/>
      <c r="T264" s="75"/>
      <c r="U264" s="75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2" t="s">
        <v>9</v>
      </c>
      <c r="M265" s="95"/>
      <c r="N265" s="96"/>
      <c r="O265" s="97"/>
      <c r="P265" s="46"/>
      <c r="R265" s="75"/>
      <c r="S265" s="75"/>
      <c r="T265" s="75"/>
      <c r="U265" s="75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>G266+H266+I266+J266</f>
        <v>461802</v>
      </c>
      <c r="G266" s="104">
        <v>0</v>
      </c>
      <c r="H266" s="104">
        <v>192259</v>
      </c>
      <c r="I266" s="104">
        <v>0</v>
      </c>
      <c r="J266" s="104">
        <v>269543</v>
      </c>
      <c r="K266" s="36"/>
      <c r="L266" s="221" t="s">
        <v>2287</v>
      </c>
      <c r="M266" s="95"/>
      <c r="N266" s="96"/>
      <c r="O266" s="78"/>
      <c r="P266" s="46"/>
      <c r="R266" s="75"/>
      <c r="S266" s="75"/>
      <c r="T266" s="75"/>
      <c r="U266" s="75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>G267+H267+I267+J267</f>
        <v>380329</v>
      </c>
      <c r="G267" s="104">
        <v>0</v>
      </c>
      <c r="H267" s="104">
        <v>338889</v>
      </c>
      <c r="I267" s="104">
        <v>0</v>
      </c>
      <c r="J267" s="104">
        <v>41440</v>
      </c>
      <c r="K267" s="36"/>
      <c r="L267" s="221" t="s">
        <v>2291</v>
      </c>
      <c r="M267" s="95"/>
      <c r="N267" s="96"/>
      <c r="O267" s="78"/>
      <c r="P267" s="46"/>
      <c r="R267" s="75"/>
      <c r="S267" s="75"/>
      <c r="T267" s="75"/>
      <c r="U267" s="75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>G268+H268+I268+J268</f>
        <v>7380</v>
      </c>
      <c r="G268" s="104">
        <v>0</v>
      </c>
      <c r="H268" s="104">
        <v>7380</v>
      </c>
      <c r="I268" s="104">
        <v>0</v>
      </c>
      <c r="J268" s="104">
        <v>0</v>
      </c>
      <c r="K268" s="36"/>
      <c r="L268" s="221" t="s">
        <v>2291</v>
      </c>
      <c r="M268" s="95"/>
      <c r="N268" s="96"/>
      <c r="O268" s="97"/>
      <c r="P268" s="46"/>
      <c r="R268" s="75"/>
      <c r="S268" s="75"/>
      <c r="T268" s="75"/>
      <c r="U268" s="75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>G269+H269+I269+J269</f>
        <v>34320</v>
      </c>
      <c r="G269" s="104">
        <v>0</v>
      </c>
      <c r="H269" s="104">
        <v>0</v>
      </c>
      <c r="I269" s="104">
        <v>0</v>
      </c>
      <c r="J269" s="104">
        <v>34320</v>
      </c>
      <c r="K269" s="36"/>
      <c r="L269" s="221" t="s">
        <v>2287</v>
      </c>
      <c r="M269" s="95"/>
      <c r="N269" s="96"/>
      <c r="O269" s="78"/>
      <c r="P269" s="46"/>
      <c r="R269" s="75"/>
      <c r="S269" s="75"/>
      <c r="T269" s="75"/>
      <c r="U269" s="75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>G270+H270+I270+J270</f>
        <v>5255544</v>
      </c>
      <c r="G270" s="104">
        <v>0</v>
      </c>
      <c r="H270" s="104">
        <v>1588584</v>
      </c>
      <c r="I270" s="104">
        <v>42200</v>
      </c>
      <c r="J270" s="104">
        <v>3624760</v>
      </c>
      <c r="K270" s="36"/>
      <c r="L270" s="221" t="s">
        <v>2287</v>
      </c>
      <c r="M270" s="95"/>
      <c r="N270" s="96"/>
      <c r="O270" s="78"/>
      <c r="P270" s="46"/>
      <c r="R270" s="75"/>
      <c r="S270" s="75"/>
      <c r="T270" s="75"/>
      <c r="U270" s="75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 t="s">
        <v>9</v>
      </c>
      <c r="G271" s="103" t="s">
        <v>9</v>
      </c>
      <c r="H271" s="103" t="s">
        <v>9</v>
      </c>
      <c r="I271" s="103" t="s">
        <v>9</v>
      </c>
      <c r="J271" s="103" t="s">
        <v>9</v>
      </c>
      <c r="K271" s="36"/>
      <c r="L271" s="222" t="s">
        <v>9</v>
      </c>
      <c r="M271" s="95"/>
      <c r="N271" s="96"/>
      <c r="O271" s="78"/>
      <c r="P271" s="46"/>
      <c r="R271" s="75"/>
      <c r="S271" s="75"/>
      <c r="T271" s="75"/>
      <c r="U271" s="75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>G272+H272+I272+J272</f>
        <v>2124260</v>
      </c>
      <c r="G272" s="104">
        <v>155862</v>
      </c>
      <c r="H272" s="104">
        <v>519570</v>
      </c>
      <c r="I272" s="104">
        <v>0</v>
      </c>
      <c r="J272" s="104">
        <v>1448828</v>
      </c>
      <c r="K272" s="36"/>
      <c r="L272" s="221" t="s">
        <v>2287</v>
      </c>
      <c r="M272" s="95"/>
      <c r="N272" s="96"/>
      <c r="O272" s="78"/>
      <c r="P272" s="46"/>
      <c r="R272" s="75"/>
      <c r="S272" s="75"/>
      <c r="T272" s="75"/>
      <c r="U272" s="75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>G273+H273+I273+J273</f>
        <v>34189</v>
      </c>
      <c r="G273" s="104">
        <v>0</v>
      </c>
      <c r="H273" s="104">
        <v>33289</v>
      </c>
      <c r="I273" s="104">
        <v>0</v>
      </c>
      <c r="J273" s="104">
        <v>900</v>
      </c>
      <c r="K273" s="36"/>
      <c r="L273" s="221" t="s">
        <v>2291</v>
      </c>
      <c r="M273" s="95"/>
      <c r="N273" s="96"/>
      <c r="O273" s="78"/>
      <c r="P273" s="46"/>
      <c r="R273" s="75"/>
      <c r="S273" s="75"/>
      <c r="T273" s="75"/>
      <c r="U273" s="75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>G274+H274+I274+J274</f>
        <v>1529759</v>
      </c>
      <c r="G274" s="104">
        <v>0</v>
      </c>
      <c r="H274" s="104">
        <v>241859</v>
      </c>
      <c r="I274" s="104">
        <v>0</v>
      </c>
      <c r="J274" s="104">
        <v>1287900</v>
      </c>
      <c r="K274" s="36"/>
      <c r="L274" s="221" t="s">
        <v>2287</v>
      </c>
      <c r="M274" s="95"/>
      <c r="N274" s="96"/>
      <c r="O274" s="97"/>
      <c r="P274" s="46"/>
      <c r="R274" s="75"/>
      <c r="S274" s="75"/>
      <c r="T274" s="75"/>
      <c r="U274" s="75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>G275+H275+I275+J275</f>
        <v>109302</v>
      </c>
      <c r="G275" s="104">
        <v>0</v>
      </c>
      <c r="H275" s="104">
        <v>83802</v>
      </c>
      <c r="I275" s="104">
        <v>0</v>
      </c>
      <c r="J275" s="104">
        <v>25500</v>
      </c>
      <c r="K275" s="36"/>
      <c r="L275" s="221" t="s">
        <v>2287</v>
      </c>
      <c r="M275" s="95"/>
      <c r="N275" s="96"/>
      <c r="O275" s="97"/>
      <c r="P275" s="46"/>
      <c r="R275" s="75"/>
      <c r="S275" s="75"/>
      <c r="T275" s="75"/>
      <c r="U275" s="75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>G276+H276+I276+J276</f>
        <v>1581265</v>
      </c>
      <c r="G276" s="104">
        <v>1234500</v>
      </c>
      <c r="H276" s="104">
        <v>8250</v>
      </c>
      <c r="I276" s="104">
        <v>0</v>
      </c>
      <c r="J276" s="104">
        <v>338515</v>
      </c>
      <c r="K276" s="36"/>
      <c r="L276" s="221" t="s">
        <v>2287</v>
      </c>
      <c r="M276" s="95"/>
      <c r="N276" s="96"/>
      <c r="O276" s="78"/>
      <c r="P276" s="46"/>
      <c r="R276" s="75"/>
      <c r="S276" s="75"/>
      <c r="T276" s="75"/>
      <c r="U276" s="75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 t="s">
        <v>9</v>
      </c>
      <c r="G277" s="103" t="s">
        <v>9</v>
      </c>
      <c r="H277" s="103" t="s">
        <v>9</v>
      </c>
      <c r="I277" s="103" t="s">
        <v>9</v>
      </c>
      <c r="J277" s="103" t="s">
        <v>9</v>
      </c>
      <c r="K277" s="36"/>
      <c r="L277" s="222" t="s">
        <v>9</v>
      </c>
      <c r="M277" s="95"/>
      <c r="N277" s="96"/>
      <c r="O277" s="97"/>
      <c r="P277" s="46"/>
      <c r="R277" s="75"/>
      <c r="S277" s="75"/>
      <c r="T277" s="75"/>
      <c r="U277" s="75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aca="true" t="shared" si="10" ref="F278:F286">G278+H278+I278+J278</f>
        <v>450</v>
      </c>
      <c r="G278" s="104">
        <v>0</v>
      </c>
      <c r="H278" s="104">
        <v>450</v>
      </c>
      <c r="I278" s="104">
        <v>0</v>
      </c>
      <c r="J278" s="104">
        <v>0</v>
      </c>
      <c r="K278" s="36"/>
      <c r="L278" s="221" t="s">
        <v>2287</v>
      </c>
      <c r="M278" s="95"/>
      <c r="N278" s="96"/>
      <c r="O278" s="78"/>
      <c r="P278" s="46"/>
      <c r="R278" s="75"/>
      <c r="S278" s="75"/>
      <c r="T278" s="75"/>
      <c r="U278" s="75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0"/>
        <v>162074</v>
      </c>
      <c r="G279" s="104">
        <v>0</v>
      </c>
      <c r="H279" s="104">
        <v>10500</v>
      </c>
      <c r="I279" s="104">
        <v>0</v>
      </c>
      <c r="J279" s="104">
        <v>151574</v>
      </c>
      <c r="K279" s="36"/>
      <c r="L279" s="221" t="s">
        <v>2287</v>
      </c>
      <c r="M279" s="95"/>
      <c r="N279" s="96"/>
      <c r="O279" s="97"/>
      <c r="P279" s="46"/>
      <c r="R279" s="75"/>
      <c r="S279" s="75"/>
      <c r="T279" s="75"/>
      <c r="U279" s="75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0"/>
        <v>18107638</v>
      </c>
      <c r="G280" s="104">
        <v>789600</v>
      </c>
      <c r="H280" s="104">
        <v>162058</v>
      </c>
      <c r="I280" s="104">
        <v>17019950</v>
      </c>
      <c r="J280" s="104">
        <v>136030</v>
      </c>
      <c r="K280" s="36"/>
      <c r="L280" s="221" t="s">
        <v>2287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0"/>
        <v>7965606</v>
      </c>
      <c r="G281" s="104">
        <v>1102400</v>
      </c>
      <c r="H281" s="104">
        <v>2919022</v>
      </c>
      <c r="I281" s="104">
        <v>0</v>
      </c>
      <c r="J281" s="104">
        <v>3944184</v>
      </c>
      <c r="K281" s="36"/>
      <c r="L281" s="221" t="s">
        <v>2287</v>
      </c>
      <c r="M281" s="95"/>
      <c r="N281" s="96"/>
      <c r="O281" s="97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0"/>
        <v>46753820</v>
      </c>
      <c r="G282" s="104">
        <v>4733775</v>
      </c>
      <c r="H282" s="104">
        <v>35573775</v>
      </c>
      <c r="I282" s="104">
        <v>0</v>
      </c>
      <c r="J282" s="104">
        <v>6446270</v>
      </c>
      <c r="K282" s="36"/>
      <c r="L282" s="221" t="s">
        <v>2291</v>
      </c>
      <c r="M282" s="95"/>
      <c r="N282" s="96"/>
      <c r="O282" s="78"/>
      <c r="P282" s="46"/>
      <c r="R282" s="75"/>
      <c r="S282" s="75"/>
      <c r="T282" s="75"/>
      <c r="U282" s="75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0"/>
        <v>11537566</v>
      </c>
      <c r="G283" s="104">
        <v>0</v>
      </c>
      <c r="H283" s="104">
        <v>525458</v>
      </c>
      <c r="I283" s="104">
        <v>9812001</v>
      </c>
      <c r="J283" s="104">
        <v>1200107</v>
      </c>
      <c r="K283" s="36"/>
      <c r="L283" s="221" t="s">
        <v>2291</v>
      </c>
      <c r="M283" s="95"/>
      <c r="N283" s="96"/>
      <c r="O283" s="97"/>
      <c r="P283" s="46"/>
      <c r="R283" s="75"/>
      <c r="S283" s="75"/>
      <c r="T283" s="75"/>
      <c r="U283" s="75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0"/>
        <v>1999100</v>
      </c>
      <c r="G284" s="104">
        <v>0</v>
      </c>
      <c r="H284" s="104">
        <v>802939</v>
      </c>
      <c r="I284" s="104">
        <v>978000</v>
      </c>
      <c r="J284" s="104">
        <v>218161</v>
      </c>
      <c r="K284" s="36"/>
      <c r="L284" s="221" t="s">
        <v>2291</v>
      </c>
      <c r="M284" s="95"/>
      <c r="N284" s="96"/>
      <c r="O284" s="97"/>
      <c r="P284" s="46"/>
      <c r="R284" s="75"/>
      <c r="S284" s="75"/>
      <c r="T284" s="75"/>
      <c r="U284" s="75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0"/>
        <v>4624177</v>
      </c>
      <c r="G285" s="104">
        <v>0</v>
      </c>
      <c r="H285" s="104">
        <v>595014</v>
      </c>
      <c r="I285" s="104">
        <v>241000</v>
      </c>
      <c r="J285" s="104">
        <v>3788163</v>
      </c>
      <c r="K285" s="36"/>
      <c r="L285" s="221" t="s">
        <v>2291</v>
      </c>
      <c r="M285" s="95"/>
      <c r="N285" s="96"/>
      <c r="O285" s="78"/>
      <c r="P285" s="46"/>
      <c r="R285" s="75"/>
      <c r="S285" s="75"/>
      <c r="T285" s="75"/>
      <c r="U285" s="75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0"/>
        <v>3127446</v>
      </c>
      <c r="G286" s="104">
        <v>1179801</v>
      </c>
      <c r="H286" s="104">
        <v>958817</v>
      </c>
      <c r="I286" s="104">
        <v>0</v>
      </c>
      <c r="J286" s="104">
        <v>988828</v>
      </c>
      <c r="K286" s="36"/>
      <c r="L286" s="221" t="s">
        <v>2287</v>
      </c>
      <c r="M286" s="95"/>
      <c r="N286" s="96"/>
      <c r="O286" s="97"/>
      <c r="P286" s="46"/>
      <c r="R286" s="75"/>
      <c r="S286" s="75"/>
      <c r="T286" s="75"/>
      <c r="U286" s="75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22" t="s">
        <v>9</v>
      </c>
      <c r="M287" s="95"/>
      <c r="N287" s="96"/>
      <c r="O287" s="97"/>
      <c r="P287" s="46"/>
      <c r="R287" s="75"/>
      <c r="S287" s="75"/>
      <c r="T287" s="75"/>
      <c r="U287" s="75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1" ref="F288:F310">G288+H288+I288+J288</f>
        <v>3522612</v>
      </c>
      <c r="G288" s="104">
        <v>1509950</v>
      </c>
      <c r="H288" s="104">
        <v>1085912</v>
      </c>
      <c r="I288" s="104">
        <v>0</v>
      </c>
      <c r="J288" s="104">
        <v>926750</v>
      </c>
      <c r="K288" s="36"/>
      <c r="L288" s="221" t="s">
        <v>2287</v>
      </c>
      <c r="M288" s="95"/>
      <c r="N288" s="96"/>
      <c r="O288" s="78"/>
      <c r="P288" s="46"/>
      <c r="R288" s="75"/>
      <c r="S288" s="75"/>
      <c r="T288" s="75"/>
      <c r="U288" s="75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1"/>
        <v>530530</v>
      </c>
      <c r="G289" s="104">
        <v>0</v>
      </c>
      <c r="H289" s="104">
        <v>129830</v>
      </c>
      <c r="I289" s="104">
        <v>100</v>
      </c>
      <c r="J289" s="104">
        <v>400600</v>
      </c>
      <c r="K289" s="36"/>
      <c r="L289" s="221" t="s">
        <v>2287</v>
      </c>
      <c r="M289" s="95"/>
      <c r="N289" s="96"/>
      <c r="O289" s="97"/>
      <c r="P289" s="46"/>
      <c r="R289" s="75"/>
      <c r="S289" s="75"/>
      <c r="T289" s="75"/>
      <c r="U289" s="75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1"/>
        <v>21788</v>
      </c>
      <c r="G290" s="104">
        <v>0</v>
      </c>
      <c r="H290" s="104">
        <v>13888</v>
      </c>
      <c r="I290" s="104">
        <v>680</v>
      </c>
      <c r="J290" s="104">
        <v>7220</v>
      </c>
      <c r="K290" s="36"/>
      <c r="L290" s="221" t="s">
        <v>2287</v>
      </c>
      <c r="M290" s="95"/>
      <c r="N290" s="96"/>
      <c r="O290" s="97"/>
      <c r="P290" s="46"/>
      <c r="R290" s="75"/>
      <c r="S290" s="75"/>
      <c r="T290" s="75"/>
      <c r="U290" s="75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1"/>
        <v>60525</v>
      </c>
      <c r="G291" s="104">
        <v>0</v>
      </c>
      <c r="H291" s="104">
        <v>11400</v>
      </c>
      <c r="I291" s="104">
        <v>0</v>
      </c>
      <c r="J291" s="104">
        <v>49125</v>
      </c>
      <c r="K291" s="36"/>
      <c r="L291" s="221" t="s">
        <v>2287</v>
      </c>
      <c r="M291" s="95"/>
      <c r="N291" s="96"/>
      <c r="O291" s="78"/>
      <c r="P291" s="46"/>
      <c r="R291" s="75"/>
      <c r="S291" s="75"/>
      <c r="T291" s="75"/>
      <c r="U291" s="75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1"/>
        <v>9471</v>
      </c>
      <c r="G292" s="104">
        <v>0</v>
      </c>
      <c r="H292" s="104">
        <v>9471</v>
      </c>
      <c r="I292" s="104">
        <v>0</v>
      </c>
      <c r="J292" s="104">
        <v>0</v>
      </c>
      <c r="K292" s="36"/>
      <c r="L292" s="221" t="s">
        <v>2287</v>
      </c>
      <c r="M292" s="95"/>
      <c r="N292" s="96"/>
      <c r="O292" s="78"/>
      <c r="P292" s="46"/>
      <c r="R292" s="75"/>
      <c r="S292" s="75"/>
      <c r="T292" s="75"/>
      <c r="U292" s="75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1"/>
        <v>74530</v>
      </c>
      <c r="G293" s="104">
        <v>0</v>
      </c>
      <c r="H293" s="104">
        <v>74530</v>
      </c>
      <c r="I293" s="104">
        <v>0</v>
      </c>
      <c r="J293" s="104">
        <v>0</v>
      </c>
      <c r="K293" s="36"/>
      <c r="L293" s="221" t="s">
        <v>2287</v>
      </c>
      <c r="M293" s="95"/>
      <c r="N293" s="96"/>
      <c r="O293" s="97"/>
      <c r="P293" s="46"/>
      <c r="R293" s="75"/>
      <c r="S293" s="75"/>
      <c r="T293" s="75"/>
      <c r="U293" s="75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1"/>
        <v>891745</v>
      </c>
      <c r="G294" s="104">
        <v>0</v>
      </c>
      <c r="H294" s="104">
        <v>334499</v>
      </c>
      <c r="I294" s="104">
        <v>0</v>
      </c>
      <c r="J294" s="104">
        <v>557246</v>
      </c>
      <c r="K294" s="36"/>
      <c r="L294" s="221" t="s">
        <v>2287</v>
      </c>
      <c r="M294" s="95"/>
      <c r="N294" s="96"/>
      <c r="O294" s="97"/>
      <c r="P294" s="46"/>
      <c r="R294" s="75"/>
      <c r="S294" s="75"/>
      <c r="T294" s="75"/>
      <c r="U294" s="75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1"/>
        <v>910517</v>
      </c>
      <c r="G295" s="104">
        <v>0</v>
      </c>
      <c r="H295" s="104">
        <v>232717</v>
      </c>
      <c r="I295" s="104">
        <v>677500</v>
      </c>
      <c r="J295" s="104">
        <v>300</v>
      </c>
      <c r="K295" s="36"/>
      <c r="L295" s="221" t="s">
        <v>2287</v>
      </c>
      <c r="M295" s="158"/>
      <c r="N295" s="96"/>
      <c r="O295" s="97"/>
      <c r="P295" s="46"/>
      <c r="R295" s="75"/>
      <c r="S295" s="75"/>
      <c r="T295" s="75"/>
      <c r="U295" s="75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1"/>
        <v>235050</v>
      </c>
      <c r="G296" s="104">
        <v>0</v>
      </c>
      <c r="H296" s="104">
        <v>225684</v>
      </c>
      <c r="I296" s="104">
        <v>0</v>
      </c>
      <c r="J296" s="104">
        <v>9366</v>
      </c>
      <c r="K296" s="36"/>
      <c r="L296" s="221" t="s">
        <v>2291</v>
      </c>
      <c r="M296" s="95"/>
      <c r="N296" s="96"/>
      <c r="O296" s="78"/>
      <c r="P296" s="46"/>
      <c r="R296" s="75"/>
      <c r="S296" s="75"/>
      <c r="T296" s="75"/>
      <c r="U296" s="75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1"/>
        <v>40176</v>
      </c>
      <c r="G297" s="104">
        <v>0</v>
      </c>
      <c r="H297" s="104">
        <v>40176</v>
      </c>
      <c r="I297" s="104">
        <v>0</v>
      </c>
      <c r="J297" s="104">
        <v>0</v>
      </c>
      <c r="K297" s="36"/>
      <c r="L297" s="221" t="s">
        <v>2291</v>
      </c>
      <c r="M297" s="95"/>
      <c r="N297" s="96"/>
      <c r="O297" s="97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1"/>
        <v>225207</v>
      </c>
      <c r="G298" s="104">
        <v>0</v>
      </c>
      <c r="H298" s="104">
        <v>119607</v>
      </c>
      <c r="I298" s="104">
        <v>105100</v>
      </c>
      <c r="J298" s="104">
        <v>500</v>
      </c>
      <c r="K298" s="36"/>
      <c r="L298" s="221" t="s">
        <v>2287</v>
      </c>
      <c r="M298" s="95"/>
      <c r="N298" s="96"/>
      <c r="O298" s="97"/>
      <c r="P298" s="46"/>
      <c r="R298" s="75"/>
      <c r="S298" s="75"/>
      <c r="T298" s="75"/>
      <c r="U298" s="75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1"/>
        <v>407565</v>
      </c>
      <c r="G299" s="104">
        <v>0</v>
      </c>
      <c r="H299" s="104">
        <v>76465</v>
      </c>
      <c r="I299" s="104">
        <v>0</v>
      </c>
      <c r="J299" s="104">
        <v>331100</v>
      </c>
      <c r="K299" s="36"/>
      <c r="L299" s="221" t="s">
        <v>2291</v>
      </c>
      <c r="M299" s="95"/>
      <c r="N299" s="96"/>
      <c r="O299" s="97"/>
      <c r="P299" s="46"/>
      <c r="R299" s="75"/>
      <c r="S299" s="75"/>
      <c r="T299" s="75"/>
      <c r="U299" s="75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1"/>
        <v>22273</v>
      </c>
      <c r="G300" s="104">
        <v>0</v>
      </c>
      <c r="H300" s="104">
        <v>5500</v>
      </c>
      <c r="I300" s="104">
        <v>0</v>
      </c>
      <c r="J300" s="104">
        <v>16773</v>
      </c>
      <c r="K300" s="36"/>
      <c r="L300" s="221" t="s">
        <v>2287</v>
      </c>
      <c r="M300" s="95"/>
      <c r="N300" s="96"/>
      <c r="O300" s="78"/>
      <c r="P300" s="46"/>
      <c r="R300" s="75"/>
      <c r="S300" s="75"/>
      <c r="T300" s="75"/>
      <c r="U300" s="75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1"/>
        <v>23696</v>
      </c>
      <c r="G301" s="104">
        <v>0</v>
      </c>
      <c r="H301" s="104">
        <v>4750</v>
      </c>
      <c r="I301" s="104">
        <v>0</v>
      </c>
      <c r="J301" s="104">
        <v>18946</v>
      </c>
      <c r="K301" s="36"/>
      <c r="L301" s="221" t="s">
        <v>2287</v>
      </c>
      <c r="M301" s="95"/>
      <c r="N301" s="96"/>
      <c r="O301" s="97"/>
      <c r="P301" s="46"/>
      <c r="R301" s="75"/>
      <c r="S301" s="75"/>
      <c r="T301" s="75"/>
      <c r="U301" s="75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1"/>
        <v>256959</v>
      </c>
      <c r="G302" s="104">
        <v>0</v>
      </c>
      <c r="H302" s="104">
        <v>250059</v>
      </c>
      <c r="I302" s="104">
        <v>0</v>
      </c>
      <c r="J302" s="104">
        <v>6900</v>
      </c>
      <c r="K302" s="36"/>
      <c r="L302" s="221" t="s">
        <v>2287</v>
      </c>
      <c r="M302" s="95"/>
      <c r="N302" s="96"/>
      <c r="O302" s="78"/>
      <c r="P302" s="46"/>
      <c r="R302" s="75"/>
      <c r="S302" s="75"/>
      <c r="T302" s="75"/>
      <c r="U302" s="75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1"/>
        <v>86563</v>
      </c>
      <c r="G303" s="104">
        <v>0</v>
      </c>
      <c r="H303" s="104">
        <v>12732</v>
      </c>
      <c r="I303" s="104">
        <v>20400</v>
      </c>
      <c r="J303" s="104">
        <v>53431</v>
      </c>
      <c r="K303" s="36"/>
      <c r="L303" s="221" t="s">
        <v>2287</v>
      </c>
      <c r="M303" s="95"/>
      <c r="N303" s="96"/>
      <c r="O303" s="97"/>
      <c r="P303" s="46"/>
      <c r="R303" s="75"/>
      <c r="S303" s="75"/>
      <c r="T303" s="75"/>
      <c r="U303" s="75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11"/>
        <v>165006</v>
      </c>
      <c r="G304" s="104">
        <v>0</v>
      </c>
      <c r="H304" s="104">
        <v>108106</v>
      </c>
      <c r="I304" s="104">
        <v>0</v>
      </c>
      <c r="J304" s="104">
        <v>56900</v>
      </c>
      <c r="K304" s="36"/>
      <c r="L304" s="221" t="s">
        <v>2287</v>
      </c>
      <c r="M304" s="95"/>
      <c r="N304" s="96"/>
      <c r="O304" s="78"/>
      <c r="P304" s="46"/>
      <c r="R304" s="75"/>
      <c r="S304" s="75"/>
      <c r="T304" s="75"/>
      <c r="U304" s="75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11"/>
        <v>553127</v>
      </c>
      <c r="G305" s="104">
        <v>0</v>
      </c>
      <c r="H305" s="104">
        <v>539826</v>
      </c>
      <c r="I305" s="104">
        <v>0</v>
      </c>
      <c r="J305" s="104">
        <v>13301</v>
      </c>
      <c r="K305" s="36"/>
      <c r="L305" s="221" t="s">
        <v>2287</v>
      </c>
      <c r="M305" s="95"/>
      <c r="N305" s="96"/>
      <c r="O305" s="78"/>
      <c r="P305" s="46"/>
      <c r="R305" s="75"/>
      <c r="S305" s="75"/>
      <c r="T305" s="75"/>
      <c r="U305" s="75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1"/>
        <v>40950</v>
      </c>
      <c r="G306" s="104">
        <v>0</v>
      </c>
      <c r="H306" s="104">
        <v>11250</v>
      </c>
      <c r="I306" s="104">
        <v>0</v>
      </c>
      <c r="J306" s="104">
        <v>29700</v>
      </c>
      <c r="K306" s="36"/>
      <c r="L306" s="221" t="s">
        <v>2287</v>
      </c>
      <c r="M306" s="95"/>
      <c r="N306" s="96"/>
      <c r="O306" s="97"/>
      <c r="P306" s="46"/>
      <c r="R306" s="75"/>
      <c r="S306" s="75"/>
      <c r="T306" s="75"/>
      <c r="U306" s="75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1"/>
        <v>791718</v>
      </c>
      <c r="G307" s="104">
        <v>0</v>
      </c>
      <c r="H307" s="104">
        <v>256008</v>
      </c>
      <c r="I307" s="104">
        <v>362500</v>
      </c>
      <c r="J307" s="104">
        <v>173210</v>
      </c>
      <c r="K307" s="36"/>
      <c r="L307" s="221" t="s">
        <v>2287</v>
      </c>
      <c r="M307" s="95"/>
      <c r="N307" s="96"/>
      <c r="O307" s="97"/>
      <c r="P307" s="46"/>
      <c r="R307" s="75"/>
      <c r="S307" s="75"/>
      <c r="T307" s="75"/>
      <c r="U307" s="75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1"/>
        <v>43265</v>
      </c>
      <c r="G308" s="104">
        <v>0</v>
      </c>
      <c r="H308" s="104">
        <v>28930</v>
      </c>
      <c r="I308" s="104">
        <v>0</v>
      </c>
      <c r="J308" s="104">
        <v>14335</v>
      </c>
      <c r="K308" s="36"/>
      <c r="L308" s="221" t="s">
        <v>2287</v>
      </c>
      <c r="M308" s="95"/>
      <c r="N308" s="96"/>
      <c r="O308" s="97"/>
      <c r="P308" s="46"/>
      <c r="R308" s="75"/>
      <c r="S308" s="75"/>
      <c r="T308" s="75"/>
      <c r="U308" s="75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1"/>
        <v>1620972</v>
      </c>
      <c r="G309" s="104">
        <v>217850</v>
      </c>
      <c r="H309" s="104">
        <v>984652</v>
      </c>
      <c r="I309" s="104">
        <v>69600</v>
      </c>
      <c r="J309" s="104">
        <v>348870</v>
      </c>
      <c r="K309" s="36"/>
      <c r="L309" s="221" t="s">
        <v>2287</v>
      </c>
      <c r="M309" s="95"/>
      <c r="N309" s="96"/>
      <c r="O309" s="78"/>
      <c r="P309" s="46"/>
      <c r="R309" s="75"/>
      <c r="S309" s="75"/>
      <c r="T309" s="75"/>
      <c r="U309" s="75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1"/>
        <v>2726311</v>
      </c>
      <c r="G310" s="104">
        <v>1560500</v>
      </c>
      <c r="H310" s="104">
        <v>934364</v>
      </c>
      <c r="I310" s="104">
        <v>0</v>
      </c>
      <c r="J310" s="104">
        <v>231447</v>
      </c>
      <c r="K310" s="36"/>
      <c r="L310" s="221" t="s">
        <v>2287</v>
      </c>
      <c r="M310" s="95"/>
      <c r="N310" s="96"/>
      <c r="O310" s="97"/>
      <c r="P310" s="46"/>
      <c r="R310" s="75"/>
      <c r="S310" s="75"/>
      <c r="T310" s="75"/>
      <c r="U310" s="75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 t="s">
        <v>9</v>
      </c>
      <c r="G311" s="103" t="s">
        <v>9</v>
      </c>
      <c r="H311" s="103" t="s">
        <v>9</v>
      </c>
      <c r="I311" s="103" t="s">
        <v>9</v>
      </c>
      <c r="J311" s="103" t="s">
        <v>9</v>
      </c>
      <c r="K311" s="36"/>
      <c r="L311" s="222" t="s">
        <v>9</v>
      </c>
      <c r="M311" s="95"/>
      <c r="N311" s="96"/>
      <c r="O311" s="97"/>
      <c r="P311" s="46"/>
      <c r="R311" s="75"/>
      <c r="S311" s="75"/>
      <c r="T311" s="75"/>
      <c r="U311" s="75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aca="true" t="shared" si="12" ref="F312:F322">G312+H312+I312+J312</f>
        <v>643852</v>
      </c>
      <c r="G312" s="104">
        <v>348000</v>
      </c>
      <c r="H312" s="104">
        <v>286602</v>
      </c>
      <c r="I312" s="104">
        <v>600</v>
      </c>
      <c r="J312" s="104">
        <v>8650</v>
      </c>
      <c r="K312" s="36"/>
      <c r="L312" s="221" t="s">
        <v>2287</v>
      </c>
      <c r="M312" s="95"/>
      <c r="N312" s="96"/>
      <c r="O312" s="97"/>
      <c r="P312" s="46"/>
      <c r="R312" s="75"/>
      <c r="S312" s="75"/>
      <c r="T312" s="75"/>
      <c r="U312" s="75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2"/>
        <v>239275</v>
      </c>
      <c r="G313" s="104">
        <v>0</v>
      </c>
      <c r="H313" s="104">
        <v>43955</v>
      </c>
      <c r="I313" s="104">
        <v>0</v>
      </c>
      <c r="J313" s="104">
        <v>195320</v>
      </c>
      <c r="K313" s="36"/>
      <c r="L313" s="221" t="s">
        <v>2287</v>
      </c>
      <c r="M313" s="95"/>
      <c r="N313" s="96"/>
      <c r="O313" s="97"/>
      <c r="P313" s="46"/>
      <c r="R313" s="75"/>
      <c r="S313" s="75"/>
      <c r="T313" s="75"/>
      <c r="U313" s="75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2"/>
        <v>248366</v>
      </c>
      <c r="G314" s="104">
        <v>0</v>
      </c>
      <c r="H314" s="104">
        <v>216681</v>
      </c>
      <c r="I314" s="104">
        <v>0</v>
      </c>
      <c r="J314" s="104">
        <v>31685</v>
      </c>
      <c r="K314" s="36"/>
      <c r="L314" s="221" t="s">
        <v>2287</v>
      </c>
      <c r="M314" s="95"/>
      <c r="N314" s="96"/>
      <c r="O314" s="97"/>
      <c r="P314" s="46"/>
      <c r="R314" s="75"/>
      <c r="S314" s="75"/>
      <c r="T314" s="75"/>
      <c r="U314" s="75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2"/>
        <v>5841850</v>
      </c>
      <c r="G315" s="104">
        <v>2046900</v>
      </c>
      <c r="H315" s="104">
        <v>888302</v>
      </c>
      <c r="I315" s="104">
        <v>260000</v>
      </c>
      <c r="J315" s="104">
        <v>2646648</v>
      </c>
      <c r="K315" s="36"/>
      <c r="L315" s="221" t="s">
        <v>2287</v>
      </c>
      <c r="M315" s="95"/>
      <c r="N315" s="96"/>
      <c r="O315" s="78"/>
      <c r="P315" s="46"/>
      <c r="R315" s="75"/>
      <c r="S315" s="75"/>
      <c r="T315" s="75"/>
      <c r="U315" s="75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2"/>
        <v>5567869</v>
      </c>
      <c r="G316" s="104">
        <v>88000</v>
      </c>
      <c r="H316" s="104">
        <v>1202172</v>
      </c>
      <c r="I316" s="104">
        <v>0</v>
      </c>
      <c r="J316" s="104">
        <v>4277697</v>
      </c>
      <c r="K316" s="36"/>
      <c r="L316" s="221" t="s">
        <v>2287</v>
      </c>
      <c r="M316" s="95"/>
      <c r="N316" s="96"/>
      <c r="O316" s="78"/>
      <c r="P316" s="46"/>
      <c r="R316" s="75"/>
      <c r="S316" s="75"/>
      <c r="T316" s="75"/>
      <c r="U316" s="75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2"/>
        <v>4248820</v>
      </c>
      <c r="G317" s="104">
        <v>90000</v>
      </c>
      <c r="H317" s="104">
        <v>3489372</v>
      </c>
      <c r="I317" s="104">
        <v>423000</v>
      </c>
      <c r="J317" s="104">
        <v>246448</v>
      </c>
      <c r="K317" s="36"/>
      <c r="L317" s="221" t="s">
        <v>2287</v>
      </c>
      <c r="M317" s="95"/>
      <c r="N317" s="96"/>
      <c r="O317" s="78"/>
      <c r="P317" s="46"/>
      <c r="R317" s="75"/>
      <c r="S317" s="75"/>
      <c r="T317" s="75"/>
      <c r="U317" s="75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2"/>
        <v>15600</v>
      </c>
      <c r="G318" s="104">
        <v>0</v>
      </c>
      <c r="H318" s="104">
        <v>0</v>
      </c>
      <c r="I318" s="104">
        <v>0</v>
      </c>
      <c r="J318" s="104">
        <v>15600</v>
      </c>
      <c r="K318" s="36"/>
      <c r="L318" s="221" t="s">
        <v>2291</v>
      </c>
      <c r="M318" s="95"/>
      <c r="N318" s="96"/>
      <c r="O318" s="97"/>
      <c r="P318" s="46"/>
      <c r="R318" s="75"/>
      <c r="S318" s="75"/>
      <c r="T318" s="75"/>
      <c r="U318" s="75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2"/>
        <v>72321</v>
      </c>
      <c r="G319" s="104">
        <v>0</v>
      </c>
      <c r="H319" s="104">
        <v>47055</v>
      </c>
      <c r="I319" s="104">
        <v>0</v>
      </c>
      <c r="J319" s="104">
        <v>25266</v>
      </c>
      <c r="K319" s="36"/>
      <c r="L319" s="221" t="s">
        <v>2287</v>
      </c>
      <c r="M319" s="95"/>
      <c r="N319" s="96"/>
      <c r="O319" s="78"/>
      <c r="P319" s="46"/>
      <c r="R319" s="75"/>
      <c r="S319" s="75"/>
      <c r="T319" s="75"/>
      <c r="U319" s="75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2"/>
        <v>2125189</v>
      </c>
      <c r="G320" s="104">
        <v>0</v>
      </c>
      <c r="H320" s="104">
        <v>1313640</v>
      </c>
      <c r="I320" s="104">
        <v>55850</v>
      </c>
      <c r="J320" s="104">
        <v>755699</v>
      </c>
      <c r="K320" s="36"/>
      <c r="L320" s="221" t="s">
        <v>2291</v>
      </c>
      <c r="M320" s="95"/>
      <c r="N320" s="96"/>
      <c r="O320" s="78"/>
      <c r="P320" s="46"/>
      <c r="R320" s="75"/>
      <c r="S320" s="75"/>
      <c r="T320" s="75"/>
      <c r="U320" s="75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2"/>
        <v>52727431</v>
      </c>
      <c r="G321" s="104">
        <v>1399500</v>
      </c>
      <c r="H321" s="104">
        <v>848940</v>
      </c>
      <c r="I321" s="104">
        <v>49139215</v>
      </c>
      <c r="J321" s="104">
        <v>1339776</v>
      </c>
      <c r="K321" s="36"/>
      <c r="L321" s="221" t="s">
        <v>2287</v>
      </c>
      <c r="M321" s="95"/>
      <c r="N321" s="96"/>
      <c r="O321" s="97"/>
      <c r="P321" s="46"/>
      <c r="R321" s="75"/>
      <c r="S321" s="75"/>
      <c r="T321" s="75"/>
      <c r="U321" s="75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2"/>
        <v>158081</v>
      </c>
      <c r="G322" s="104">
        <v>0</v>
      </c>
      <c r="H322" s="104">
        <v>158081</v>
      </c>
      <c r="I322" s="104">
        <v>0</v>
      </c>
      <c r="J322" s="104">
        <v>0</v>
      </c>
      <c r="K322" s="36"/>
      <c r="L322" s="221" t="s">
        <v>2291</v>
      </c>
      <c r="M322" s="95"/>
      <c r="N322" s="96"/>
      <c r="O322" s="97"/>
      <c r="P322" s="46"/>
      <c r="R322" s="75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2195</v>
      </c>
      <c r="M323" s="95"/>
      <c r="N323" s="96"/>
      <c r="O323" s="97"/>
      <c r="P323" s="46"/>
      <c r="R323" s="75"/>
      <c r="S323" s="75"/>
      <c r="T323" s="75"/>
      <c r="U323" s="75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3" ref="F324:F356">G324+H324+I324+J324</f>
        <v>7128093</v>
      </c>
      <c r="G324" s="104">
        <v>446501</v>
      </c>
      <c r="H324" s="104">
        <v>3436330</v>
      </c>
      <c r="I324" s="104">
        <v>1476522</v>
      </c>
      <c r="J324" s="104">
        <v>1768740</v>
      </c>
      <c r="K324" s="36"/>
      <c r="L324" s="221" t="s">
        <v>2287</v>
      </c>
      <c r="M324" s="95"/>
      <c r="N324" s="96"/>
      <c r="O324" s="97"/>
      <c r="P324" s="46"/>
      <c r="R324" s="75"/>
      <c r="S324" s="75"/>
      <c r="T324" s="75"/>
      <c r="U324" s="75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3"/>
        <v>1414034</v>
      </c>
      <c r="G325" s="104">
        <v>0</v>
      </c>
      <c r="H325" s="104">
        <v>7106</v>
      </c>
      <c r="I325" s="104">
        <v>0</v>
      </c>
      <c r="J325" s="104">
        <v>1406928</v>
      </c>
      <c r="K325" s="36"/>
      <c r="L325" s="221" t="s">
        <v>2291</v>
      </c>
      <c r="M325" s="95"/>
      <c r="N325" s="96"/>
      <c r="O325" s="97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3"/>
        <v>1389019</v>
      </c>
      <c r="G326" s="104">
        <v>561977</v>
      </c>
      <c r="H326" s="104">
        <v>448963</v>
      </c>
      <c r="I326" s="104">
        <v>36795</v>
      </c>
      <c r="J326" s="104">
        <v>341284</v>
      </c>
      <c r="K326" s="63"/>
      <c r="L326" s="221" t="s">
        <v>2287</v>
      </c>
      <c r="M326" s="95"/>
      <c r="N326" s="96"/>
      <c r="O326" s="78"/>
      <c r="P326" s="46"/>
      <c r="R326" s="75"/>
      <c r="S326" s="75"/>
      <c r="T326" s="75"/>
      <c r="U326" s="75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3"/>
        <v>4312099</v>
      </c>
      <c r="G327" s="104">
        <v>862000</v>
      </c>
      <c r="H327" s="104">
        <v>721456</v>
      </c>
      <c r="I327" s="104">
        <v>80000</v>
      </c>
      <c r="J327" s="104">
        <v>2648643</v>
      </c>
      <c r="K327" s="36"/>
      <c r="L327" s="221" t="s">
        <v>2291</v>
      </c>
      <c r="M327" s="95"/>
      <c r="N327" s="96"/>
      <c r="O327" s="78"/>
      <c r="P327" s="46"/>
      <c r="R327" s="75"/>
      <c r="S327" s="75"/>
      <c r="T327" s="75"/>
      <c r="U327" s="75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3"/>
        <v>1411900</v>
      </c>
      <c r="G328" s="104">
        <v>0</v>
      </c>
      <c r="H328" s="104">
        <v>232861</v>
      </c>
      <c r="I328" s="104">
        <v>0</v>
      </c>
      <c r="J328" s="104">
        <v>1179039</v>
      </c>
      <c r="K328" s="36"/>
      <c r="L328" s="221" t="s">
        <v>2291</v>
      </c>
      <c r="M328" s="95"/>
      <c r="N328" s="96"/>
      <c r="O328" s="78"/>
      <c r="P328" s="46"/>
      <c r="R328" s="75"/>
      <c r="S328" s="75"/>
      <c r="T328" s="75"/>
      <c r="U328" s="75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3"/>
        <v>1417082</v>
      </c>
      <c r="G329" s="104">
        <v>0</v>
      </c>
      <c r="H329" s="104">
        <v>153414</v>
      </c>
      <c r="I329" s="104">
        <v>0</v>
      </c>
      <c r="J329" s="104">
        <v>1263668</v>
      </c>
      <c r="K329" s="36"/>
      <c r="L329" s="221" t="s">
        <v>2291</v>
      </c>
      <c r="M329" s="95"/>
      <c r="N329" s="96"/>
      <c r="O329" s="97"/>
      <c r="P329" s="46"/>
      <c r="R329" s="75"/>
      <c r="S329" s="75"/>
      <c r="T329" s="75"/>
      <c r="U329" s="75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13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1" t="s">
        <v>2287</v>
      </c>
      <c r="M330" s="95"/>
      <c r="N330" s="96"/>
      <c r="O330" s="78"/>
      <c r="P330" s="46"/>
      <c r="R330" s="75"/>
      <c r="S330" s="75"/>
      <c r="T330" s="75"/>
      <c r="U330" s="75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13"/>
        <v>26425741</v>
      </c>
      <c r="G331" s="104">
        <v>3874703</v>
      </c>
      <c r="H331" s="104">
        <v>1142367</v>
      </c>
      <c r="I331" s="104">
        <v>20228366</v>
      </c>
      <c r="J331" s="104">
        <v>1180305</v>
      </c>
      <c r="K331" s="36"/>
      <c r="L331" s="221" t="s">
        <v>2287</v>
      </c>
      <c r="M331" s="95"/>
      <c r="N331" s="96"/>
      <c r="O331" s="97"/>
      <c r="P331" s="46"/>
      <c r="R331" s="75"/>
      <c r="S331" s="75"/>
      <c r="T331" s="75"/>
      <c r="U331" s="75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3"/>
        <v>11809041</v>
      </c>
      <c r="G332" s="104">
        <v>1308809</v>
      </c>
      <c r="H332" s="104">
        <v>2188713</v>
      </c>
      <c r="I332" s="104">
        <v>1643001</v>
      </c>
      <c r="J332" s="104">
        <v>6668518</v>
      </c>
      <c r="K332" s="36"/>
      <c r="L332" s="221" t="s">
        <v>2287</v>
      </c>
      <c r="M332" s="95"/>
      <c r="N332" s="96"/>
      <c r="O332" s="97"/>
      <c r="P332" s="46"/>
      <c r="R332" s="75"/>
      <c r="S332" s="75"/>
      <c r="T332" s="75"/>
      <c r="U332" s="75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3"/>
        <v>5853</v>
      </c>
      <c r="G333" s="104">
        <v>0</v>
      </c>
      <c r="H333" s="104">
        <v>5853</v>
      </c>
      <c r="I333" s="104">
        <v>0</v>
      </c>
      <c r="J333" s="104">
        <v>0</v>
      </c>
      <c r="K333" s="36"/>
      <c r="L333" s="221" t="s">
        <v>2287</v>
      </c>
      <c r="M333" s="95"/>
      <c r="N333" s="96"/>
      <c r="O333" s="97"/>
      <c r="P333" s="46"/>
      <c r="R333" s="75"/>
      <c r="S333" s="75"/>
      <c r="T333" s="75"/>
      <c r="U333" s="75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3"/>
        <v>415950</v>
      </c>
      <c r="G334" s="104">
        <v>0</v>
      </c>
      <c r="H334" s="104">
        <v>379550</v>
      </c>
      <c r="I334" s="104">
        <v>0</v>
      </c>
      <c r="J334" s="104">
        <v>36400</v>
      </c>
      <c r="K334" s="36"/>
      <c r="L334" s="221" t="s">
        <v>2291</v>
      </c>
      <c r="M334" s="95"/>
      <c r="N334" s="96"/>
      <c r="O334" s="97"/>
      <c r="P334" s="46"/>
      <c r="R334" s="75"/>
      <c r="S334" s="75"/>
      <c r="T334" s="75"/>
      <c r="U334" s="75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3"/>
        <v>281137</v>
      </c>
      <c r="G335" s="104">
        <v>28500</v>
      </c>
      <c r="H335" s="104">
        <v>29274</v>
      </c>
      <c r="I335" s="104">
        <v>0</v>
      </c>
      <c r="J335" s="104">
        <v>223363</v>
      </c>
      <c r="K335" s="36"/>
      <c r="L335" s="221" t="s">
        <v>2287</v>
      </c>
      <c r="M335" s="95"/>
      <c r="N335" s="96"/>
      <c r="O335" s="97"/>
      <c r="P335" s="46"/>
      <c r="R335" s="75"/>
      <c r="S335" s="75"/>
      <c r="T335" s="75"/>
      <c r="U335" s="75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3"/>
        <v>3214052</v>
      </c>
      <c r="G336" s="104">
        <v>569000</v>
      </c>
      <c r="H336" s="104">
        <v>1788654</v>
      </c>
      <c r="I336" s="104">
        <v>45587</v>
      </c>
      <c r="J336" s="104">
        <v>810811</v>
      </c>
      <c r="K336" s="36"/>
      <c r="L336" s="221" t="s">
        <v>2287</v>
      </c>
      <c r="M336" s="95"/>
      <c r="N336" s="96"/>
      <c r="O336" s="78"/>
      <c r="P336" s="46"/>
      <c r="R336" s="75"/>
      <c r="S336" s="75"/>
      <c r="T336" s="75"/>
      <c r="U336" s="75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3"/>
        <v>1020584</v>
      </c>
      <c r="G337" s="104">
        <v>340000</v>
      </c>
      <c r="H337" s="104">
        <v>325247</v>
      </c>
      <c r="I337" s="104">
        <v>0</v>
      </c>
      <c r="J337" s="104">
        <v>355337</v>
      </c>
      <c r="K337" s="36"/>
      <c r="L337" s="221" t="s">
        <v>2291</v>
      </c>
      <c r="M337" s="95"/>
      <c r="N337" s="96"/>
      <c r="O337" s="78"/>
      <c r="P337" s="46"/>
      <c r="R337" s="75"/>
      <c r="S337" s="75"/>
      <c r="T337" s="75"/>
      <c r="U337" s="75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3"/>
        <v>1407591</v>
      </c>
      <c r="G338" s="104">
        <v>0</v>
      </c>
      <c r="H338" s="104">
        <v>277422</v>
      </c>
      <c r="I338" s="104">
        <v>930995</v>
      </c>
      <c r="J338" s="104">
        <v>199174</v>
      </c>
      <c r="K338" s="36"/>
      <c r="L338" s="221" t="s">
        <v>2291</v>
      </c>
      <c r="M338" s="95"/>
      <c r="N338" s="96"/>
      <c r="O338" s="78"/>
      <c r="P338" s="46"/>
      <c r="R338" s="75"/>
      <c r="S338" s="75"/>
      <c r="T338" s="75"/>
      <c r="U338" s="75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3"/>
        <v>224332</v>
      </c>
      <c r="G339" s="104">
        <v>83000</v>
      </c>
      <c r="H339" s="104">
        <v>134833</v>
      </c>
      <c r="I339" s="104">
        <v>0</v>
      </c>
      <c r="J339" s="104">
        <v>6499</v>
      </c>
      <c r="K339" s="36"/>
      <c r="L339" s="221" t="s">
        <v>2287</v>
      </c>
      <c r="M339" s="95"/>
      <c r="N339" s="96"/>
      <c r="O339" s="78"/>
      <c r="P339" s="46"/>
      <c r="R339" s="75"/>
      <c r="S339" s="75"/>
      <c r="T339" s="75"/>
      <c r="U339" s="75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3"/>
        <v>8293180</v>
      </c>
      <c r="G340" s="104">
        <v>6026738</v>
      </c>
      <c r="H340" s="104">
        <v>1258821</v>
      </c>
      <c r="I340" s="104">
        <v>593000</v>
      </c>
      <c r="J340" s="104">
        <v>414621</v>
      </c>
      <c r="K340" s="36"/>
      <c r="L340" s="221" t="s">
        <v>2287</v>
      </c>
      <c r="M340" s="95"/>
      <c r="N340" s="96"/>
      <c r="O340" s="97"/>
      <c r="P340" s="46"/>
      <c r="R340" s="75"/>
      <c r="S340" s="75"/>
      <c r="T340" s="75"/>
      <c r="U340" s="75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3"/>
        <v>3650</v>
      </c>
      <c r="G341" s="104">
        <v>0</v>
      </c>
      <c r="H341" s="104">
        <v>3650</v>
      </c>
      <c r="I341" s="104">
        <v>0</v>
      </c>
      <c r="J341" s="104">
        <v>0</v>
      </c>
      <c r="K341" s="36"/>
      <c r="L341" s="221" t="s">
        <v>2291</v>
      </c>
      <c r="M341" s="95"/>
      <c r="N341" s="96"/>
      <c r="O341" s="97"/>
      <c r="P341" s="46"/>
      <c r="R341" s="75"/>
      <c r="S341" s="75"/>
      <c r="T341" s="75"/>
      <c r="U341" s="75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3"/>
        <v>2632677</v>
      </c>
      <c r="G342" s="104">
        <v>862050</v>
      </c>
      <c r="H342" s="104">
        <v>802079</v>
      </c>
      <c r="I342" s="104">
        <v>0</v>
      </c>
      <c r="J342" s="104">
        <v>968548</v>
      </c>
      <c r="K342" s="36"/>
      <c r="L342" s="221" t="s">
        <v>2287</v>
      </c>
      <c r="M342" s="95"/>
      <c r="N342" s="96"/>
      <c r="O342" s="97"/>
      <c r="P342" s="46"/>
      <c r="R342" s="75"/>
      <c r="S342" s="75"/>
      <c r="T342" s="75"/>
      <c r="U342" s="75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3"/>
        <v>2866831</v>
      </c>
      <c r="G343" s="104">
        <v>207200</v>
      </c>
      <c r="H343" s="104">
        <v>1087030</v>
      </c>
      <c r="I343" s="104">
        <v>163000</v>
      </c>
      <c r="J343" s="104">
        <v>1409601</v>
      </c>
      <c r="K343" s="36"/>
      <c r="L343" s="221" t="s">
        <v>2287</v>
      </c>
      <c r="M343" s="95"/>
      <c r="N343" s="96"/>
      <c r="O343" s="97"/>
      <c r="P343" s="46"/>
      <c r="R343" s="75"/>
      <c r="S343" s="75"/>
      <c r="T343" s="75"/>
      <c r="U343" s="75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3"/>
        <v>37507886</v>
      </c>
      <c r="G344" s="104">
        <v>0</v>
      </c>
      <c r="H344" s="104">
        <v>1137338</v>
      </c>
      <c r="I344" s="104">
        <v>31880300</v>
      </c>
      <c r="J344" s="104">
        <v>4490248</v>
      </c>
      <c r="K344" s="36"/>
      <c r="L344" s="221" t="s">
        <v>2287</v>
      </c>
      <c r="M344" s="95"/>
      <c r="N344" s="96"/>
      <c r="O344" s="97"/>
      <c r="P344" s="46"/>
      <c r="R344" s="75"/>
      <c r="S344" s="75"/>
      <c r="T344" s="75"/>
      <c r="U344" s="75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3"/>
        <v>4012859</v>
      </c>
      <c r="G345" s="104">
        <v>301</v>
      </c>
      <c r="H345" s="104">
        <v>463942</v>
      </c>
      <c r="I345" s="104">
        <v>0</v>
      </c>
      <c r="J345" s="104">
        <v>3548616</v>
      </c>
      <c r="K345" s="36"/>
      <c r="L345" s="221" t="s">
        <v>2287</v>
      </c>
      <c r="M345" s="95"/>
      <c r="N345" s="96"/>
      <c r="O345" s="97"/>
      <c r="P345" s="46"/>
      <c r="R345" s="75"/>
      <c r="S345" s="75"/>
      <c r="T345" s="75"/>
      <c r="U345" s="75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3"/>
        <v>33528890</v>
      </c>
      <c r="G346" s="104">
        <v>3604</v>
      </c>
      <c r="H346" s="104">
        <v>601734</v>
      </c>
      <c r="I346" s="104">
        <v>0</v>
      </c>
      <c r="J346" s="104">
        <v>32923552</v>
      </c>
      <c r="K346" s="36"/>
      <c r="L346" s="221" t="s">
        <v>2287</v>
      </c>
      <c r="M346" s="95"/>
      <c r="N346" s="96"/>
      <c r="O346" s="97"/>
      <c r="P346" s="46"/>
      <c r="R346" s="75"/>
      <c r="S346" s="75"/>
      <c r="T346" s="75"/>
      <c r="U346" s="75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3"/>
        <v>583944</v>
      </c>
      <c r="G347" s="104">
        <v>458967</v>
      </c>
      <c r="H347" s="104">
        <v>110277</v>
      </c>
      <c r="I347" s="104">
        <v>0</v>
      </c>
      <c r="J347" s="104">
        <v>14700</v>
      </c>
      <c r="K347" s="36"/>
      <c r="L347" s="221" t="s">
        <v>2287</v>
      </c>
      <c r="M347" s="95"/>
      <c r="N347" s="96"/>
      <c r="O347" s="78"/>
      <c r="P347" s="46"/>
      <c r="R347" s="75"/>
      <c r="S347" s="75"/>
      <c r="T347" s="75"/>
      <c r="U347" s="75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3"/>
        <v>8282467</v>
      </c>
      <c r="G348" s="104">
        <v>1677052</v>
      </c>
      <c r="H348" s="104">
        <v>1212098</v>
      </c>
      <c r="I348" s="104">
        <v>1057860</v>
      </c>
      <c r="J348" s="104">
        <v>4335457</v>
      </c>
      <c r="K348" s="36"/>
      <c r="L348" s="221" t="s">
        <v>2287</v>
      </c>
      <c r="M348" s="95"/>
      <c r="N348" s="96"/>
      <c r="O348" s="97"/>
      <c r="P348" s="46"/>
      <c r="R348" s="75"/>
      <c r="S348" s="75"/>
      <c r="T348" s="75"/>
      <c r="U348" s="75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3"/>
        <v>29339</v>
      </c>
      <c r="G349" s="104">
        <v>0</v>
      </c>
      <c r="H349" s="104">
        <v>27339</v>
      </c>
      <c r="I349" s="104">
        <v>0</v>
      </c>
      <c r="J349" s="104">
        <v>2000</v>
      </c>
      <c r="K349" s="36"/>
      <c r="L349" s="221" t="s">
        <v>2291</v>
      </c>
      <c r="M349" s="95"/>
      <c r="N349" s="96"/>
      <c r="O349" s="97"/>
      <c r="P349" s="46"/>
      <c r="R349" s="75"/>
      <c r="S349" s="75"/>
      <c r="T349" s="75"/>
      <c r="U349" s="75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3"/>
        <v>305926</v>
      </c>
      <c r="G350" s="104">
        <v>0</v>
      </c>
      <c r="H350" s="104">
        <v>270576</v>
      </c>
      <c r="I350" s="104">
        <v>0</v>
      </c>
      <c r="J350" s="104">
        <v>35350</v>
      </c>
      <c r="K350" s="36"/>
      <c r="L350" s="221" t="s">
        <v>2287</v>
      </c>
      <c r="M350" s="95"/>
      <c r="N350" s="96"/>
      <c r="O350" s="78"/>
      <c r="P350" s="46"/>
      <c r="R350" s="75"/>
      <c r="S350" s="75"/>
      <c r="T350" s="75"/>
      <c r="U350" s="75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3"/>
        <v>146696</v>
      </c>
      <c r="G351" s="104">
        <v>2</v>
      </c>
      <c r="H351" s="104">
        <v>112249</v>
      </c>
      <c r="I351" s="104">
        <v>1</v>
      </c>
      <c r="J351" s="104">
        <v>34444</v>
      </c>
      <c r="K351" s="36"/>
      <c r="L351" s="221" t="s">
        <v>2287</v>
      </c>
      <c r="M351" s="95"/>
      <c r="N351" s="96"/>
      <c r="O351" s="78"/>
      <c r="P351" s="46"/>
      <c r="R351" s="75"/>
      <c r="S351" s="75"/>
      <c r="T351" s="75"/>
      <c r="U351" s="75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3"/>
        <v>22944375</v>
      </c>
      <c r="G352" s="104">
        <v>1148207</v>
      </c>
      <c r="H352" s="104">
        <v>18296470</v>
      </c>
      <c r="I352" s="104">
        <v>1500</v>
      </c>
      <c r="J352" s="104">
        <v>3498198</v>
      </c>
      <c r="K352" s="36"/>
      <c r="L352" s="221" t="s">
        <v>2287</v>
      </c>
      <c r="M352" s="95"/>
      <c r="N352" s="96"/>
      <c r="O352" s="97"/>
      <c r="P352" s="46"/>
      <c r="R352" s="75"/>
      <c r="S352" s="75"/>
      <c r="T352" s="75"/>
      <c r="U352" s="75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3"/>
        <v>254931</v>
      </c>
      <c r="G353" s="104">
        <v>0</v>
      </c>
      <c r="H353" s="104">
        <v>254431</v>
      </c>
      <c r="I353" s="104">
        <v>500</v>
      </c>
      <c r="J353" s="104">
        <v>0</v>
      </c>
      <c r="K353" s="36"/>
      <c r="L353" s="221" t="s">
        <v>2287</v>
      </c>
      <c r="M353" s="95"/>
      <c r="N353" s="96"/>
      <c r="O353" s="78"/>
      <c r="P353" s="46"/>
      <c r="R353" s="75"/>
      <c r="S353" s="75"/>
      <c r="T353" s="75"/>
      <c r="U353" s="75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3"/>
        <v>83425</v>
      </c>
      <c r="G354" s="104">
        <v>0</v>
      </c>
      <c r="H354" s="104">
        <v>74925</v>
      </c>
      <c r="I354" s="104">
        <v>0</v>
      </c>
      <c r="J354" s="104">
        <v>8500</v>
      </c>
      <c r="K354" s="36"/>
      <c r="L354" s="221" t="s">
        <v>2287</v>
      </c>
      <c r="M354" s="95"/>
      <c r="N354" s="96"/>
      <c r="O354" s="97"/>
      <c r="P354" s="46"/>
      <c r="R354" s="75"/>
      <c r="S354" s="75"/>
      <c r="T354" s="75"/>
      <c r="U354" s="75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3"/>
        <v>786714</v>
      </c>
      <c r="G355" s="104">
        <v>39600</v>
      </c>
      <c r="H355" s="104">
        <v>508714</v>
      </c>
      <c r="I355" s="104">
        <v>0</v>
      </c>
      <c r="J355" s="104">
        <v>238400</v>
      </c>
      <c r="K355" s="36"/>
      <c r="L355" s="221" t="s">
        <v>2287</v>
      </c>
      <c r="M355" s="95"/>
      <c r="N355" s="96"/>
      <c r="O355" s="78"/>
      <c r="P355" s="46"/>
      <c r="R355" s="75"/>
      <c r="S355" s="75"/>
      <c r="T355" s="75"/>
      <c r="U355" s="75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3"/>
        <v>354206</v>
      </c>
      <c r="G356" s="104">
        <v>2000</v>
      </c>
      <c r="H356" s="104">
        <v>157206</v>
      </c>
      <c r="I356" s="104">
        <v>0</v>
      </c>
      <c r="J356" s="104">
        <v>195000</v>
      </c>
      <c r="K356" s="36"/>
      <c r="L356" s="221" t="s">
        <v>2291</v>
      </c>
      <c r="M356" s="95"/>
      <c r="N356" s="96"/>
      <c r="O356" s="97"/>
      <c r="P356" s="46"/>
      <c r="R356" s="75"/>
      <c r="S356" s="75"/>
      <c r="T356" s="75"/>
      <c r="U356" s="75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2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2" t="s">
        <v>9</v>
      </c>
      <c r="M358" s="95"/>
      <c r="N358" s="96"/>
      <c r="O358" s="78"/>
      <c r="P358" s="46"/>
      <c r="R358" s="75"/>
      <c r="S358" s="75"/>
      <c r="T358" s="75"/>
      <c r="U358" s="75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aca="true" t="shared" si="14" ref="F359:F372">G359+H359+I359+J359</f>
        <v>591274</v>
      </c>
      <c r="G359" s="104">
        <v>32000</v>
      </c>
      <c r="H359" s="104">
        <v>439274</v>
      </c>
      <c r="I359" s="104">
        <v>0</v>
      </c>
      <c r="J359" s="104">
        <v>120000</v>
      </c>
      <c r="K359" s="36"/>
      <c r="L359" s="221" t="s">
        <v>2287</v>
      </c>
      <c r="M359" s="95"/>
      <c r="N359" s="96"/>
      <c r="O359" s="78"/>
      <c r="P359" s="46"/>
      <c r="R359" s="75"/>
      <c r="S359" s="75"/>
      <c r="T359" s="75"/>
      <c r="U359" s="75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4"/>
        <v>958393</v>
      </c>
      <c r="G360" s="104">
        <v>265500</v>
      </c>
      <c r="H360" s="104">
        <v>535193</v>
      </c>
      <c r="I360" s="104">
        <v>31950</v>
      </c>
      <c r="J360" s="104">
        <v>125750</v>
      </c>
      <c r="K360" s="36"/>
      <c r="L360" s="221" t="s">
        <v>2287</v>
      </c>
      <c r="M360" s="95"/>
      <c r="N360" s="96"/>
      <c r="O360" s="97"/>
      <c r="P360" s="46"/>
      <c r="R360" s="75"/>
      <c r="S360" s="75"/>
      <c r="T360" s="75"/>
      <c r="U360" s="75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4"/>
        <v>574779</v>
      </c>
      <c r="G361" s="104">
        <v>1</v>
      </c>
      <c r="H361" s="104">
        <v>553217</v>
      </c>
      <c r="I361" s="104">
        <v>0</v>
      </c>
      <c r="J361" s="104">
        <v>21561</v>
      </c>
      <c r="K361" s="36"/>
      <c r="L361" s="221" t="s">
        <v>2291</v>
      </c>
      <c r="M361" s="95"/>
      <c r="N361" s="96"/>
      <c r="O361" s="97"/>
      <c r="P361" s="46"/>
      <c r="R361" s="75"/>
      <c r="S361" s="75"/>
      <c r="T361" s="75"/>
      <c r="U361" s="75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4"/>
        <v>480100</v>
      </c>
      <c r="G362" s="104">
        <v>0</v>
      </c>
      <c r="H362" s="104">
        <v>480100</v>
      </c>
      <c r="I362" s="104">
        <v>0</v>
      </c>
      <c r="J362" s="104">
        <v>0</v>
      </c>
      <c r="K362" s="36"/>
      <c r="L362" s="221" t="s">
        <v>2291</v>
      </c>
      <c r="M362" s="95"/>
      <c r="N362" s="96"/>
      <c r="O362" s="97"/>
      <c r="P362" s="46"/>
      <c r="R362" s="75"/>
      <c r="S362" s="75"/>
      <c r="T362" s="75"/>
      <c r="U362" s="75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4"/>
        <v>530573</v>
      </c>
      <c r="G363" s="104">
        <v>0</v>
      </c>
      <c r="H363" s="104">
        <v>247648</v>
      </c>
      <c r="I363" s="104">
        <v>0</v>
      </c>
      <c r="J363" s="104">
        <v>282925</v>
      </c>
      <c r="K363" s="36"/>
      <c r="L363" s="221" t="s">
        <v>2291</v>
      </c>
      <c r="M363" s="95"/>
      <c r="N363" s="96"/>
      <c r="O363" s="97"/>
      <c r="P363" s="46"/>
      <c r="R363" s="75"/>
      <c r="S363" s="75"/>
      <c r="T363" s="75"/>
      <c r="U363" s="75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4"/>
        <v>89550</v>
      </c>
      <c r="G364" s="104">
        <v>0</v>
      </c>
      <c r="H364" s="104">
        <v>48950</v>
      </c>
      <c r="I364" s="104">
        <v>0</v>
      </c>
      <c r="J364" s="104">
        <v>40600</v>
      </c>
      <c r="K364" s="63"/>
      <c r="L364" s="221" t="s">
        <v>2287</v>
      </c>
      <c r="M364" s="95"/>
      <c r="N364" s="96"/>
      <c r="O364" s="97"/>
      <c r="P364" s="46"/>
      <c r="R364" s="75"/>
      <c r="S364" s="75"/>
      <c r="T364" s="75"/>
      <c r="U364" s="75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4"/>
        <v>1715745</v>
      </c>
      <c r="G365" s="104">
        <v>1387000</v>
      </c>
      <c r="H365" s="104">
        <v>328745</v>
      </c>
      <c r="I365" s="104">
        <v>0</v>
      </c>
      <c r="J365" s="104">
        <v>0</v>
      </c>
      <c r="K365" s="36"/>
      <c r="L365" s="221" t="s">
        <v>2287</v>
      </c>
      <c r="M365" s="95"/>
      <c r="N365" s="96"/>
      <c r="O365" s="78"/>
      <c r="P365" s="46"/>
      <c r="R365" s="75"/>
      <c r="S365" s="75"/>
      <c r="T365" s="75"/>
      <c r="U365" s="75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4"/>
        <v>11736</v>
      </c>
      <c r="G366" s="104">
        <v>0</v>
      </c>
      <c r="H366" s="104">
        <v>6736</v>
      </c>
      <c r="I366" s="104">
        <v>0</v>
      </c>
      <c r="J366" s="104">
        <v>5000</v>
      </c>
      <c r="K366" s="36"/>
      <c r="L366" s="221" t="s">
        <v>2291</v>
      </c>
      <c r="M366" s="95"/>
      <c r="N366" s="96"/>
      <c r="O366" s="78"/>
      <c r="P366" s="46"/>
      <c r="R366" s="75"/>
      <c r="S366" s="75"/>
      <c r="T366" s="75"/>
      <c r="U366" s="75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4"/>
        <v>254899</v>
      </c>
      <c r="G367" s="104">
        <v>14000</v>
      </c>
      <c r="H367" s="104">
        <v>79883</v>
      </c>
      <c r="I367" s="104">
        <v>0</v>
      </c>
      <c r="J367" s="104">
        <v>161016</v>
      </c>
      <c r="K367" s="36"/>
      <c r="L367" s="221" t="s">
        <v>2287</v>
      </c>
      <c r="M367" s="95"/>
      <c r="N367" s="96"/>
      <c r="O367" s="97"/>
      <c r="P367" s="46"/>
      <c r="R367" s="75"/>
      <c r="S367" s="75"/>
      <c r="T367" s="75"/>
      <c r="U367" s="75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4"/>
        <v>3936353</v>
      </c>
      <c r="G368" s="104">
        <v>935000</v>
      </c>
      <c r="H368" s="104">
        <v>1219388</v>
      </c>
      <c r="I368" s="104">
        <v>5000</v>
      </c>
      <c r="J368" s="104">
        <v>1776965</v>
      </c>
      <c r="K368" s="36"/>
      <c r="L368" s="221" t="s">
        <v>2291</v>
      </c>
      <c r="M368" s="95"/>
      <c r="N368" s="96"/>
      <c r="O368" s="97"/>
      <c r="P368" s="46"/>
      <c r="R368" s="75"/>
      <c r="S368" s="75"/>
      <c r="T368" s="75"/>
      <c r="U368" s="75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4"/>
        <v>92621</v>
      </c>
      <c r="G369" s="104">
        <v>32000</v>
      </c>
      <c r="H369" s="104">
        <v>60621</v>
      </c>
      <c r="I369" s="104">
        <v>0</v>
      </c>
      <c r="J369" s="104">
        <v>0</v>
      </c>
      <c r="K369" s="36"/>
      <c r="L369" s="221" t="s">
        <v>2291</v>
      </c>
      <c r="M369" s="95"/>
      <c r="N369" s="96"/>
      <c r="O369" s="97"/>
      <c r="P369" s="46"/>
      <c r="R369" s="75"/>
      <c r="S369" s="75"/>
      <c r="T369" s="75"/>
      <c r="U369" s="75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4"/>
        <v>3147536</v>
      </c>
      <c r="G370" s="104">
        <v>1360250</v>
      </c>
      <c r="H370" s="104">
        <v>782249</v>
      </c>
      <c r="I370" s="104">
        <v>0</v>
      </c>
      <c r="J370" s="104">
        <v>1005037</v>
      </c>
      <c r="K370" s="36"/>
      <c r="L370" s="221" t="s">
        <v>2287</v>
      </c>
      <c r="M370" s="95"/>
      <c r="N370" s="96"/>
      <c r="O370" s="97"/>
      <c r="P370" s="46"/>
      <c r="R370" s="75"/>
      <c r="S370" s="75"/>
      <c r="T370" s="75"/>
      <c r="U370" s="75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4"/>
        <v>2409019</v>
      </c>
      <c r="G371" s="104">
        <v>670974</v>
      </c>
      <c r="H371" s="104">
        <v>1371878</v>
      </c>
      <c r="I371" s="104">
        <v>40001</v>
      </c>
      <c r="J371" s="104">
        <v>326166</v>
      </c>
      <c r="K371" s="36"/>
      <c r="L371" s="221" t="s">
        <v>2287</v>
      </c>
      <c r="M371" s="95"/>
      <c r="N371" s="96"/>
      <c r="O371" s="97"/>
      <c r="P371" s="46"/>
      <c r="R371" s="75"/>
      <c r="S371" s="75"/>
      <c r="T371" s="75"/>
      <c r="U371" s="75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4"/>
        <v>23245</v>
      </c>
      <c r="G372" s="104">
        <v>0</v>
      </c>
      <c r="H372" s="104">
        <v>23245</v>
      </c>
      <c r="I372" s="104">
        <v>0</v>
      </c>
      <c r="J372" s="104">
        <v>0</v>
      </c>
      <c r="K372" s="36"/>
      <c r="L372" s="221" t="s">
        <v>2291</v>
      </c>
      <c r="M372" s="95"/>
      <c r="N372" s="96"/>
      <c r="O372" s="78"/>
      <c r="P372" s="46"/>
      <c r="R372" s="75"/>
      <c r="S372" s="75"/>
      <c r="T372" s="75"/>
      <c r="U372" s="75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>G374+H374+I374+J374</f>
        <v>509488</v>
      </c>
      <c r="G374" s="104">
        <v>0</v>
      </c>
      <c r="H374" s="104">
        <v>138987</v>
      </c>
      <c r="I374" s="104">
        <v>0</v>
      </c>
      <c r="J374" s="104">
        <v>370501</v>
      </c>
      <c r="K374" s="36"/>
      <c r="L374" s="221" t="s">
        <v>2287</v>
      </c>
      <c r="M374" s="95"/>
      <c r="N374" s="96"/>
      <c r="O374" s="97"/>
      <c r="P374" s="46"/>
      <c r="R374" s="75"/>
      <c r="S374" s="75"/>
      <c r="T374" s="75"/>
      <c r="U374" s="75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>G375+H375+I375+J375</f>
        <v>613369</v>
      </c>
      <c r="G375" s="104">
        <v>2400</v>
      </c>
      <c r="H375" s="104">
        <v>555177</v>
      </c>
      <c r="I375" s="104">
        <v>0</v>
      </c>
      <c r="J375" s="104">
        <v>55792</v>
      </c>
      <c r="K375" s="36"/>
      <c r="L375" s="221" t="s">
        <v>2287</v>
      </c>
      <c r="M375" s="95"/>
      <c r="N375" s="96"/>
      <c r="O375" s="97"/>
      <c r="P375" s="46"/>
      <c r="R375" s="75"/>
      <c r="S375" s="75"/>
      <c r="T375" s="75"/>
      <c r="U375" s="75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 t="s">
        <v>9</v>
      </c>
      <c r="G376" s="103" t="s">
        <v>9</v>
      </c>
      <c r="H376" s="103" t="s">
        <v>9</v>
      </c>
      <c r="I376" s="103" t="s">
        <v>9</v>
      </c>
      <c r="J376" s="103" t="s">
        <v>9</v>
      </c>
      <c r="K376" s="36"/>
      <c r="L376" s="222" t="s">
        <v>9</v>
      </c>
      <c r="M376" s="95"/>
      <c r="N376" s="96"/>
      <c r="O376" s="97"/>
      <c r="P376" s="46"/>
      <c r="R376" s="75"/>
      <c r="S376" s="75"/>
      <c r="T376" s="75"/>
      <c r="U376" s="75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aca="true" t="shared" si="15" ref="F377:F396">G377+H377+I377+J377</f>
        <v>4276538</v>
      </c>
      <c r="G377" s="104">
        <v>2128800</v>
      </c>
      <c r="H377" s="104">
        <v>1931506</v>
      </c>
      <c r="I377" s="104">
        <v>70000</v>
      </c>
      <c r="J377" s="104">
        <v>146232</v>
      </c>
      <c r="K377" s="36"/>
      <c r="L377" s="221" t="s">
        <v>2291</v>
      </c>
      <c r="M377" s="95"/>
      <c r="N377" s="96"/>
      <c r="O377" s="97"/>
      <c r="P377" s="46"/>
      <c r="R377" s="75"/>
      <c r="S377" s="75"/>
      <c r="T377" s="75"/>
      <c r="U377" s="75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5"/>
        <v>2175932</v>
      </c>
      <c r="G378" s="104">
        <v>18100</v>
      </c>
      <c r="H378" s="104">
        <v>1788708</v>
      </c>
      <c r="I378" s="104">
        <v>0</v>
      </c>
      <c r="J378" s="104">
        <v>369124</v>
      </c>
      <c r="K378" s="36"/>
      <c r="L378" s="221" t="s">
        <v>2287</v>
      </c>
      <c r="M378" s="95"/>
      <c r="N378" s="96"/>
      <c r="O378" s="78"/>
      <c r="P378" s="46"/>
      <c r="R378" s="75"/>
      <c r="S378" s="75"/>
      <c r="T378" s="75"/>
      <c r="U378" s="75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5"/>
        <v>862295</v>
      </c>
      <c r="G379" s="104">
        <v>300</v>
      </c>
      <c r="H379" s="104">
        <v>861995</v>
      </c>
      <c r="I379" s="104">
        <v>0</v>
      </c>
      <c r="J379" s="104">
        <v>0</v>
      </c>
      <c r="K379" s="36"/>
      <c r="L379" s="221" t="s">
        <v>2291</v>
      </c>
      <c r="M379" s="95"/>
      <c r="N379" s="96"/>
      <c r="O379" s="97"/>
      <c r="P379" s="46"/>
      <c r="R379" s="75"/>
      <c r="S379" s="75"/>
      <c r="T379" s="75"/>
      <c r="U379" s="75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5"/>
        <v>2735288</v>
      </c>
      <c r="G380" s="104">
        <v>988350</v>
      </c>
      <c r="H380" s="104">
        <v>1308915</v>
      </c>
      <c r="I380" s="104">
        <v>40300</v>
      </c>
      <c r="J380" s="104">
        <v>397723</v>
      </c>
      <c r="K380" s="36"/>
      <c r="L380" s="221" t="s">
        <v>2287</v>
      </c>
      <c r="M380" s="95"/>
      <c r="N380" s="96"/>
      <c r="O380" s="97"/>
      <c r="P380" s="46"/>
      <c r="R380" s="75"/>
      <c r="S380" s="75"/>
      <c r="T380" s="75"/>
      <c r="U380" s="75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5"/>
        <v>272997</v>
      </c>
      <c r="G381" s="104">
        <v>3000</v>
      </c>
      <c r="H381" s="104">
        <v>258447</v>
      </c>
      <c r="I381" s="104">
        <v>1500</v>
      </c>
      <c r="J381" s="104">
        <v>10050</v>
      </c>
      <c r="K381" s="36"/>
      <c r="L381" s="221" t="s">
        <v>2291</v>
      </c>
      <c r="M381" s="95"/>
      <c r="N381" s="96"/>
      <c r="O381" s="78"/>
      <c r="P381" s="46"/>
      <c r="R381" s="75"/>
      <c r="S381" s="75"/>
      <c r="T381" s="75"/>
      <c r="U381" s="75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5"/>
        <v>1770878</v>
      </c>
      <c r="G382" s="104">
        <v>452501</v>
      </c>
      <c r="H382" s="104">
        <v>228977</v>
      </c>
      <c r="I382" s="104">
        <v>0</v>
      </c>
      <c r="J382" s="104">
        <v>1089400</v>
      </c>
      <c r="K382" s="36"/>
      <c r="L382" s="221" t="s">
        <v>2291</v>
      </c>
      <c r="M382" s="95"/>
      <c r="N382" s="96"/>
      <c r="O382" s="78"/>
      <c r="P382" s="46"/>
      <c r="R382" s="75"/>
      <c r="S382" s="75"/>
      <c r="T382" s="75"/>
      <c r="U382" s="75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5"/>
        <v>9066738</v>
      </c>
      <c r="G383" s="104">
        <v>3637165</v>
      </c>
      <c r="H383" s="104">
        <v>3161303</v>
      </c>
      <c r="I383" s="104">
        <v>0</v>
      </c>
      <c r="J383" s="104">
        <v>2268270</v>
      </c>
      <c r="K383" s="36"/>
      <c r="L383" s="221" t="s">
        <v>2287</v>
      </c>
      <c r="M383" s="95"/>
      <c r="N383" s="96"/>
      <c r="O383" s="97"/>
      <c r="P383" s="46"/>
      <c r="R383" s="75"/>
      <c r="S383" s="75"/>
      <c r="T383" s="75"/>
      <c r="U383" s="75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5"/>
        <v>823651</v>
      </c>
      <c r="G384" s="104">
        <v>327900</v>
      </c>
      <c r="H384" s="104">
        <v>311177</v>
      </c>
      <c r="I384" s="104">
        <v>1</v>
      </c>
      <c r="J384" s="104">
        <v>184573</v>
      </c>
      <c r="K384" s="36"/>
      <c r="L384" s="221" t="s">
        <v>2287</v>
      </c>
      <c r="M384" s="95"/>
      <c r="N384" s="96"/>
      <c r="O384" s="97"/>
      <c r="P384" s="46"/>
      <c r="R384" s="75"/>
      <c r="S384" s="75"/>
      <c r="T384" s="75"/>
      <c r="U384" s="75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5"/>
        <v>435974</v>
      </c>
      <c r="G385" s="104">
        <v>0</v>
      </c>
      <c r="H385" s="104">
        <v>311974</v>
      </c>
      <c r="I385" s="104">
        <v>0</v>
      </c>
      <c r="J385" s="104">
        <v>124000</v>
      </c>
      <c r="K385" s="36"/>
      <c r="L385" s="221" t="s">
        <v>2287</v>
      </c>
      <c r="M385" s="95"/>
      <c r="N385" s="96"/>
      <c r="O385" s="97"/>
      <c r="P385" s="46"/>
      <c r="R385" s="75"/>
      <c r="S385" s="75"/>
      <c r="T385" s="75"/>
      <c r="U385" s="75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5"/>
        <v>2378498</v>
      </c>
      <c r="G386" s="104">
        <v>1048500</v>
      </c>
      <c r="H386" s="104">
        <v>1285157</v>
      </c>
      <c r="I386" s="104">
        <v>0</v>
      </c>
      <c r="J386" s="104">
        <v>44841</v>
      </c>
      <c r="K386" s="36"/>
      <c r="L386" s="221" t="s">
        <v>2291</v>
      </c>
      <c r="M386" s="95"/>
      <c r="N386" s="96"/>
      <c r="O386" s="78"/>
      <c r="P386" s="46"/>
      <c r="R386" s="75"/>
      <c r="S386" s="75"/>
      <c r="T386" s="75"/>
      <c r="U386" s="75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5"/>
        <v>392425</v>
      </c>
      <c r="G387" s="104">
        <v>1000</v>
      </c>
      <c r="H387" s="104">
        <v>51050</v>
      </c>
      <c r="I387" s="104">
        <v>3000</v>
      </c>
      <c r="J387" s="104">
        <v>337375</v>
      </c>
      <c r="K387" s="36"/>
      <c r="L387" s="221" t="s">
        <v>2287</v>
      </c>
      <c r="M387" s="95"/>
      <c r="N387" s="96"/>
      <c r="O387" s="78"/>
      <c r="P387" s="46"/>
      <c r="R387" s="75"/>
      <c r="S387" s="75"/>
      <c r="T387" s="75"/>
      <c r="U387" s="75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5"/>
        <v>2274648</v>
      </c>
      <c r="G388" s="104">
        <v>616400</v>
      </c>
      <c r="H388" s="104">
        <v>340183</v>
      </c>
      <c r="I388" s="104">
        <v>0</v>
      </c>
      <c r="J388" s="104">
        <v>1318065</v>
      </c>
      <c r="K388" s="36"/>
      <c r="L388" s="221" t="s">
        <v>2287</v>
      </c>
      <c r="M388" s="95"/>
      <c r="N388" s="96"/>
      <c r="O388" s="78"/>
      <c r="P388" s="46"/>
      <c r="R388" s="75"/>
      <c r="S388" s="75"/>
      <c r="T388" s="75"/>
      <c r="U388" s="75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5"/>
        <v>2455485</v>
      </c>
      <c r="G389" s="104">
        <v>791800</v>
      </c>
      <c r="H389" s="104">
        <v>1270428</v>
      </c>
      <c r="I389" s="104">
        <v>0</v>
      </c>
      <c r="J389" s="104">
        <v>393257</v>
      </c>
      <c r="K389" s="36"/>
      <c r="L389" s="221" t="s">
        <v>2287</v>
      </c>
      <c r="M389" s="95"/>
      <c r="N389" s="96"/>
      <c r="O389" s="97"/>
      <c r="P389" s="46"/>
      <c r="R389" s="75"/>
      <c r="S389" s="75"/>
      <c r="T389" s="75"/>
      <c r="U389" s="75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15"/>
        <v>519918</v>
      </c>
      <c r="G390" s="104">
        <v>57330</v>
      </c>
      <c r="H390" s="104">
        <v>305052</v>
      </c>
      <c r="I390" s="104">
        <v>15000</v>
      </c>
      <c r="J390" s="104">
        <v>142536</v>
      </c>
      <c r="K390" s="36"/>
      <c r="L390" s="221" t="s">
        <v>2287</v>
      </c>
      <c r="M390" s="95"/>
      <c r="N390" s="96"/>
      <c r="O390" s="97"/>
      <c r="P390" s="46"/>
      <c r="R390" s="75"/>
      <c r="S390" s="75"/>
      <c r="T390" s="75"/>
      <c r="U390" s="75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15"/>
        <v>157842</v>
      </c>
      <c r="G391" s="104">
        <v>0</v>
      </c>
      <c r="H391" s="104">
        <v>157842</v>
      </c>
      <c r="I391" s="104">
        <v>0</v>
      </c>
      <c r="J391" s="104">
        <v>0</v>
      </c>
      <c r="K391" s="36"/>
      <c r="L391" s="221" t="s">
        <v>2291</v>
      </c>
      <c r="M391" s="95"/>
      <c r="N391" s="96"/>
      <c r="O391" s="78"/>
      <c r="P391" s="46"/>
      <c r="R391" s="75"/>
      <c r="S391" s="75"/>
      <c r="T391" s="75"/>
      <c r="U391" s="75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5"/>
        <v>1011204</v>
      </c>
      <c r="G392" s="104">
        <v>76001</v>
      </c>
      <c r="H392" s="104">
        <v>197954</v>
      </c>
      <c r="I392" s="104">
        <v>43200</v>
      </c>
      <c r="J392" s="104">
        <v>694049</v>
      </c>
      <c r="K392" s="63"/>
      <c r="L392" s="221" t="s">
        <v>2287</v>
      </c>
      <c r="M392" s="95"/>
      <c r="N392" s="96"/>
      <c r="O392" s="97"/>
      <c r="P392" s="46"/>
      <c r="R392" s="75"/>
      <c r="S392" s="75"/>
      <c r="T392" s="75"/>
      <c r="U392" s="75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5"/>
        <v>249600</v>
      </c>
      <c r="G393" s="104">
        <v>0</v>
      </c>
      <c r="H393" s="104">
        <v>195630</v>
      </c>
      <c r="I393" s="104">
        <v>0</v>
      </c>
      <c r="J393" s="104">
        <v>53970</v>
      </c>
      <c r="K393" s="36"/>
      <c r="L393" s="221" t="s">
        <v>2291</v>
      </c>
      <c r="M393" s="95"/>
      <c r="N393" s="96"/>
      <c r="O393" s="78"/>
      <c r="P393" s="46"/>
      <c r="R393" s="75"/>
      <c r="S393" s="75"/>
      <c r="T393" s="75"/>
      <c r="U393" s="75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5"/>
        <v>2673309</v>
      </c>
      <c r="G394" s="104">
        <v>950000</v>
      </c>
      <c r="H394" s="104">
        <v>1721309</v>
      </c>
      <c r="I394" s="104">
        <v>0</v>
      </c>
      <c r="J394" s="104">
        <v>2000</v>
      </c>
      <c r="K394" s="36"/>
      <c r="L394" s="221" t="s">
        <v>2287</v>
      </c>
      <c r="M394" s="95"/>
      <c r="N394" s="96"/>
      <c r="O394" s="97"/>
      <c r="P394" s="46"/>
      <c r="R394" s="75"/>
      <c r="S394" s="75"/>
      <c r="T394" s="75"/>
      <c r="U394" s="75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5"/>
        <v>134752</v>
      </c>
      <c r="G395" s="104">
        <v>0</v>
      </c>
      <c r="H395" s="104">
        <v>126052</v>
      </c>
      <c r="I395" s="104">
        <v>0</v>
      </c>
      <c r="J395" s="104">
        <v>8700</v>
      </c>
      <c r="K395" s="36"/>
      <c r="L395" s="221" t="s">
        <v>2291</v>
      </c>
      <c r="M395" s="95"/>
      <c r="N395" s="96"/>
      <c r="O395" s="97"/>
      <c r="P395" s="46"/>
      <c r="R395" s="75"/>
      <c r="S395" s="75"/>
      <c r="T395" s="75"/>
      <c r="U395" s="75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5"/>
        <v>2659981</v>
      </c>
      <c r="G396" s="104">
        <v>495660</v>
      </c>
      <c r="H396" s="104">
        <v>2164321</v>
      </c>
      <c r="I396" s="104">
        <v>0</v>
      </c>
      <c r="J396" s="104">
        <v>0</v>
      </c>
      <c r="K396" s="36"/>
      <c r="L396" s="221" t="s">
        <v>2287</v>
      </c>
      <c r="M396" s="95"/>
      <c r="N396" s="96"/>
      <c r="O396" s="78"/>
      <c r="P396" s="46"/>
      <c r="R396" s="75"/>
      <c r="S396" s="75"/>
      <c r="T396" s="75"/>
      <c r="U396" s="75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 t="s">
        <v>9</v>
      </c>
      <c r="G397" s="103" t="s">
        <v>9</v>
      </c>
      <c r="H397" s="103" t="s">
        <v>9</v>
      </c>
      <c r="I397" s="103" t="s">
        <v>9</v>
      </c>
      <c r="J397" s="103" t="s">
        <v>9</v>
      </c>
      <c r="K397" s="36"/>
      <c r="L397" s="222" t="s">
        <v>9</v>
      </c>
      <c r="M397" s="95"/>
      <c r="N397" s="96"/>
      <c r="O397" s="78"/>
      <c r="P397" s="46"/>
      <c r="R397" s="75"/>
      <c r="S397" s="75"/>
      <c r="T397" s="75"/>
      <c r="U397" s="75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aca="true" t="shared" si="16" ref="F398:F410">G398+H398+I398+J398</f>
        <v>14180</v>
      </c>
      <c r="G398" s="104">
        <v>0</v>
      </c>
      <c r="H398" s="104">
        <v>14180</v>
      </c>
      <c r="I398" s="104">
        <v>0</v>
      </c>
      <c r="J398" s="104">
        <v>0</v>
      </c>
      <c r="K398" s="36"/>
      <c r="L398" s="221" t="s">
        <v>2287</v>
      </c>
      <c r="M398" s="95"/>
      <c r="N398" s="96"/>
      <c r="O398" s="97"/>
      <c r="P398" s="46"/>
      <c r="R398" s="75"/>
      <c r="S398" s="75"/>
      <c r="T398" s="75"/>
      <c r="U398" s="75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6"/>
        <v>92997</v>
      </c>
      <c r="G399" s="104">
        <v>0</v>
      </c>
      <c r="H399" s="104">
        <v>79397</v>
      </c>
      <c r="I399" s="104">
        <v>0</v>
      </c>
      <c r="J399" s="104">
        <v>13600</v>
      </c>
      <c r="K399" s="36"/>
      <c r="L399" s="221" t="s">
        <v>2291</v>
      </c>
      <c r="M399" s="95"/>
      <c r="N399" s="96"/>
      <c r="O399" s="78"/>
      <c r="P399" s="46"/>
      <c r="R399" s="75"/>
      <c r="S399" s="75"/>
      <c r="T399" s="75"/>
      <c r="U399" s="75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6"/>
        <v>2411214</v>
      </c>
      <c r="G400" s="104">
        <v>1557250</v>
      </c>
      <c r="H400" s="104">
        <v>735677</v>
      </c>
      <c r="I400" s="104">
        <v>99650</v>
      </c>
      <c r="J400" s="104">
        <v>18637</v>
      </c>
      <c r="K400" s="36"/>
      <c r="L400" s="221" t="s">
        <v>2287</v>
      </c>
      <c r="M400" s="95"/>
      <c r="N400" s="96"/>
      <c r="O400" s="78"/>
      <c r="P400" s="46"/>
      <c r="R400" s="75"/>
      <c r="S400" s="75"/>
      <c r="T400" s="75"/>
      <c r="U400" s="75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6"/>
        <v>730983</v>
      </c>
      <c r="G401" s="104">
        <v>21263</v>
      </c>
      <c r="H401" s="104">
        <v>187580</v>
      </c>
      <c r="I401" s="104">
        <v>61640</v>
      </c>
      <c r="J401" s="104">
        <v>460500</v>
      </c>
      <c r="K401" s="36"/>
      <c r="L401" s="221" t="s">
        <v>2287</v>
      </c>
      <c r="M401" s="95"/>
      <c r="N401" s="96"/>
      <c r="O401" s="97"/>
      <c r="P401" s="46"/>
      <c r="R401" s="75"/>
      <c r="S401" s="75"/>
      <c r="T401" s="75"/>
      <c r="U401" s="75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6"/>
        <v>1181911</v>
      </c>
      <c r="G402" s="104">
        <v>989950</v>
      </c>
      <c r="H402" s="104">
        <v>191960</v>
      </c>
      <c r="I402" s="104">
        <v>0</v>
      </c>
      <c r="J402" s="104">
        <v>1</v>
      </c>
      <c r="K402" s="36"/>
      <c r="L402" s="221" t="s">
        <v>2291</v>
      </c>
      <c r="M402" s="95"/>
      <c r="N402" s="96"/>
      <c r="O402" s="78"/>
      <c r="P402" s="46"/>
      <c r="R402" s="75"/>
      <c r="S402" s="75"/>
      <c r="T402" s="75"/>
      <c r="U402" s="75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6"/>
        <v>526661</v>
      </c>
      <c r="G403" s="104">
        <v>228000</v>
      </c>
      <c r="H403" s="104">
        <v>202802</v>
      </c>
      <c r="I403" s="104">
        <v>68100</v>
      </c>
      <c r="J403" s="104">
        <v>27759</v>
      </c>
      <c r="K403" s="36"/>
      <c r="L403" s="221" t="s">
        <v>2287</v>
      </c>
      <c r="M403" s="95"/>
      <c r="N403" s="96"/>
      <c r="O403" s="97"/>
      <c r="P403" s="46"/>
      <c r="R403" s="75"/>
      <c r="S403" s="75"/>
      <c r="T403" s="75"/>
      <c r="U403" s="75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6"/>
        <v>2669771</v>
      </c>
      <c r="G404" s="104">
        <v>724302</v>
      </c>
      <c r="H404" s="104">
        <v>977935</v>
      </c>
      <c r="I404" s="104">
        <v>20200</v>
      </c>
      <c r="J404" s="104">
        <v>947334</v>
      </c>
      <c r="K404" s="36"/>
      <c r="L404" s="221" t="s">
        <v>2291</v>
      </c>
      <c r="M404" s="95"/>
      <c r="N404" s="96"/>
      <c r="O404" s="78"/>
      <c r="P404" s="46"/>
      <c r="R404" s="75"/>
      <c r="S404" s="75"/>
      <c r="T404" s="75"/>
      <c r="U404" s="75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6"/>
        <v>452099</v>
      </c>
      <c r="G405" s="104">
        <v>13025</v>
      </c>
      <c r="H405" s="104">
        <v>345124</v>
      </c>
      <c r="I405" s="104">
        <v>0</v>
      </c>
      <c r="J405" s="104">
        <v>93950</v>
      </c>
      <c r="K405" s="36"/>
      <c r="L405" s="221" t="s">
        <v>2291</v>
      </c>
      <c r="M405" s="95"/>
      <c r="N405" s="96"/>
      <c r="O405" s="97"/>
      <c r="P405" s="46"/>
      <c r="R405" s="75"/>
      <c r="S405" s="75"/>
      <c r="T405" s="75"/>
      <c r="U405" s="75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6"/>
        <v>147312</v>
      </c>
      <c r="G406" s="104">
        <v>0</v>
      </c>
      <c r="H406" s="104">
        <v>132012</v>
      </c>
      <c r="I406" s="104">
        <v>0</v>
      </c>
      <c r="J406" s="104">
        <v>15300</v>
      </c>
      <c r="K406" s="36"/>
      <c r="L406" s="221" t="s">
        <v>2287</v>
      </c>
      <c r="M406" s="95"/>
      <c r="N406" s="96"/>
      <c r="O406" s="97"/>
      <c r="P406" s="46"/>
      <c r="R406" s="75"/>
      <c r="S406" s="75"/>
      <c r="T406" s="75"/>
      <c r="U406" s="75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6"/>
        <v>660984</v>
      </c>
      <c r="G407" s="104">
        <v>500000</v>
      </c>
      <c r="H407" s="104">
        <v>74784</v>
      </c>
      <c r="I407" s="104">
        <v>81200</v>
      </c>
      <c r="J407" s="104">
        <v>5000</v>
      </c>
      <c r="K407" s="36"/>
      <c r="L407" s="221" t="s">
        <v>2287</v>
      </c>
      <c r="M407" s="95"/>
      <c r="N407" s="96"/>
      <c r="O407" s="97"/>
      <c r="P407" s="46"/>
      <c r="R407" s="75"/>
      <c r="S407" s="75"/>
      <c r="T407" s="75"/>
      <c r="U407" s="75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6"/>
        <v>188170</v>
      </c>
      <c r="G408" s="104">
        <v>20000</v>
      </c>
      <c r="H408" s="104">
        <v>167420</v>
      </c>
      <c r="I408" s="104">
        <v>0</v>
      </c>
      <c r="J408" s="104">
        <v>750</v>
      </c>
      <c r="K408" s="36"/>
      <c r="L408" s="221" t="s">
        <v>2287</v>
      </c>
      <c r="M408" s="95"/>
      <c r="N408" s="96"/>
      <c r="O408" s="97"/>
      <c r="P408" s="46"/>
      <c r="R408" s="75"/>
      <c r="S408" s="75"/>
      <c r="T408" s="75"/>
      <c r="U408" s="75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6"/>
        <v>1078176</v>
      </c>
      <c r="G409" s="104">
        <v>288800</v>
      </c>
      <c r="H409" s="104">
        <v>716931</v>
      </c>
      <c r="I409" s="104">
        <v>18800</v>
      </c>
      <c r="J409" s="104">
        <v>53645</v>
      </c>
      <c r="K409" s="36"/>
      <c r="L409" s="221" t="s">
        <v>2291</v>
      </c>
      <c r="M409" s="95"/>
      <c r="N409" s="96"/>
      <c r="O409" s="97"/>
      <c r="P409" s="46"/>
      <c r="R409" s="75"/>
      <c r="S409" s="75"/>
      <c r="T409" s="75"/>
      <c r="U409" s="75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6"/>
        <v>99927</v>
      </c>
      <c r="G410" s="104">
        <v>0</v>
      </c>
      <c r="H410" s="104">
        <v>99927</v>
      </c>
      <c r="I410" s="104">
        <v>0</v>
      </c>
      <c r="J410" s="104">
        <v>0</v>
      </c>
      <c r="K410" s="36"/>
      <c r="L410" s="221" t="s">
        <v>2286</v>
      </c>
      <c r="M410" s="95"/>
      <c r="N410" s="96"/>
      <c r="O410" s="97"/>
      <c r="P410" s="46"/>
      <c r="R410" s="75"/>
      <c r="S410" s="75"/>
      <c r="T410" s="75"/>
      <c r="U410" s="75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97"/>
      <c r="P411" s="46"/>
      <c r="R411" s="75"/>
      <c r="S411" s="75"/>
      <c r="T411" s="75"/>
      <c r="U411" s="75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aca="true" t="shared" si="17" ref="F412:F423">G412+H412+I412+J412</f>
        <v>294187</v>
      </c>
      <c r="G412" s="104">
        <v>1500</v>
      </c>
      <c r="H412" s="104">
        <v>193382</v>
      </c>
      <c r="I412" s="104">
        <v>7400</v>
      </c>
      <c r="J412" s="104">
        <v>91905</v>
      </c>
      <c r="K412" s="36"/>
      <c r="L412" s="221" t="s">
        <v>2287</v>
      </c>
      <c r="M412" s="95"/>
      <c r="N412" s="96"/>
      <c r="O412" s="78"/>
      <c r="P412" s="46"/>
      <c r="R412" s="75"/>
      <c r="S412" s="75"/>
      <c r="T412" s="75"/>
      <c r="U412" s="75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17"/>
        <v>1600822</v>
      </c>
      <c r="G413" s="104">
        <v>586120</v>
      </c>
      <c r="H413" s="104">
        <v>600003</v>
      </c>
      <c r="I413" s="104">
        <v>0</v>
      </c>
      <c r="J413" s="104">
        <v>414699</v>
      </c>
      <c r="K413" s="36"/>
      <c r="L413" s="221" t="s">
        <v>2287</v>
      </c>
      <c r="M413" s="95"/>
      <c r="N413" s="96"/>
      <c r="O413" s="97"/>
      <c r="P413" s="46"/>
      <c r="R413" s="75"/>
      <c r="S413" s="75"/>
      <c r="T413" s="75"/>
      <c r="U413" s="75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17"/>
        <v>658339</v>
      </c>
      <c r="G414" s="104">
        <v>1</v>
      </c>
      <c r="H414" s="104">
        <v>371873</v>
      </c>
      <c r="I414" s="104">
        <v>0</v>
      </c>
      <c r="J414" s="104">
        <v>286465</v>
      </c>
      <c r="K414" s="36"/>
      <c r="L414" s="221" t="s">
        <v>2287</v>
      </c>
      <c r="M414" s="95"/>
      <c r="N414" s="96"/>
      <c r="O414" s="97"/>
      <c r="P414" s="46"/>
      <c r="R414" s="75"/>
      <c r="S414" s="75"/>
      <c r="T414" s="75"/>
      <c r="U414" s="75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17"/>
        <v>1024458</v>
      </c>
      <c r="G415" s="104">
        <v>0</v>
      </c>
      <c r="H415" s="104">
        <v>224207</v>
      </c>
      <c r="I415" s="104">
        <v>0</v>
      </c>
      <c r="J415" s="104">
        <v>800251</v>
      </c>
      <c r="K415" s="36"/>
      <c r="L415" s="221" t="s">
        <v>2291</v>
      </c>
      <c r="M415" s="95"/>
      <c r="N415" s="96"/>
      <c r="O415" s="78"/>
      <c r="P415" s="46"/>
      <c r="R415" s="75"/>
      <c r="S415" s="75"/>
      <c r="T415" s="75"/>
      <c r="U415" s="75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17"/>
        <v>1422663</v>
      </c>
      <c r="G416" s="104">
        <v>0</v>
      </c>
      <c r="H416" s="104">
        <v>487689</v>
      </c>
      <c r="I416" s="104">
        <v>0</v>
      </c>
      <c r="J416" s="104">
        <v>934974</v>
      </c>
      <c r="K416" s="36"/>
      <c r="L416" s="221" t="s">
        <v>2287</v>
      </c>
      <c r="M416" s="95"/>
      <c r="N416" s="96"/>
      <c r="O416" s="97"/>
      <c r="P416" s="46"/>
      <c r="R416" s="75"/>
      <c r="S416" s="75"/>
      <c r="T416" s="75"/>
      <c r="U416" s="75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17"/>
        <v>14527940</v>
      </c>
      <c r="G417" s="104">
        <v>0</v>
      </c>
      <c r="H417" s="104">
        <v>226583</v>
      </c>
      <c r="I417" s="104">
        <v>3144600</v>
      </c>
      <c r="J417" s="104">
        <v>11156757</v>
      </c>
      <c r="K417" s="36"/>
      <c r="L417" s="221" t="s">
        <v>2291</v>
      </c>
      <c r="M417" s="95"/>
      <c r="N417" s="96"/>
      <c r="O417" s="97"/>
      <c r="P417" s="46"/>
      <c r="R417" s="75"/>
      <c r="S417" s="75"/>
      <c r="T417" s="75"/>
      <c r="U417" s="75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17"/>
        <v>1193144</v>
      </c>
      <c r="G418" s="104">
        <v>0</v>
      </c>
      <c r="H418" s="104">
        <v>1193144</v>
      </c>
      <c r="I418" s="104">
        <v>0</v>
      </c>
      <c r="J418" s="104">
        <v>0</v>
      </c>
      <c r="K418" s="36"/>
      <c r="L418" s="221" t="s">
        <v>2291</v>
      </c>
      <c r="M418" s="95"/>
      <c r="N418" s="96"/>
      <c r="O418" s="97"/>
      <c r="P418" s="46"/>
      <c r="R418" s="75"/>
      <c r="S418" s="75"/>
      <c r="T418" s="75"/>
      <c r="U418" s="75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17"/>
        <v>112500</v>
      </c>
      <c r="G419" s="104">
        <v>0</v>
      </c>
      <c r="H419" s="104">
        <v>0</v>
      </c>
      <c r="I419" s="104">
        <v>0</v>
      </c>
      <c r="J419" s="104">
        <v>112500</v>
      </c>
      <c r="K419" s="36"/>
      <c r="L419" s="221" t="s">
        <v>2287</v>
      </c>
      <c r="M419" s="95"/>
      <c r="N419" s="96"/>
      <c r="O419" s="97"/>
      <c r="P419" s="46"/>
      <c r="R419" s="75"/>
      <c r="S419" s="75"/>
      <c r="T419" s="75"/>
      <c r="U419" s="75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17"/>
        <v>498511</v>
      </c>
      <c r="G420" s="104">
        <v>0</v>
      </c>
      <c r="H420" s="104">
        <v>498511</v>
      </c>
      <c r="I420" s="104">
        <v>0</v>
      </c>
      <c r="J420" s="104">
        <v>0</v>
      </c>
      <c r="K420" s="36"/>
      <c r="L420" s="221" t="s">
        <v>2291</v>
      </c>
      <c r="M420" s="95"/>
      <c r="N420" s="96"/>
      <c r="O420" s="97"/>
      <c r="P420" s="46"/>
      <c r="R420" s="75"/>
      <c r="S420" s="75"/>
      <c r="T420" s="75"/>
      <c r="U420" s="75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17"/>
        <v>880599</v>
      </c>
      <c r="G421" s="104">
        <v>0</v>
      </c>
      <c r="H421" s="104">
        <v>307799</v>
      </c>
      <c r="I421" s="104">
        <v>0</v>
      </c>
      <c r="J421" s="104">
        <v>572800</v>
      </c>
      <c r="K421" s="36"/>
      <c r="L421" s="221" t="s">
        <v>2287</v>
      </c>
      <c r="M421" s="95"/>
      <c r="N421" s="96"/>
      <c r="O421" s="97"/>
      <c r="P421" s="46"/>
      <c r="R421" s="75"/>
      <c r="S421" s="75"/>
      <c r="T421" s="75"/>
      <c r="U421" s="75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17"/>
        <v>2503932</v>
      </c>
      <c r="G422" s="104">
        <v>945000</v>
      </c>
      <c r="H422" s="104">
        <v>851929</v>
      </c>
      <c r="I422" s="104">
        <v>50001</v>
      </c>
      <c r="J422" s="104">
        <v>657002</v>
      </c>
      <c r="K422" s="36"/>
      <c r="L422" s="221" t="s">
        <v>2291</v>
      </c>
      <c r="M422" s="95"/>
      <c r="N422" s="96"/>
      <c r="O422" s="78"/>
      <c r="P422" s="46"/>
      <c r="R422" s="75"/>
      <c r="S422" s="75"/>
      <c r="T422" s="75"/>
      <c r="U422" s="75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17"/>
        <v>419182</v>
      </c>
      <c r="G423" s="104">
        <v>144000</v>
      </c>
      <c r="H423" s="104">
        <v>253881</v>
      </c>
      <c r="I423" s="104">
        <v>0</v>
      </c>
      <c r="J423" s="104">
        <v>21301</v>
      </c>
      <c r="K423" s="36"/>
      <c r="L423" s="221" t="s">
        <v>2291</v>
      </c>
      <c r="M423" s="95"/>
      <c r="N423" s="96"/>
      <c r="O423" s="97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18" ref="F425:F456">G425+H425+I425+J425</f>
        <v>168107</v>
      </c>
      <c r="G425" s="104">
        <v>0</v>
      </c>
      <c r="H425" s="104">
        <v>168107</v>
      </c>
      <c r="I425" s="104">
        <v>0</v>
      </c>
      <c r="J425" s="104">
        <v>0</v>
      </c>
      <c r="K425" s="36"/>
      <c r="L425" s="221" t="s">
        <v>2291</v>
      </c>
      <c r="M425" s="95"/>
      <c r="N425" s="96"/>
      <c r="O425" s="97"/>
      <c r="P425" s="46"/>
      <c r="R425" s="75"/>
      <c r="S425" s="75"/>
      <c r="T425" s="75"/>
      <c r="U425" s="75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8"/>
        <v>2116867</v>
      </c>
      <c r="G426" s="104">
        <v>406750</v>
      </c>
      <c r="H426" s="104">
        <v>1400951</v>
      </c>
      <c r="I426" s="104">
        <v>115150</v>
      </c>
      <c r="J426" s="104">
        <v>194016</v>
      </c>
      <c r="K426" s="36"/>
      <c r="L426" s="221" t="s">
        <v>2287</v>
      </c>
      <c r="M426" s="95"/>
      <c r="N426" s="96"/>
      <c r="O426" s="78"/>
      <c r="P426" s="46"/>
      <c r="R426" s="75"/>
      <c r="S426" s="75"/>
      <c r="T426" s="75"/>
      <c r="U426" s="75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8"/>
        <v>3775731</v>
      </c>
      <c r="G427" s="104">
        <v>775685</v>
      </c>
      <c r="H427" s="104">
        <v>1349761</v>
      </c>
      <c r="I427" s="104">
        <v>0</v>
      </c>
      <c r="J427" s="104">
        <v>1650285</v>
      </c>
      <c r="K427" s="36"/>
      <c r="L427" s="221" t="s">
        <v>2287</v>
      </c>
      <c r="M427" s="95"/>
      <c r="N427" s="96"/>
      <c r="O427" s="97"/>
      <c r="P427" s="46"/>
      <c r="R427" s="75"/>
      <c r="S427" s="75"/>
      <c r="T427" s="75"/>
      <c r="U427" s="75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8"/>
        <v>493028</v>
      </c>
      <c r="G428" s="104">
        <v>0</v>
      </c>
      <c r="H428" s="104">
        <v>276628</v>
      </c>
      <c r="I428" s="104">
        <v>7900</v>
      </c>
      <c r="J428" s="104">
        <v>208500</v>
      </c>
      <c r="K428" s="36"/>
      <c r="L428" s="221" t="s">
        <v>2291</v>
      </c>
      <c r="M428" s="95"/>
      <c r="N428" s="96"/>
      <c r="O428" s="97"/>
      <c r="P428" s="46"/>
      <c r="R428" s="75"/>
      <c r="S428" s="75"/>
      <c r="T428" s="75"/>
      <c r="U428" s="75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8"/>
        <v>1392805</v>
      </c>
      <c r="G429" s="104">
        <v>0</v>
      </c>
      <c r="H429" s="104">
        <v>622672</v>
      </c>
      <c r="I429" s="104">
        <v>0</v>
      </c>
      <c r="J429" s="104">
        <v>770133</v>
      </c>
      <c r="K429" s="36"/>
      <c r="L429" s="221" t="s">
        <v>2287</v>
      </c>
      <c r="M429" s="95"/>
      <c r="N429" s="96"/>
      <c r="O429" s="97"/>
      <c r="P429" s="46"/>
      <c r="R429" s="75"/>
      <c r="S429" s="75"/>
      <c r="T429" s="75"/>
      <c r="U429" s="75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8"/>
        <v>671383</v>
      </c>
      <c r="G430" s="104">
        <v>0</v>
      </c>
      <c r="H430" s="104">
        <v>558623</v>
      </c>
      <c r="I430" s="104">
        <v>0</v>
      </c>
      <c r="J430" s="104">
        <v>112760</v>
      </c>
      <c r="K430" s="36"/>
      <c r="L430" s="221" t="s">
        <v>2287</v>
      </c>
      <c r="M430" s="95"/>
      <c r="N430" s="96"/>
      <c r="O430" s="97"/>
      <c r="P430" s="46"/>
      <c r="R430" s="75"/>
      <c r="S430" s="75"/>
      <c r="T430" s="75"/>
      <c r="U430" s="75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18"/>
        <v>170166</v>
      </c>
      <c r="G431" s="104">
        <v>0</v>
      </c>
      <c r="H431" s="104">
        <v>53762</v>
      </c>
      <c r="I431" s="104">
        <v>0</v>
      </c>
      <c r="J431" s="104">
        <v>116404</v>
      </c>
      <c r="K431" s="36"/>
      <c r="L431" s="221" t="s">
        <v>2291</v>
      </c>
      <c r="M431" s="95"/>
      <c r="N431" s="96"/>
      <c r="O431" s="97"/>
      <c r="P431" s="46"/>
      <c r="R431" s="75"/>
      <c r="S431" s="75"/>
      <c r="T431" s="75"/>
      <c r="U431" s="75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18"/>
        <v>3148162</v>
      </c>
      <c r="G432" s="104">
        <v>2608500</v>
      </c>
      <c r="H432" s="104">
        <v>316618</v>
      </c>
      <c r="I432" s="104">
        <v>0</v>
      </c>
      <c r="J432" s="104">
        <v>223044</v>
      </c>
      <c r="K432" s="36"/>
      <c r="L432" s="221" t="s">
        <v>2287</v>
      </c>
      <c r="M432" s="95"/>
      <c r="N432" s="96"/>
      <c r="O432" s="97"/>
      <c r="P432" s="46"/>
      <c r="R432" s="75"/>
      <c r="S432" s="75"/>
      <c r="T432" s="75"/>
      <c r="U432" s="75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8"/>
        <v>25000</v>
      </c>
      <c r="G433" s="104">
        <v>0</v>
      </c>
      <c r="H433" s="104">
        <v>0</v>
      </c>
      <c r="I433" s="104">
        <v>0</v>
      </c>
      <c r="J433" s="104">
        <v>25000</v>
      </c>
      <c r="K433" s="36"/>
      <c r="L433" s="221" t="s">
        <v>2287</v>
      </c>
      <c r="M433" s="95"/>
      <c r="N433" s="96"/>
      <c r="O433" s="97"/>
      <c r="P433" s="46"/>
      <c r="R433" s="75"/>
      <c r="S433" s="75"/>
      <c r="T433" s="75"/>
      <c r="U433" s="75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8"/>
        <v>5715955</v>
      </c>
      <c r="G434" s="104">
        <v>825914</v>
      </c>
      <c r="H434" s="104">
        <v>766821</v>
      </c>
      <c r="I434" s="104">
        <v>296781</v>
      </c>
      <c r="J434" s="104">
        <v>3826439</v>
      </c>
      <c r="K434" s="36"/>
      <c r="L434" s="221" t="s">
        <v>2291</v>
      </c>
      <c r="M434" s="95"/>
      <c r="N434" s="96"/>
      <c r="O434" s="78"/>
      <c r="P434" s="46"/>
      <c r="R434" s="75"/>
      <c r="S434" s="75"/>
      <c r="T434" s="75"/>
      <c r="U434" s="75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8"/>
        <v>408949</v>
      </c>
      <c r="G435" s="104">
        <v>0</v>
      </c>
      <c r="H435" s="104">
        <v>303457</v>
      </c>
      <c r="I435" s="104">
        <v>0</v>
      </c>
      <c r="J435" s="104">
        <v>105492</v>
      </c>
      <c r="K435" s="36"/>
      <c r="L435" s="221" t="s">
        <v>2287</v>
      </c>
      <c r="M435" s="95"/>
      <c r="N435" s="96"/>
      <c r="O435" s="97"/>
      <c r="P435" s="46"/>
      <c r="R435" s="75"/>
      <c r="S435" s="75"/>
      <c r="T435" s="75"/>
      <c r="U435" s="75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8"/>
        <v>1036000</v>
      </c>
      <c r="G436" s="104">
        <v>0</v>
      </c>
      <c r="H436" s="104">
        <v>697266</v>
      </c>
      <c r="I436" s="104">
        <v>0</v>
      </c>
      <c r="J436" s="104">
        <v>338734</v>
      </c>
      <c r="K436" s="36"/>
      <c r="L436" s="221" t="s">
        <v>2287</v>
      </c>
      <c r="M436" s="95"/>
      <c r="N436" s="96"/>
      <c r="O436" s="78"/>
      <c r="P436" s="46"/>
      <c r="R436" s="75"/>
      <c r="S436" s="75"/>
      <c r="T436" s="75"/>
      <c r="U436" s="75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8"/>
        <v>1930817</v>
      </c>
      <c r="G437" s="104">
        <v>337000</v>
      </c>
      <c r="H437" s="104">
        <v>1118266</v>
      </c>
      <c r="I437" s="104">
        <v>284201</v>
      </c>
      <c r="J437" s="104">
        <v>191350</v>
      </c>
      <c r="K437" s="36"/>
      <c r="L437" s="221" t="s">
        <v>2287</v>
      </c>
      <c r="M437" s="95"/>
      <c r="N437" s="96"/>
      <c r="O437" s="97"/>
      <c r="P437" s="46"/>
      <c r="R437" s="75"/>
      <c r="S437" s="75"/>
      <c r="T437" s="75"/>
      <c r="U437" s="75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8"/>
        <v>42059</v>
      </c>
      <c r="G438" s="104">
        <v>0</v>
      </c>
      <c r="H438" s="104">
        <v>41558</v>
      </c>
      <c r="I438" s="104">
        <v>0</v>
      </c>
      <c r="J438" s="104">
        <v>501</v>
      </c>
      <c r="K438" s="63"/>
      <c r="L438" s="221" t="s">
        <v>2287</v>
      </c>
      <c r="M438" s="95"/>
      <c r="N438" s="96"/>
      <c r="O438" s="78"/>
      <c r="P438" s="46"/>
      <c r="R438" s="75"/>
      <c r="S438" s="75"/>
      <c r="T438" s="75"/>
      <c r="U438" s="75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8"/>
        <v>106910</v>
      </c>
      <c r="G439" s="104">
        <v>0</v>
      </c>
      <c r="H439" s="104">
        <v>76310</v>
      </c>
      <c r="I439" s="104">
        <v>0</v>
      </c>
      <c r="J439" s="104">
        <v>30600</v>
      </c>
      <c r="K439" s="36"/>
      <c r="L439" s="221" t="s">
        <v>2287</v>
      </c>
      <c r="M439" s="95"/>
      <c r="N439" s="96"/>
      <c r="O439" s="97"/>
      <c r="P439" s="46"/>
      <c r="R439" s="75"/>
      <c r="S439" s="75"/>
      <c r="T439" s="75"/>
      <c r="U439" s="75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8"/>
        <v>5576677</v>
      </c>
      <c r="G440" s="104">
        <v>1222000</v>
      </c>
      <c r="H440" s="104">
        <v>1831466</v>
      </c>
      <c r="I440" s="104">
        <v>1385000</v>
      </c>
      <c r="J440" s="104">
        <v>1138211</v>
      </c>
      <c r="K440" s="36"/>
      <c r="L440" s="221" t="s">
        <v>2287</v>
      </c>
      <c r="M440" s="95"/>
      <c r="N440" s="96"/>
      <c r="O440" s="78"/>
      <c r="P440" s="46"/>
      <c r="R440" s="75"/>
      <c r="S440" s="75"/>
      <c r="T440" s="75"/>
      <c r="U440" s="75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8"/>
        <v>1307911</v>
      </c>
      <c r="G441" s="104">
        <v>80000</v>
      </c>
      <c r="H441" s="104">
        <v>574824</v>
      </c>
      <c r="I441" s="104">
        <v>552150</v>
      </c>
      <c r="J441" s="104">
        <v>100937</v>
      </c>
      <c r="K441" s="36"/>
      <c r="L441" s="221" t="s">
        <v>2287</v>
      </c>
      <c r="M441" s="95"/>
      <c r="N441" s="96"/>
      <c r="O441" s="78"/>
      <c r="P441" s="46"/>
      <c r="R441" s="75"/>
      <c r="S441" s="75"/>
      <c r="T441" s="75"/>
      <c r="U441" s="75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8"/>
        <v>3100</v>
      </c>
      <c r="G442" s="104">
        <v>0</v>
      </c>
      <c r="H442" s="104">
        <v>3100</v>
      </c>
      <c r="I442" s="104">
        <v>0</v>
      </c>
      <c r="J442" s="104">
        <v>0</v>
      </c>
      <c r="K442" s="36"/>
      <c r="L442" s="221" t="s">
        <v>2291</v>
      </c>
      <c r="M442" s="95"/>
      <c r="N442" s="96"/>
      <c r="O442" s="78"/>
      <c r="P442" s="46"/>
      <c r="R442" s="75"/>
      <c r="S442" s="75"/>
      <c r="T442" s="75"/>
      <c r="U442" s="75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8"/>
        <v>17505846</v>
      </c>
      <c r="G443" s="104">
        <v>0</v>
      </c>
      <c r="H443" s="104">
        <v>322866</v>
      </c>
      <c r="I443" s="104">
        <v>17000000</v>
      </c>
      <c r="J443" s="104">
        <v>182980</v>
      </c>
      <c r="K443" s="36"/>
      <c r="L443" s="221" t="s">
        <v>2287</v>
      </c>
      <c r="M443" s="95"/>
      <c r="N443" s="96"/>
      <c r="O443" s="97"/>
      <c r="P443" s="46"/>
      <c r="R443" s="75"/>
      <c r="S443" s="75"/>
      <c r="T443" s="75"/>
      <c r="U443" s="75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8"/>
        <v>232520</v>
      </c>
      <c r="G444" s="104">
        <v>0</v>
      </c>
      <c r="H444" s="104">
        <v>127025</v>
      </c>
      <c r="I444" s="104">
        <v>0</v>
      </c>
      <c r="J444" s="104">
        <v>105495</v>
      </c>
      <c r="K444" s="36"/>
      <c r="L444" s="221" t="s">
        <v>2287</v>
      </c>
      <c r="M444" s="95"/>
      <c r="N444" s="96"/>
      <c r="O444" s="78"/>
      <c r="P444" s="46"/>
      <c r="R444" s="75"/>
      <c r="S444" s="75"/>
      <c r="T444" s="75"/>
      <c r="U444" s="75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8"/>
        <v>318315</v>
      </c>
      <c r="G445" s="104">
        <v>20800</v>
      </c>
      <c r="H445" s="104">
        <v>210015</v>
      </c>
      <c r="I445" s="104">
        <v>0</v>
      </c>
      <c r="J445" s="104">
        <v>87500</v>
      </c>
      <c r="K445" s="36"/>
      <c r="L445" s="221" t="s">
        <v>2287</v>
      </c>
      <c r="M445" s="95"/>
      <c r="N445" s="96"/>
      <c r="O445" s="97"/>
      <c r="P445" s="46"/>
      <c r="R445" s="75"/>
      <c r="S445" s="75"/>
      <c r="T445" s="75"/>
      <c r="U445" s="75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8"/>
        <v>2543897</v>
      </c>
      <c r="G446" s="104">
        <v>2048095</v>
      </c>
      <c r="H446" s="104">
        <v>495802</v>
      </c>
      <c r="I446" s="104">
        <v>0</v>
      </c>
      <c r="J446" s="104">
        <v>0</v>
      </c>
      <c r="K446" s="36"/>
      <c r="L446" s="221" t="s">
        <v>2287</v>
      </c>
      <c r="M446" s="95"/>
      <c r="N446" s="96"/>
      <c r="O446" s="78"/>
      <c r="P446" s="46"/>
      <c r="R446" s="75"/>
      <c r="S446" s="75"/>
      <c r="T446" s="75"/>
      <c r="U446" s="75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8"/>
        <v>2032130</v>
      </c>
      <c r="G447" s="104">
        <v>1466500</v>
      </c>
      <c r="H447" s="104">
        <v>479230</v>
      </c>
      <c r="I447" s="104">
        <v>9000</v>
      </c>
      <c r="J447" s="104">
        <v>77400</v>
      </c>
      <c r="K447" s="36"/>
      <c r="L447" s="221" t="s">
        <v>2287</v>
      </c>
      <c r="M447" s="95"/>
      <c r="N447" s="96"/>
      <c r="O447" s="97"/>
      <c r="P447" s="46"/>
      <c r="R447" s="75"/>
      <c r="S447" s="75"/>
      <c r="T447" s="75"/>
      <c r="U447" s="75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8"/>
        <v>188807</v>
      </c>
      <c r="G448" s="104">
        <v>13001</v>
      </c>
      <c r="H448" s="104">
        <v>159806</v>
      </c>
      <c r="I448" s="104">
        <v>0</v>
      </c>
      <c r="J448" s="104">
        <v>16000</v>
      </c>
      <c r="K448" s="36"/>
      <c r="L448" s="221" t="s">
        <v>2287</v>
      </c>
      <c r="M448" s="95"/>
      <c r="N448" s="96"/>
      <c r="O448" s="78"/>
      <c r="P448" s="46"/>
      <c r="R448" s="75"/>
      <c r="S448" s="75"/>
      <c r="T448" s="75"/>
      <c r="U448" s="75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8"/>
        <v>2092351</v>
      </c>
      <c r="G449" s="104">
        <v>48300</v>
      </c>
      <c r="H449" s="104">
        <v>1386795</v>
      </c>
      <c r="I449" s="104">
        <v>16202</v>
      </c>
      <c r="J449" s="104">
        <v>641054</v>
      </c>
      <c r="K449" s="36"/>
      <c r="L449" s="221" t="s">
        <v>2287</v>
      </c>
      <c r="M449" s="95"/>
      <c r="N449" s="96"/>
      <c r="O449" s="78"/>
      <c r="P449" s="46"/>
      <c r="R449" s="75"/>
      <c r="S449" s="75"/>
      <c r="T449" s="75"/>
      <c r="U449" s="75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8"/>
        <v>6045205</v>
      </c>
      <c r="G450" s="104">
        <v>2225100</v>
      </c>
      <c r="H450" s="104">
        <v>2331369</v>
      </c>
      <c r="I450" s="104">
        <v>27000</v>
      </c>
      <c r="J450" s="104">
        <v>1461736</v>
      </c>
      <c r="K450" s="36"/>
      <c r="L450" s="221" t="s">
        <v>2287</v>
      </c>
      <c r="M450" s="95"/>
      <c r="N450" s="96"/>
      <c r="O450" s="78"/>
      <c r="P450" s="46"/>
      <c r="R450" s="75"/>
      <c r="S450" s="75"/>
      <c r="T450" s="75"/>
      <c r="U450" s="75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8"/>
        <v>12988840</v>
      </c>
      <c r="G451" s="104">
        <v>7094471</v>
      </c>
      <c r="H451" s="104">
        <v>2710411</v>
      </c>
      <c r="I451" s="104">
        <v>0</v>
      </c>
      <c r="J451" s="104">
        <v>3183958</v>
      </c>
      <c r="K451" s="36"/>
      <c r="L451" s="221" t="s">
        <v>2291</v>
      </c>
      <c r="M451" s="95"/>
      <c r="N451" s="96"/>
      <c r="O451" s="78"/>
      <c r="P451" s="46"/>
      <c r="R451" s="75"/>
      <c r="S451" s="75"/>
      <c r="T451" s="75"/>
      <c r="U451" s="75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8"/>
        <v>233462</v>
      </c>
      <c r="G452" s="104">
        <v>147880</v>
      </c>
      <c r="H452" s="104">
        <v>65982</v>
      </c>
      <c r="I452" s="104">
        <v>11000</v>
      </c>
      <c r="J452" s="104">
        <v>8600</v>
      </c>
      <c r="K452" s="36"/>
      <c r="L452" s="221" t="s">
        <v>2291</v>
      </c>
      <c r="M452" s="95"/>
      <c r="N452" s="96"/>
      <c r="O452" s="78"/>
      <c r="P452" s="46"/>
      <c r="R452" s="75"/>
      <c r="S452" s="75"/>
      <c r="T452" s="75"/>
      <c r="U452" s="75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8"/>
        <v>502749</v>
      </c>
      <c r="G453" s="104">
        <v>445000</v>
      </c>
      <c r="H453" s="104">
        <v>57749</v>
      </c>
      <c r="I453" s="104">
        <v>0</v>
      </c>
      <c r="J453" s="104">
        <v>0</v>
      </c>
      <c r="K453" s="36"/>
      <c r="L453" s="221" t="s">
        <v>2287</v>
      </c>
      <c r="M453" s="95"/>
      <c r="N453" s="96"/>
      <c r="O453" s="78"/>
      <c r="P453" s="46"/>
      <c r="R453" s="75"/>
      <c r="S453" s="75"/>
      <c r="T453" s="75"/>
      <c r="U453" s="75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8"/>
        <v>82352</v>
      </c>
      <c r="G454" s="104">
        <v>0</v>
      </c>
      <c r="H454" s="104">
        <v>32782</v>
      </c>
      <c r="I454" s="104">
        <v>49570</v>
      </c>
      <c r="J454" s="104">
        <v>0</v>
      </c>
      <c r="K454" s="36"/>
      <c r="L454" s="221" t="s">
        <v>2287</v>
      </c>
      <c r="M454" s="95"/>
      <c r="N454" s="96"/>
      <c r="O454" s="78"/>
      <c r="P454" s="46"/>
      <c r="R454" s="75"/>
      <c r="S454" s="75"/>
      <c r="T454" s="75"/>
      <c r="U454" s="75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18"/>
        <v>6586443</v>
      </c>
      <c r="G455" s="104">
        <v>4837596</v>
      </c>
      <c r="H455" s="104">
        <v>1118643</v>
      </c>
      <c r="I455" s="104">
        <v>135503</v>
      </c>
      <c r="J455" s="104">
        <v>494701</v>
      </c>
      <c r="K455" s="36"/>
      <c r="L455" s="221" t="s">
        <v>2287</v>
      </c>
      <c r="M455" s="95"/>
      <c r="N455" s="96"/>
      <c r="O455" s="78"/>
      <c r="P455" s="46"/>
      <c r="R455" s="75"/>
      <c r="S455" s="75"/>
      <c r="T455" s="75"/>
      <c r="U455" s="75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18"/>
        <v>4725111</v>
      </c>
      <c r="G456" s="104">
        <v>368800</v>
      </c>
      <c r="H456" s="104">
        <v>686797</v>
      </c>
      <c r="I456" s="104">
        <v>3094003</v>
      </c>
      <c r="J456" s="104">
        <v>575511</v>
      </c>
      <c r="K456" s="36"/>
      <c r="L456" s="221" t="s">
        <v>2287</v>
      </c>
      <c r="M456" s="95"/>
      <c r="N456" s="96"/>
      <c r="O456" s="78"/>
      <c r="P456" s="46"/>
      <c r="R456" s="75"/>
      <c r="S456" s="75"/>
      <c r="T456" s="75"/>
      <c r="U456" s="75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 t="s">
        <v>9</v>
      </c>
      <c r="G457" s="103" t="s">
        <v>9</v>
      </c>
      <c r="H457" s="103" t="s">
        <v>9</v>
      </c>
      <c r="I457" s="103" t="s">
        <v>9</v>
      </c>
      <c r="J457" s="103" t="s">
        <v>9</v>
      </c>
      <c r="K457" s="36"/>
      <c r="L457" s="222" t="s">
        <v>9</v>
      </c>
      <c r="M457" s="95"/>
      <c r="N457" s="96"/>
      <c r="O457" s="97"/>
      <c r="P457" s="46"/>
      <c r="R457" s="75"/>
      <c r="S457" s="75"/>
      <c r="T457" s="75"/>
      <c r="U457" s="75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 t="s">
        <v>9</v>
      </c>
      <c r="G458" s="103" t="s">
        <v>9</v>
      </c>
      <c r="H458" s="103" t="s">
        <v>9</v>
      </c>
      <c r="I458" s="103" t="s">
        <v>9</v>
      </c>
      <c r="J458" s="103" t="s">
        <v>9</v>
      </c>
      <c r="K458" s="36"/>
      <c r="L458" s="222" t="s">
        <v>9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>G459+H459+I459+J459</f>
        <v>1701632</v>
      </c>
      <c r="G459" s="104">
        <v>1178902</v>
      </c>
      <c r="H459" s="104">
        <v>456680</v>
      </c>
      <c r="I459" s="104">
        <v>0</v>
      </c>
      <c r="J459" s="104">
        <v>66050</v>
      </c>
      <c r="K459" s="36"/>
      <c r="L459" s="221" t="s">
        <v>2287</v>
      </c>
      <c r="M459" s="95"/>
      <c r="N459" s="96"/>
      <c r="O459" s="78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>G460+H460+I460+J460</f>
        <v>581615</v>
      </c>
      <c r="G460" s="104">
        <v>0</v>
      </c>
      <c r="H460" s="104">
        <v>550396</v>
      </c>
      <c r="I460" s="104">
        <v>0</v>
      </c>
      <c r="J460" s="104">
        <v>31219</v>
      </c>
      <c r="K460" s="36"/>
      <c r="L460" s="221" t="s">
        <v>2291</v>
      </c>
      <c r="M460" s="95"/>
      <c r="N460" s="96"/>
      <c r="O460" s="78"/>
      <c r="P460" s="46"/>
      <c r="R460" s="75"/>
      <c r="S460" s="75"/>
      <c r="T460" s="75"/>
      <c r="U460" s="75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>G461+H461+I461+J461</f>
        <v>4524245</v>
      </c>
      <c r="G461" s="104">
        <v>3537758</v>
      </c>
      <c r="H461" s="104">
        <v>856987</v>
      </c>
      <c r="I461" s="104">
        <v>0</v>
      </c>
      <c r="J461" s="104">
        <v>129500</v>
      </c>
      <c r="K461" s="36"/>
      <c r="L461" s="221" t="s">
        <v>2287</v>
      </c>
      <c r="M461" s="95"/>
      <c r="N461" s="96"/>
      <c r="O461" s="97"/>
      <c r="P461" s="46"/>
      <c r="R461" s="75"/>
      <c r="S461" s="75"/>
      <c r="T461" s="75"/>
      <c r="U461" s="75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 t="s">
        <v>9</v>
      </c>
      <c r="G462" s="103" t="s">
        <v>9</v>
      </c>
      <c r="H462" s="103" t="s">
        <v>9</v>
      </c>
      <c r="I462" s="103" t="s">
        <v>9</v>
      </c>
      <c r="J462" s="103" t="s">
        <v>9</v>
      </c>
      <c r="K462" s="36"/>
      <c r="L462" s="222" t="s">
        <v>9</v>
      </c>
      <c r="M462" s="95"/>
      <c r="N462" s="96"/>
      <c r="O462" s="97"/>
      <c r="P462" s="46"/>
      <c r="R462" s="75"/>
      <c r="S462" s="75"/>
      <c r="T462" s="75"/>
      <c r="U462" s="75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>G463+H463+I463+J463</f>
        <v>244760</v>
      </c>
      <c r="G463" s="104">
        <v>81940</v>
      </c>
      <c r="H463" s="104">
        <v>81830</v>
      </c>
      <c r="I463" s="104">
        <v>21990</v>
      </c>
      <c r="J463" s="104">
        <v>59000</v>
      </c>
      <c r="K463" s="36"/>
      <c r="L463" s="221" t="s">
        <v>2287</v>
      </c>
      <c r="M463" s="95"/>
      <c r="N463" s="96"/>
      <c r="O463" s="97"/>
      <c r="P463" s="46"/>
      <c r="R463" s="75"/>
      <c r="S463" s="75"/>
      <c r="T463" s="75"/>
      <c r="U463" s="75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2" t="s">
        <v>9</v>
      </c>
      <c r="M464" s="95"/>
      <c r="N464" s="96"/>
      <c r="O464" s="97"/>
      <c r="P464" s="46"/>
      <c r="R464" s="75"/>
      <c r="S464" s="75"/>
      <c r="T464" s="75"/>
      <c r="U464" s="75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63539</v>
      </c>
      <c r="G465" s="104">
        <v>0</v>
      </c>
      <c r="H465" s="104">
        <v>63539</v>
      </c>
      <c r="I465" s="104">
        <v>0</v>
      </c>
      <c r="J465" s="104">
        <v>0</v>
      </c>
      <c r="K465" s="36"/>
      <c r="L465" s="221" t="s">
        <v>2287</v>
      </c>
      <c r="M465" s="95"/>
      <c r="N465" s="96"/>
      <c r="O465" s="97"/>
      <c r="P465" s="46"/>
      <c r="R465" s="75"/>
      <c r="S465" s="75"/>
      <c r="T465" s="75"/>
      <c r="U465" s="75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>G466+H466+I466+J466</f>
        <v>57073</v>
      </c>
      <c r="G466" s="104">
        <v>0</v>
      </c>
      <c r="H466" s="104">
        <v>57073</v>
      </c>
      <c r="I466" s="104">
        <v>0</v>
      </c>
      <c r="J466" s="104">
        <v>0</v>
      </c>
      <c r="K466" s="36"/>
      <c r="L466" s="221" t="s">
        <v>2291</v>
      </c>
      <c r="M466" s="95"/>
      <c r="N466" s="96"/>
      <c r="O466" s="78"/>
      <c r="P466" s="46"/>
      <c r="R466" s="75"/>
      <c r="S466" s="75"/>
      <c r="T466" s="75"/>
      <c r="U466" s="75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 t="s">
        <v>9</v>
      </c>
      <c r="G467" s="103" t="s">
        <v>9</v>
      </c>
      <c r="H467" s="103" t="s">
        <v>9</v>
      </c>
      <c r="I467" s="103" t="s">
        <v>9</v>
      </c>
      <c r="J467" s="103" t="s">
        <v>9</v>
      </c>
      <c r="K467" s="36"/>
      <c r="L467" s="222" t="s">
        <v>9</v>
      </c>
      <c r="M467" s="95"/>
      <c r="N467" s="96"/>
      <c r="O467" s="97"/>
      <c r="P467" s="46"/>
      <c r="R467" s="75"/>
      <c r="S467" s="75"/>
      <c r="T467" s="75"/>
      <c r="U467" s="75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>G468+H468+I468+J468</f>
        <v>1231449</v>
      </c>
      <c r="G468" s="104">
        <v>623300</v>
      </c>
      <c r="H468" s="104">
        <v>406475</v>
      </c>
      <c r="I468" s="104">
        <v>19401</v>
      </c>
      <c r="J468" s="104">
        <v>182273</v>
      </c>
      <c r="K468" s="36"/>
      <c r="L468" s="221" t="s">
        <v>2287</v>
      </c>
      <c r="M468" s="95"/>
      <c r="N468" s="96"/>
      <c r="O468" s="97"/>
      <c r="P468" s="46"/>
      <c r="R468" s="75"/>
      <c r="S468" s="75"/>
      <c r="T468" s="75"/>
      <c r="U468" s="75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 t="s">
        <v>9</v>
      </c>
      <c r="G469" s="103" t="s">
        <v>9</v>
      </c>
      <c r="H469" s="103" t="s">
        <v>9</v>
      </c>
      <c r="I469" s="103" t="s">
        <v>9</v>
      </c>
      <c r="J469" s="103" t="s">
        <v>9</v>
      </c>
      <c r="K469" s="36"/>
      <c r="L469" s="222" t="s">
        <v>9</v>
      </c>
      <c r="M469" s="95"/>
      <c r="N469" s="96"/>
      <c r="O469" s="78"/>
      <c r="P469" s="46"/>
      <c r="R469" s="75"/>
      <c r="S469" s="75"/>
      <c r="T469" s="75"/>
      <c r="U469" s="75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aca="true" t="shared" si="19" ref="F470:F483">G470+H470+I470+J470</f>
        <v>699600</v>
      </c>
      <c r="G470" s="104">
        <v>543200</v>
      </c>
      <c r="H470" s="104">
        <v>79400</v>
      </c>
      <c r="I470" s="104">
        <v>40000</v>
      </c>
      <c r="J470" s="104">
        <v>37000</v>
      </c>
      <c r="K470" s="36"/>
      <c r="L470" s="221" t="s">
        <v>2287</v>
      </c>
      <c r="M470" s="95"/>
      <c r="N470" s="96"/>
      <c r="O470" s="78"/>
      <c r="P470" s="46"/>
      <c r="R470" s="75"/>
      <c r="S470" s="75"/>
      <c r="T470" s="75"/>
      <c r="U470" s="75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19"/>
        <v>629750</v>
      </c>
      <c r="G471" s="104">
        <v>353900</v>
      </c>
      <c r="H471" s="104">
        <v>274650</v>
      </c>
      <c r="I471" s="104">
        <v>0</v>
      </c>
      <c r="J471" s="104">
        <v>1200</v>
      </c>
      <c r="K471" s="36"/>
      <c r="L471" s="221" t="s">
        <v>2287</v>
      </c>
      <c r="M471" s="95"/>
      <c r="N471" s="96"/>
      <c r="O471" s="78"/>
      <c r="P471" s="46"/>
      <c r="R471" s="75"/>
      <c r="S471" s="75"/>
      <c r="T471" s="75"/>
      <c r="U471" s="75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19"/>
        <v>919880</v>
      </c>
      <c r="G472" s="104">
        <v>283678</v>
      </c>
      <c r="H472" s="104">
        <v>555202</v>
      </c>
      <c r="I472" s="104">
        <v>0</v>
      </c>
      <c r="J472" s="104">
        <v>81000</v>
      </c>
      <c r="K472" s="36"/>
      <c r="L472" s="221" t="s">
        <v>2291</v>
      </c>
      <c r="M472" s="95"/>
      <c r="N472" s="96"/>
      <c r="O472" s="97"/>
      <c r="P472" s="46"/>
      <c r="R472" s="75"/>
      <c r="S472" s="75"/>
      <c r="T472" s="75"/>
      <c r="U472" s="75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19"/>
        <v>44510</v>
      </c>
      <c r="G473" s="104">
        <v>0</v>
      </c>
      <c r="H473" s="104">
        <v>44510</v>
      </c>
      <c r="I473" s="104">
        <v>0</v>
      </c>
      <c r="J473" s="104">
        <v>0</v>
      </c>
      <c r="K473" s="36"/>
      <c r="L473" s="221" t="s">
        <v>2287</v>
      </c>
      <c r="M473" s="95"/>
      <c r="N473" s="96"/>
      <c r="O473" s="78"/>
      <c r="P473" s="46"/>
      <c r="R473" s="75"/>
      <c r="S473" s="75"/>
      <c r="T473" s="75"/>
      <c r="U473" s="75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19"/>
        <v>3964628</v>
      </c>
      <c r="G474" s="104">
        <v>2031167</v>
      </c>
      <c r="H474" s="104">
        <v>1068786</v>
      </c>
      <c r="I474" s="104">
        <v>0</v>
      </c>
      <c r="J474" s="104">
        <v>864675</v>
      </c>
      <c r="K474" s="36"/>
      <c r="L474" s="221" t="s">
        <v>2291</v>
      </c>
      <c r="M474" s="95"/>
      <c r="N474" s="96"/>
      <c r="O474" s="78"/>
      <c r="P474" s="46"/>
      <c r="R474" s="75"/>
      <c r="S474" s="75"/>
      <c r="T474" s="75"/>
      <c r="U474" s="75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19"/>
        <v>2219320</v>
      </c>
      <c r="G475" s="104">
        <v>1680550</v>
      </c>
      <c r="H475" s="104">
        <v>537570</v>
      </c>
      <c r="I475" s="104">
        <v>0</v>
      </c>
      <c r="J475" s="104">
        <v>1200</v>
      </c>
      <c r="K475" s="36"/>
      <c r="L475" s="221" t="s">
        <v>2287</v>
      </c>
      <c r="M475" s="95"/>
      <c r="N475" s="96"/>
      <c r="O475" s="78"/>
      <c r="P475" s="46"/>
      <c r="R475" s="75"/>
      <c r="S475" s="75"/>
      <c r="T475" s="75"/>
      <c r="U475" s="75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19"/>
        <v>468530</v>
      </c>
      <c r="G476" s="104">
        <v>275650</v>
      </c>
      <c r="H476" s="104">
        <v>192880</v>
      </c>
      <c r="I476" s="104">
        <v>0</v>
      </c>
      <c r="J476" s="104">
        <v>0</v>
      </c>
      <c r="K476" s="36"/>
      <c r="L476" s="221" t="s">
        <v>2287</v>
      </c>
      <c r="M476" s="95"/>
      <c r="N476" s="96"/>
      <c r="O476" s="97"/>
      <c r="P476" s="46"/>
      <c r="R476" s="75"/>
      <c r="S476" s="75"/>
      <c r="T476" s="75"/>
      <c r="U476" s="75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19"/>
        <v>80391</v>
      </c>
      <c r="G477" s="104">
        <v>0</v>
      </c>
      <c r="H477" s="104">
        <v>79691</v>
      </c>
      <c r="I477" s="104">
        <v>0</v>
      </c>
      <c r="J477" s="104">
        <v>700</v>
      </c>
      <c r="K477" s="36"/>
      <c r="L477" s="221" t="s">
        <v>2291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19"/>
        <v>122543</v>
      </c>
      <c r="G478" s="104">
        <v>0</v>
      </c>
      <c r="H478" s="104">
        <v>117543</v>
      </c>
      <c r="I478" s="104">
        <v>0</v>
      </c>
      <c r="J478" s="104">
        <v>5000</v>
      </c>
      <c r="K478" s="36"/>
      <c r="L478" s="221" t="s">
        <v>2291</v>
      </c>
      <c r="M478" s="95"/>
      <c r="N478" s="96"/>
      <c r="O478" s="78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19"/>
        <v>17562350</v>
      </c>
      <c r="G479" s="104">
        <v>0</v>
      </c>
      <c r="H479" s="104">
        <v>2525662</v>
      </c>
      <c r="I479" s="104">
        <v>13115000</v>
      </c>
      <c r="J479" s="104">
        <v>1921688</v>
      </c>
      <c r="K479" s="36"/>
      <c r="L479" s="221" t="s">
        <v>2287</v>
      </c>
      <c r="M479" s="95"/>
      <c r="N479" s="96"/>
      <c r="O479" s="78"/>
      <c r="P479" s="46"/>
      <c r="R479" s="75"/>
      <c r="S479" s="75"/>
      <c r="T479" s="75"/>
      <c r="U479" s="75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19"/>
        <v>53079</v>
      </c>
      <c r="G480" s="104">
        <v>0</v>
      </c>
      <c r="H480" s="104">
        <v>53079</v>
      </c>
      <c r="I480" s="104">
        <v>0</v>
      </c>
      <c r="J480" s="104">
        <v>0</v>
      </c>
      <c r="K480" s="36"/>
      <c r="L480" s="221" t="s">
        <v>2287</v>
      </c>
      <c r="M480" s="95"/>
      <c r="N480" s="96"/>
      <c r="O480" s="97"/>
      <c r="P480" s="46"/>
      <c r="R480" s="75"/>
      <c r="S480" s="75"/>
      <c r="T480" s="75"/>
      <c r="U480" s="75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19"/>
        <v>295956</v>
      </c>
      <c r="G481" s="104">
        <v>0</v>
      </c>
      <c r="H481" s="104">
        <v>292856</v>
      </c>
      <c r="I481" s="104">
        <v>0</v>
      </c>
      <c r="J481" s="104">
        <v>3100</v>
      </c>
      <c r="K481" s="36"/>
      <c r="L481" s="221" t="s">
        <v>2287</v>
      </c>
      <c r="M481" s="95"/>
      <c r="N481" s="96"/>
      <c r="O481" s="78"/>
      <c r="P481" s="46"/>
      <c r="R481" s="75"/>
      <c r="S481" s="75"/>
      <c r="T481" s="75"/>
      <c r="U481" s="75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19"/>
        <v>865361</v>
      </c>
      <c r="G482" s="104">
        <v>0</v>
      </c>
      <c r="H482" s="104">
        <v>322423</v>
      </c>
      <c r="I482" s="104">
        <v>0</v>
      </c>
      <c r="J482" s="104">
        <v>542938</v>
      </c>
      <c r="K482" s="36"/>
      <c r="L482" s="221" t="s">
        <v>2287</v>
      </c>
      <c r="M482" s="95"/>
      <c r="N482" s="96"/>
      <c r="O482" s="97"/>
      <c r="P482" s="46"/>
      <c r="R482" s="75"/>
      <c r="S482" s="75"/>
      <c r="T482" s="75"/>
      <c r="U482" s="75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19"/>
        <v>577610</v>
      </c>
      <c r="G483" s="104">
        <v>0</v>
      </c>
      <c r="H483" s="104">
        <v>311610</v>
      </c>
      <c r="I483" s="104">
        <v>0</v>
      </c>
      <c r="J483" s="104">
        <v>266000</v>
      </c>
      <c r="K483" s="36"/>
      <c r="L483" s="221" t="s">
        <v>2287</v>
      </c>
      <c r="M483" s="95"/>
      <c r="N483" s="96"/>
      <c r="O483" s="78"/>
      <c r="P483" s="46"/>
      <c r="R483" s="75"/>
      <c r="S483" s="75"/>
      <c r="T483" s="75"/>
      <c r="U483" s="75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 t="s">
        <v>9</v>
      </c>
      <c r="G484" s="103" t="s">
        <v>9</v>
      </c>
      <c r="H484" s="103" t="s">
        <v>9</v>
      </c>
      <c r="I484" s="103" t="s">
        <v>9</v>
      </c>
      <c r="J484" s="103" t="s">
        <v>9</v>
      </c>
      <c r="K484" s="63"/>
      <c r="L484" s="222" t="s">
        <v>9</v>
      </c>
      <c r="M484" s="95"/>
      <c r="N484" s="96"/>
      <c r="O484" s="97"/>
      <c r="P484" s="46"/>
      <c r="R484" s="75"/>
      <c r="S484" s="75"/>
      <c r="T484" s="75"/>
      <c r="U484" s="75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aca="true" t="shared" si="20" ref="F485:F492">G485+H485+I485+J485</f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1" t="s">
        <v>2286</v>
      </c>
      <c r="M485" s="95"/>
      <c r="N485" s="96"/>
      <c r="O485" s="97"/>
      <c r="P485" s="46"/>
      <c r="R485" s="75"/>
      <c r="S485" s="75"/>
      <c r="T485" s="75"/>
      <c r="U485" s="75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0"/>
        <v>422777</v>
      </c>
      <c r="G486" s="104">
        <v>0</v>
      </c>
      <c r="H486" s="104">
        <v>349322</v>
      </c>
      <c r="I486" s="104">
        <v>800</v>
      </c>
      <c r="J486" s="104">
        <v>72655</v>
      </c>
      <c r="K486" s="36"/>
      <c r="L486" s="221" t="s">
        <v>2287</v>
      </c>
      <c r="M486" s="95"/>
      <c r="N486" s="96"/>
      <c r="O486" s="97"/>
      <c r="P486" s="46"/>
      <c r="R486" s="75"/>
      <c r="S486" s="75"/>
      <c r="T486" s="75"/>
      <c r="U486" s="75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0"/>
        <v>56200</v>
      </c>
      <c r="G487" s="104">
        <v>0</v>
      </c>
      <c r="H487" s="104">
        <v>56200</v>
      </c>
      <c r="I487" s="104">
        <v>0</v>
      </c>
      <c r="J487" s="104">
        <v>0</v>
      </c>
      <c r="K487" s="36"/>
      <c r="L487" s="221" t="s">
        <v>2291</v>
      </c>
      <c r="M487" s="95"/>
      <c r="N487" s="96"/>
      <c r="O487" s="97"/>
      <c r="P487" s="46"/>
      <c r="R487" s="75"/>
      <c r="S487" s="75"/>
      <c r="T487" s="75"/>
      <c r="U487" s="75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0"/>
        <v>340986</v>
      </c>
      <c r="G488" s="104">
        <v>600</v>
      </c>
      <c r="H488" s="104">
        <v>308336</v>
      </c>
      <c r="I488" s="104">
        <v>0</v>
      </c>
      <c r="J488" s="104">
        <v>32050</v>
      </c>
      <c r="K488" s="36"/>
      <c r="L488" s="221" t="s">
        <v>2291</v>
      </c>
      <c r="M488" s="95"/>
      <c r="N488" s="96"/>
      <c r="O488" s="97"/>
      <c r="P488" s="46"/>
      <c r="R488" s="75"/>
      <c r="S488" s="75"/>
      <c r="T488" s="75"/>
      <c r="U488" s="75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0"/>
        <v>7264722</v>
      </c>
      <c r="G489" s="104">
        <v>0</v>
      </c>
      <c r="H489" s="104">
        <v>154958</v>
      </c>
      <c r="I489" s="104">
        <v>4750000</v>
      </c>
      <c r="J489" s="104">
        <v>2359764</v>
      </c>
      <c r="K489" s="36"/>
      <c r="L489" s="221" t="s">
        <v>2287</v>
      </c>
      <c r="M489" s="95"/>
      <c r="N489" s="96"/>
      <c r="O489" s="78"/>
      <c r="P489" s="46"/>
      <c r="R489" s="75"/>
      <c r="S489" s="75"/>
      <c r="T489" s="75"/>
      <c r="U489" s="75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0"/>
        <v>211135</v>
      </c>
      <c r="G490" s="104">
        <v>0</v>
      </c>
      <c r="H490" s="104">
        <v>153808</v>
      </c>
      <c r="I490" s="104">
        <v>0</v>
      </c>
      <c r="J490" s="104">
        <v>57327</v>
      </c>
      <c r="K490" s="36"/>
      <c r="L490" s="221" t="s">
        <v>2291</v>
      </c>
      <c r="M490" s="95"/>
      <c r="N490" s="96"/>
      <c r="O490" s="97"/>
      <c r="P490" s="46"/>
      <c r="R490" s="75"/>
      <c r="S490" s="75"/>
      <c r="T490" s="75"/>
      <c r="U490" s="75"/>
    </row>
    <row r="491" spans="1:16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0"/>
        <v>19573166</v>
      </c>
      <c r="G491" s="104">
        <v>415000</v>
      </c>
      <c r="H491" s="104">
        <v>1310749</v>
      </c>
      <c r="I491" s="104">
        <v>15512253</v>
      </c>
      <c r="J491" s="104">
        <v>2335164</v>
      </c>
      <c r="K491" s="36"/>
      <c r="L491" s="221" t="s">
        <v>2287</v>
      </c>
      <c r="M491" s="95"/>
      <c r="N491" s="96"/>
      <c r="O491" s="78"/>
      <c r="P491" s="46"/>
    </row>
    <row r="492" spans="1:16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0"/>
        <v>1867118</v>
      </c>
      <c r="G492" s="104">
        <v>298400</v>
      </c>
      <c r="H492" s="104">
        <v>767769</v>
      </c>
      <c r="I492" s="104">
        <v>0</v>
      </c>
      <c r="J492" s="104">
        <v>800949</v>
      </c>
      <c r="K492" s="36"/>
      <c r="L492" s="221" t="s">
        <v>2291</v>
      </c>
      <c r="M492" s="95"/>
      <c r="N492" s="96"/>
      <c r="O492" s="78"/>
      <c r="P492" s="46"/>
    </row>
    <row r="493" spans="1:16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 t="s">
        <v>9</v>
      </c>
      <c r="G493" s="103" t="s">
        <v>9</v>
      </c>
      <c r="H493" s="103" t="s">
        <v>9</v>
      </c>
      <c r="I493" s="103" t="s">
        <v>9</v>
      </c>
      <c r="J493" s="103" t="s">
        <v>9</v>
      </c>
      <c r="K493" s="36"/>
      <c r="L493" s="222" t="s">
        <v>9</v>
      </c>
      <c r="M493" s="95"/>
      <c r="N493" s="96"/>
      <c r="O493" s="78"/>
      <c r="P493" s="46"/>
    </row>
    <row r="494" spans="1:16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aca="true" t="shared" si="21" ref="F494:F500">G494+H494+I494+J494</f>
        <v>390253</v>
      </c>
      <c r="G494" s="104">
        <v>279400</v>
      </c>
      <c r="H494" s="104">
        <v>17035</v>
      </c>
      <c r="I494" s="104">
        <v>20000</v>
      </c>
      <c r="J494" s="104">
        <v>73818</v>
      </c>
      <c r="K494" s="36"/>
      <c r="L494" s="221" t="s">
        <v>2287</v>
      </c>
      <c r="M494" s="95"/>
      <c r="N494" s="96"/>
      <c r="O494" s="78"/>
      <c r="P494" s="46"/>
    </row>
    <row r="495" spans="1:16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1"/>
        <v>66013</v>
      </c>
      <c r="G495" s="104">
        <v>0</v>
      </c>
      <c r="H495" s="104">
        <v>0</v>
      </c>
      <c r="I495" s="104">
        <v>0</v>
      </c>
      <c r="J495" s="104">
        <v>66013</v>
      </c>
      <c r="K495" s="36"/>
      <c r="L495" s="221" t="s">
        <v>2291</v>
      </c>
      <c r="M495" s="95"/>
      <c r="N495" s="96"/>
      <c r="O495" s="78"/>
      <c r="P495" s="46"/>
    </row>
    <row r="496" spans="1:16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1"/>
        <v>1600</v>
      </c>
      <c r="G496" s="104">
        <v>0</v>
      </c>
      <c r="H496" s="104">
        <v>1600</v>
      </c>
      <c r="I496" s="104">
        <v>0</v>
      </c>
      <c r="J496" s="104">
        <v>0</v>
      </c>
      <c r="K496" s="36"/>
      <c r="L496" s="221" t="s">
        <v>2291</v>
      </c>
      <c r="M496" s="95"/>
      <c r="N496" s="96"/>
      <c r="O496" s="78"/>
      <c r="P496" s="46"/>
    </row>
    <row r="497" spans="1:16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1"/>
        <v>26781</v>
      </c>
      <c r="G497" s="104">
        <v>0</v>
      </c>
      <c r="H497" s="104">
        <v>14300</v>
      </c>
      <c r="I497" s="104">
        <v>0</v>
      </c>
      <c r="J497" s="104">
        <v>12481</v>
      </c>
      <c r="K497" s="36"/>
      <c r="L497" s="221" t="s">
        <v>2287</v>
      </c>
      <c r="M497" s="95"/>
      <c r="N497" s="96"/>
      <c r="O497" s="97"/>
      <c r="P497" s="46"/>
    </row>
    <row r="498" spans="1:16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1"/>
        <v>94195</v>
      </c>
      <c r="G498" s="104">
        <v>1000</v>
      </c>
      <c r="H498" s="104">
        <v>39107</v>
      </c>
      <c r="I498" s="104">
        <v>0</v>
      </c>
      <c r="J498" s="104">
        <v>54088</v>
      </c>
      <c r="K498" s="36"/>
      <c r="L498" s="221" t="s">
        <v>2291</v>
      </c>
      <c r="M498" s="95"/>
      <c r="N498" s="96"/>
      <c r="O498" s="97"/>
      <c r="P498" s="46"/>
    </row>
    <row r="499" spans="1:16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1"/>
        <v>2640456</v>
      </c>
      <c r="G499" s="104">
        <v>0</v>
      </c>
      <c r="H499" s="104">
        <v>68052</v>
      </c>
      <c r="I499" s="104">
        <v>0</v>
      </c>
      <c r="J499" s="104">
        <v>2572404</v>
      </c>
      <c r="K499" s="36"/>
      <c r="L499" s="221" t="s">
        <v>2291</v>
      </c>
      <c r="M499" s="95"/>
      <c r="N499" s="96"/>
      <c r="O499" s="97"/>
      <c r="P499" s="46"/>
    </row>
    <row r="500" spans="1:16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1"/>
        <v>69472</v>
      </c>
      <c r="G500" s="104">
        <v>0</v>
      </c>
      <c r="H500" s="104">
        <v>52972</v>
      </c>
      <c r="I500" s="104">
        <v>0</v>
      </c>
      <c r="J500" s="104">
        <v>16500</v>
      </c>
      <c r="K500" s="36"/>
      <c r="L500" s="221" t="s">
        <v>2287</v>
      </c>
      <c r="M500" s="95"/>
      <c r="N500" s="96"/>
      <c r="O500" s="97"/>
      <c r="P500" s="46"/>
    </row>
    <row r="501" spans="1:16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 t="s">
        <v>9</v>
      </c>
      <c r="G501" s="103" t="s">
        <v>9</v>
      </c>
      <c r="H501" s="103" t="s">
        <v>9</v>
      </c>
      <c r="I501" s="103" t="s">
        <v>9</v>
      </c>
      <c r="J501" s="103" t="s">
        <v>9</v>
      </c>
      <c r="K501" s="36"/>
      <c r="L501" s="222" t="s">
        <v>9</v>
      </c>
      <c r="M501" s="95"/>
      <c r="N501" s="96"/>
      <c r="O501" s="97"/>
      <c r="P501" s="46"/>
    </row>
    <row r="502" spans="1:16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aca="true" t="shared" si="22" ref="F502:F511">G502+H502+I502+J502</f>
        <v>824205</v>
      </c>
      <c r="G502" s="104">
        <v>336500</v>
      </c>
      <c r="H502" s="104">
        <v>190030</v>
      </c>
      <c r="I502" s="104">
        <v>0</v>
      </c>
      <c r="J502" s="104">
        <v>297675</v>
      </c>
      <c r="K502" s="36"/>
      <c r="L502" s="221" t="s">
        <v>2291</v>
      </c>
      <c r="M502" s="95"/>
      <c r="N502" s="96"/>
      <c r="O502" s="97"/>
      <c r="P502" s="46"/>
    </row>
    <row r="503" spans="1:16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2"/>
        <v>153835</v>
      </c>
      <c r="G503" s="104">
        <v>0</v>
      </c>
      <c r="H503" s="104">
        <v>8000</v>
      </c>
      <c r="I503" s="104">
        <v>0</v>
      </c>
      <c r="J503" s="104">
        <v>145835</v>
      </c>
      <c r="K503" s="36"/>
      <c r="L503" s="221" t="s">
        <v>2291</v>
      </c>
      <c r="M503" s="95"/>
      <c r="N503" s="96"/>
      <c r="O503" s="78"/>
      <c r="P503" s="46"/>
    </row>
    <row r="504" spans="1:16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2"/>
        <v>37000</v>
      </c>
      <c r="G504" s="104">
        <v>5750</v>
      </c>
      <c r="H504" s="104">
        <v>12450</v>
      </c>
      <c r="I504" s="104">
        <v>8250</v>
      </c>
      <c r="J504" s="104">
        <v>10550</v>
      </c>
      <c r="K504" s="36"/>
      <c r="L504" s="221" t="s">
        <v>2287</v>
      </c>
      <c r="M504" s="95"/>
      <c r="N504" s="96"/>
      <c r="O504" s="97"/>
      <c r="P504" s="46"/>
    </row>
    <row r="505" spans="1:16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2"/>
        <v>16415</v>
      </c>
      <c r="G505" s="104">
        <v>0</v>
      </c>
      <c r="H505" s="104">
        <v>10735</v>
      </c>
      <c r="I505" s="104">
        <v>0</v>
      </c>
      <c r="J505" s="104">
        <v>5680</v>
      </c>
      <c r="K505" s="36"/>
      <c r="L505" s="221" t="s">
        <v>2287</v>
      </c>
      <c r="M505" s="95"/>
      <c r="N505" s="96"/>
      <c r="O505" s="78"/>
      <c r="P505" s="46"/>
    </row>
    <row r="506" spans="1:16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2"/>
        <v>204859</v>
      </c>
      <c r="G506" s="104">
        <v>400</v>
      </c>
      <c r="H506" s="104">
        <v>168886</v>
      </c>
      <c r="I506" s="104">
        <v>0</v>
      </c>
      <c r="J506" s="104">
        <v>35573</v>
      </c>
      <c r="K506" s="36"/>
      <c r="L506" s="221" t="s">
        <v>2287</v>
      </c>
      <c r="M506" s="95"/>
      <c r="N506" s="96"/>
      <c r="O506" s="78"/>
      <c r="P506" s="46"/>
    </row>
    <row r="507" spans="1:16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2"/>
        <v>656849</v>
      </c>
      <c r="G507" s="104">
        <v>300</v>
      </c>
      <c r="H507" s="104">
        <v>47200</v>
      </c>
      <c r="I507" s="104">
        <v>0</v>
      </c>
      <c r="J507" s="104">
        <v>609349</v>
      </c>
      <c r="K507" s="36"/>
      <c r="L507" s="221" t="s">
        <v>2291</v>
      </c>
      <c r="M507" s="95"/>
      <c r="N507" s="96"/>
      <c r="O507" s="78"/>
      <c r="P507" s="46"/>
    </row>
    <row r="508" spans="1:16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2"/>
        <v>20401</v>
      </c>
      <c r="G508" s="104">
        <v>0</v>
      </c>
      <c r="H508" s="104">
        <v>800</v>
      </c>
      <c r="I508" s="104">
        <v>0</v>
      </c>
      <c r="J508" s="104">
        <v>19601</v>
      </c>
      <c r="K508" s="36"/>
      <c r="L508" s="221" t="s">
        <v>2291</v>
      </c>
      <c r="M508" s="95"/>
      <c r="N508" s="96"/>
      <c r="O508" s="97"/>
      <c r="P508" s="46"/>
    </row>
    <row r="509" spans="1:16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2"/>
        <v>1257471</v>
      </c>
      <c r="G509" s="104">
        <v>0</v>
      </c>
      <c r="H509" s="104">
        <v>204056</v>
      </c>
      <c r="I509" s="104">
        <v>512520</v>
      </c>
      <c r="J509" s="104">
        <v>540895</v>
      </c>
      <c r="K509" s="36"/>
      <c r="L509" s="221" t="s">
        <v>2287</v>
      </c>
      <c r="M509" s="95"/>
      <c r="N509" s="96"/>
      <c r="O509" s="97"/>
      <c r="P509" s="46"/>
    </row>
    <row r="510" spans="1:16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2"/>
        <v>4820062</v>
      </c>
      <c r="G510" s="104">
        <v>352000</v>
      </c>
      <c r="H510" s="104">
        <v>839362</v>
      </c>
      <c r="I510" s="104">
        <v>800000</v>
      </c>
      <c r="J510" s="104">
        <v>2828700</v>
      </c>
      <c r="K510" s="36"/>
      <c r="L510" s="221" t="s">
        <v>2287</v>
      </c>
      <c r="M510" s="95"/>
      <c r="N510" s="96"/>
      <c r="O510" s="97"/>
      <c r="P510" s="46"/>
    </row>
    <row r="511" spans="1:16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2"/>
        <v>1925600</v>
      </c>
      <c r="G511" s="104">
        <v>200000</v>
      </c>
      <c r="H511" s="104">
        <v>1709800</v>
      </c>
      <c r="I511" s="104">
        <v>0</v>
      </c>
      <c r="J511" s="104">
        <v>15800</v>
      </c>
      <c r="K511" s="36"/>
      <c r="L511" s="221" t="s">
        <v>2287</v>
      </c>
      <c r="M511" s="95"/>
      <c r="N511" s="96"/>
      <c r="O511" s="78"/>
      <c r="P511" s="46"/>
    </row>
    <row r="512" spans="1:16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 t="s">
        <v>9</v>
      </c>
      <c r="G512" s="103" t="s">
        <v>9</v>
      </c>
      <c r="H512" s="103" t="s">
        <v>9</v>
      </c>
      <c r="I512" s="103" t="s">
        <v>9</v>
      </c>
      <c r="J512" s="103" t="s">
        <v>9</v>
      </c>
      <c r="K512" s="36"/>
      <c r="L512" s="222" t="s">
        <v>9</v>
      </c>
      <c r="M512" s="95"/>
      <c r="N512" s="96"/>
      <c r="O512" s="78"/>
      <c r="P512" s="46"/>
    </row>
    <row r="513" spans="1:16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aca="true" t="shared" si="23" ref="F513:F519">G513+H513+I513+J513</f>
        <v>808047</v>
      </c>
      <c r="G513" s="104">
        <v>3500</v>
      </c>
      <c r="H513" s="104">
        <v>342702</v>
      </c>
      <c r="I513" s="104">
        <v>300</v>
      </c>
      <c r="J513" s="104">
        <v>461545</v>
      </c>
      <c r="K513" s="36"/>
      <c r="L513" s="221" t="s">
        <v>2287</v>
      </c>
      <c r="M513" s="95"/>
      <c r="N513" s="96"/>
      <c r="O513" s="78"/>
      <c r="P513" s="46"/>
    </row>
    <row r="514" spans="1:16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3"/>
        <v>8972816</v>
      </c>
      <c r="G514" s="104">
        <v>231500</v>
      </c>
      <c r="H514" s="104">
        <v>1418616</v>
      </c>
      <c r="I514" s="104">
        <v>402000</v>
      </c>
      <c r="J514" s="104">
        <v>6920700</v>
      </c>
      <c r="K514" s="36"/>
      <c r="L514" s="221" t="s">
        <v>2291</v>
      </c>
      <c r="M514" s="95"/>
      <c r="N514" s="96"/>
      <c r="O514" s="97"/>
      <c r="P514" s="46"/>
    </row>
    <row r="515" spans="1:16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3"/>
        <v>103706</v>
      </c>
      <c r="G515" s="104">
        <v>0</v>
      </c>
      <c r="H515" s="104">
        <v>101850</v>
      </c>
      <c r="I515" s="104">
        <v>0</v>
      </c>
      <c r="J515" s="104">
        <v>1856</v>
      </c>
      <c r="K515" s="36"/>
      <c r="L515" s="221" t="s">
        <v>2287</v>
      </c>
      <c r="M515" s="95"/>
      <c r="N515" s="96"/>
      <c r="O515" s="78"/>
      <c r="P515" s="46"/>
    </row>
    <row r="516" spans="1:16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3"/>
        <v>4675800</v>
      </c>
      <c r="G516" s="104">
        <v>410000</v>
      </c>
      <c r="H516" s="104">
        <v>3093423</v>
      </c>
      <c r="I516" s="104">
        <v>0</v>
      </c>
      <c r="J516" s="104">
        <v>1172377</v>
      </c>
      <c r="K516" s="36"/>
      <c r="L516" s="221" t="s">
        <v>2287</v>
      </c>
      <c r="M516" s="95"/>
      <c r="N516" s="96"/>
      <c r="O516" s="78"/>
      <c r="P516" s="46"/>
    </row>
    <row r="517" spans="1:16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3"/>
        <v>28165</v>
      </c>
      <c r="G517" s="104">
        <v>0</v>
      </c>
      <c r="H517" s="104">
        <v>16295</v>
      </c>
      <c r="I517" s="104">
        <v>0</v>
      </c>
      <c r="J517" s="104">
        <v>11870</v>
      </c>
      <c r="K517" s="36"/>
      <c r="L517" s="221" t="s">
        <v>2287</v>
      </c>
      <c r="M517" s="95"/>
      <c r="N517" s="96"/>
      <c r="O517" s="78"/>
      <c r="P517" s="46"/>
    </row>
    <row r="518" spans="1:16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3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1" t="s">
        <v>2291</v>
      </c>
      <c r="M518" s="95"/>
      <c r="N518" s="96"/>
      <c r="O518" s="78"/>
      <c r="P518" s="46"/>
    </row>
    <row r="519" spans="1:16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3"/>
        <v>803772</v>
      </c>
      <c r="G519" s="104">
        <v>193750</v>
      </c>
      <c r="H519" s="104">
        <v>610022</v>
      </c>
      <c r="I519" s="104">
        <v>0</v>
      </c>
      <c r="J519" s="104">
        <v>0</v>
      </c>
      <c r="K519" s="36"/>
      <c r="L519" s="221" t="s">
        <v>2291</v>
      </c>
      <c r="M519" s="95"/>
      <c r="N519" s="96"/>
      <c r="O519" s="78"/>
      <c r="P519" s="46"/>
    </row>
    <row r="520" spans="1:16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 t="s">
        <v>9</v>
      </c>
      <c r="G520" s="103" t="s">
        <v>9</v>
      </c>
      <c r="H520" s="103" t="s">
        <v>9</v>
      </c>
      <c r="I520" s="103" t="s">
        <v>9</v>
      </c>
      <c r="J520" s="103" t="s">
        <v>9</v>
      </c>
      <c r="K520" s="36"/>
      <c r="L520" s="222" t="s">
        <v>9</v>
      </c>
      <c r="M520" s="95"/>
      <c r="N520" s="96"/>
      <c r="O520" s="78"/>
      <c r="P520" s="46"/>
    </row>
    <row r="521" spans="1:16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aca="true" t="shared" si="24" ref="F521:F526">G521+H521+I521+J521</f>
        <v>2364771</v>
      </c>
      <c r="G521" s="104">
        <v>514000</v>
      </c>
      <c r="H521" s="104">
        <v>874276</v>
      </c>
      <c r="I521" s="104">
        <v>1</v>
      </c>
      <c r="J521" s="104">
        <v>976494</v>
      </c>
      <c r="K521" s="36"/>
      <c r="L521" s="221" t="s">
        <v>2287</v>
      </c>
      <c r="M521" s="95"/>
      <c r="N521" s="96"/>
      <c r="O521" s="78"/>
      <c r="P521" s="46"/>
    </row>
    <row r="522" spans="1:16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24"/>
        <v>661597</v>
      </c>
      <c r="G522" s="104">
        <v>0</v>
      </c>
      <c r="H522" s="104">
        <v>472947</v>
      </c>
      <c r="I522" s="104">
        <v>0</v>
      </c>
      <c r="J522" s="104">
        <v>188650</v>
      </c>
      <c r="K522" s="36"/>
      <c r="L522" s="221" t="s">
        <v>2291</v>
      </c>
      <c r="M522" s="95"/>
      <c r="N522" s="96"/>
      <c r="O522" s="78"/>
      <c r="P522" s="46"/>
    </row>
    <row r="523" spans="1:16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24"/>
        <v>8600</v>
      </c>
      <c r="G523" s="104">
        <v>0</v>
      </c>
      <c r="H523" s="104">
        <v>8600</v>
      </c>
      <c r="I523" s="104">
        <v>0</v>
      </c>
      <c r="J523" s="104">
        <v>0</v>
      </c>
      <c r="K523" s="36"/>
      <c r="L523" s="221" t="s">
        <v>2291</v>
      </c>
      <c r="M523" s="95"/>
      <c r="N523" s="96"/>
      <c r="O523" s="78"/>
      <c r="P523" s="46"/>
    </row>
    <row r="524" spans="1:16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4"/>
        <v>9565520</v>
      </c>
      <c r="G524" s="104">
        <v>87100</v>
      </c>
      <c r="H524" s="104">
        <v>158164</v>
      </c>
      <c r="I524" s="104">
        <v>0</v>
      </c>
      <c r="J524" s="104">
        <v>9320256</v>
      </c>
      <c r="K524" s="36"/>
      <c r="L524" s="221" t="s">
        <v>2291</v>
      </c>
      <c r="M524" s="95"/>
      <c r="N524" s="96"/>
      <c r="O524" s="97"/>
      <c r="P524" s="46"/>
    </row>
    <row r="525" spans="1:16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4"/>
        <v>156989</v>
      </c>
      <c r="G525" s="104">
        <v>0</v>
      </c>
      <c r="H525" s="104">
        <v>13012</v>
      </c>
      <c r="I525" s="104">
        <v>0</v>
      </c>
      <c r="J525" s="104">
        <v>143977</v>
      </c>
      <c r="K525" s="36"/>
      <c r="L525" s="221" t="s">
        <v>2287</v>
      </c>
      <c r="M525" s="95"/>
      <c r="N525" s="96"/>
      <c r="O525" s="78"/>
      <c r="P525" s="46"/>
    </row>
    <row r="526" spans="1:16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4"/>
        <v>1654405</v>
      </c>
      <c r="G526" s="104">
        <v>750000</v>
      </c>
      <c r="H526" s="104">
        <v>244977</v>
      </c>
      <c r="I526" s="104">
        <v>32000</v>
      </c>
      <c r="J526" s="104">
        <v>627428</v>
      </c>
      <c r="K526" s="36"/>
      <c r="L526" s="221" t="s">
        <v>2291</v>
      </c>
      <c r="M526" s="95"/>
      <c r="N526" s="96"/>
      <c r="O526" s="97"/>
      <c r="P526" s="46"/>
    </row>
    <row r="527" spans="1:16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22" t="s">
        <v>9</v>
      </c>
      <c r="M527" s="95"/>
      <c r="N527" s="96"/>
      <c r="O527" s="97"/>
      <c r="P527" s="46"/>
    </row>
    <row r="528" spans="1:16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>G528+H528+I528+J528</f>
        <v>4840761</v>
      </c>
      <c r="G528" s="104">
        <v>746720</v>
      </c>
      <c r="H528" s="104">
        <v>833033</v>
      </c>
      <c r="I528" s="104">
        <v>144695</v>
      </c>
      <c r="J528" s="104">
        <v>3116313</v>
      </c>
      <c r="K528" s="36"/>
      <c r="L528" s="221" t="s">
        <v>2291</v>
      </c>
      <c r="M528" s="95"/>
      <c r="N528" s="96"/>
      <c r="O528" s="97"/>
      <c r="P528" s="46"/>
    </row>
    <row r="529" spans="1:16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>G529+H529+I529+J529</f>
        <v>645674</v>
      </c>
      <c r="G529" s="104">
        <v>0</v>
      </c>
      <c r="H529" s="104">
        <v>594074</v>
      </c>
      <c r="I529" s="104">
        <v>0</v>
      </c>
      <c r="J529" s="104">
        <v>51600</v>
      </c>
      <c r="K529" s="36"/>
      <c r="L529" s="221" t="s">
        <v>2287</v>
      </c>
      <c r="M529" s="95"/>
      <c r="N529" s="96"/>
      <c r="O529" s="78"/>
      <c r="P529" s="46"/>
    </row>
    <row r="530" spans="1:16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78"/>
      <c r="P530" s="46"/>
    </row>
    <row r="531" spans="1:16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141427</v>
      </c>
      <c r="G531" s="104">
        <v>0</v>
      </c>
      <c r="H531" s="104">
        <v>123727</v>
      </c>
      <c r="I531" s="104">
        <v>0</v>
      </c>
      <c r="J531" s="104">
        <v>17700</v>
      </c>
      <c r="K531" s="36"/>
      <c r="L531" s="221" t="s">
        <v>2287</v>
      </c>
      <c r="M531" s="95"/>
      <c r="N531" s="96"/>
      <c r="O531" s="78"/>
      <c r="P531" s="46"/>
    </row>
    <row r="532" spans="1:16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78"/>
      <c r="P532" s="46"/>
    </row>
    <row r="533" spans="1:16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 t="s">
        <v>9</v>
      </c>
      <c r="G533" s="103" t="s">
        <v>9</v>
      </c>
      <c r="H533" s="103" t="s">
        <v>9</v>
      </c>
      <c r="I533" s="103" t="s">
        <v>9</v>
      </c>
      <c r="J533" s="103" t="s">
        <v>9</v>
      </c>
      <c r="K533" s="36"/>
      <c r="L533" s="222" t="s">
        <v>9</v>
      </c>
      <c r="M533" s="95"/>
      <c r="N533" s="96"/>
      <c r="O533" s="78"/>
      <c r="P533" s="46"/>
    </row>
    <row r="534" spans="1:16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aca="true" t="shared" si="25" ref="F534:F551">G534+H534+I534+J534</f>
        <v>264355</v>
      </c>
      <c r="G534" s="104">
        <v>0</v>
      </c>
      <c r="H534" s="104">
        <v>158104</v>
      </c>
      <c r="I534" s="104">
        <v>0</v>
      </c>
      <c r="J534" s="104">
        <v>106251</v>
      </c>
      <c r="K534" s="36"/>
      <c r="L534" s="221" t="s">
        <v>2287</v>
      </c>
      <c r="M534" s="95"/>
      <c r="N534" s="96"/>
      <c r="O534" s="78"/>
      <c r="P534" s="46"/>
    </row>
    <row r="535" spans="1:12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5"/>
        <v>100850</v>
      </c>
      <c r="G535" s="104">
        <v>0</v>
      </c>
      <c r="H535" s="104">
        <v>57150</v>
      </c>
      <c r="I535" s="104">
        <v>0</v>
      </c>
      <c r="J535" s="104">
        <v>43700</v>
      </c>
      <c r="K535" s="36"/>
      <c r="L535" s="221" t="s">
        <v>2287</v>
      </c>
    </row>
    <row r="536" spans="1:12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5"/>
        <v>81196</v>
      </c>
      <c r="G536" s="104">
        <v>0</v>
      </c>
      <c r="H536" s="104">
        <v>61221</v>
      </c>
      <c r="I536" s="104">
        <v>0</v>
      </c>
      <c r="J536" s="104">
        <v>19975</v>
      </c>
      <c r="K536" s="36"/>
      <c r="L536" s="221" t="s">
        <v>2287</v>
      </c>
    </row>
    <row r="537" spans="1:12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5"/>
        <v>176399</v>
      </c>
      <c r="G537" s="104">
        <v>0</v>
      </c>
      <c r="H537" s="104">
        <v>100164</v>
      </c>
      <c r="I537" s="104">
        <v>0</v>
      </c>
      <c r="J537" s="104">
        <v>76235</v>
      </c>
      <c r="K537" s="36"/>
      <c r="L537" s="221" t="s">
        <v>2291</v>
      </c>
    </row>
    <row r="538" spans="1:12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5"/>
        <v>647719</v>
      </c>
      <c r="G538" s="104">
        <v>559200</v>
      </c>
      <c r="H538" s="104">
        <v>78519</v>
      </c>
      <c r="I538" s="104">
        <v>0</v>
      </c>
      <c r="J538" s="104">
        <v>10000</v>
      </c>
      <c r="K538" s="36"/>
      <c r="L538" s="221" t="s">
        <v>2287</v>
      </c>
    </row>
    <row r="539" spans="1:12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5"/>
        <v>319158</v>
      </c>
      <c r="G539" s="104">
        <v>0</v>
      </c>
      <c r="H539" s="104">
        <v>254508</v>
      </c>
      <c r="I539" s="104">
        <v>0</v>
      </c>
      <c r="J539" s="104">
        <v>64650</v>
      </c>
      <c r="K539" s="36"/>
      <c r="L539" s="221" t="s">
        <v>2287</v>
      </c>
    </row>
    <row r="540" spans="1:12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5"/>
        <v>281344</v>
      </c>
      <c r="G540" s="104">
        <v>0</v>
      </c>
      <c r="H540" s="104">
        <v>147010</v>
      </c>
      <c r="I540" s="104">
        <v>39343</v>
      </c>
      <c r="J540" s="104">
        <v>94991</v>
      </c>
      <c r="K540" s="36"/>
      <c r="L540" s="221" t="s">
        <v>2287</v>
      </c>
    </row>
    <row r="541" spans="1:12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5"/>
        <v>558720</v>
      </c>
      <c r="G541" s="104">
        <v>0</v>
      </c>
      <c r="H541" s="104">
        <v>487125</v>
      </c>
      <c r="I541" s="104">
        <v>0</v>
      </c>
      <c r="J541" s="104">
        <v>71595</v>
      </c>
      <c r="K541" s="36"/>
      <c r="L541" s="221" t="s">
        <v>2287</v>
      </c>
    </row>
    <row r="542" spans="1:12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5"/>
        <v>81929</v>
      </c>
      <c r="G542" s="104">
        <v>0</v>
      </c>
      <c r="H542" s="104">
        <v>24800</v>
      </c>
      <c r="I542" s="104">
        <v>0</v>
      </c>
      <c r="J542" s="104">
        <v>57129</v>
      </c>
      <c r="K542" s="36"/>
      <c r="L542" s="221" t="s">
        <v>2287</v>
      </c>
    </row>
    <row r="543" spans="1:12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5"/>
        <v>43350</v>
      </c>
      <c r="G543" s="104">
        <v>0</v>
      </c>
      <c r="H543" s="104">
        <v>43350</v>
      </c>
      <c r="I543" s="104">
        <v>0</v>
      </c>
      <c r="J543" s="104">
        <v>0</v>
      </c>
      <c r="K543" s="36"/>
      <c r="L543" s="221" t="s">
        <v>2287</v>
      </c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5"/>
        <v>344911</v>
      </c>
      <c r="G544" s="104">
        <v>0</v>
      </c>
      <c r="H544" s="104">
        <v>56336</v>
      </c>
      <c r="I544" s="104">
        <v>0</v>
      </c>
      <c r="J544" s="104">
        <v>288575</v>
      </c>
      <c r="K544" s="36"/>
      <c r="L544" s="221" t="s">
        <v>2287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5"/>
        <v>113525</v>
      </c>
      <c r="G545" s="104">
        <v>0</v>
      </c>
      <c r="H545" s="104">
        <v>93326</v>
      </c>
      <c r="I545" s="104">
        <v>0</v>
      </c>
      <c r="J545" s="104">
        <v>20199</v>
      </c>
      <c r="K545" s="36"/>
      <c r="L545" s="221" t="s">
        <v>2287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5"/>
        <v>38202</v>
      </c>
      <c r="G546" s="104">
        <v>0</v>
      </c>
      <c r="H546" s="104">
        <v>26202</v>
      </c>
      <c r="I546" s="104">
        <v>12000</v>
      </c>
      <c r="J546" s="104">
        <v>0</v>
      </c>
      <c r="K546" s="36"/>
      <c r="L546" s="221" t="s">
        <v>2291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5"/>
        <v>6067883</v>
      </c>
      <c r="G547" s="104">
        <v>2238000</v>
      </c>
      <c r="H547" s="104">
        <v>1614633</v>
      </c>
      <c r="I547" s="104">
        <v>0</v>
      </c>
      <c r="J547" s="104">
        <v>2215250</v>
      </c>
      <c r="K547" s="36"/>
      <c r="L547" s="221" t="s">
        <v>2287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5"/>
        <v>17392</v>
      </c>
      <c r="G548" s="104">
        <v>0</v>
      </c>
      <c r="H548" s="104">
        <v>16662</v>
      </c>
      <c r="I548" s="104">
        <v>0</v>
      </c>
      <c r="J548" s="104">
        <v>730</v>
      </c>
      <c r="K548" s="36"/>
      <c r="L548" s="221" t="s">
        <v>2287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5"/>
        <v>196642</v>
      </c>
      <c r="G549" s="104">
        <v>0</v>
      </c>
      <c r="H549" s="104">
        <v>116771</v>
      </c>
      <c r="I549" s="104">
        <v>0</v>
      </c>
      <c r="J549" s="104">
        <v>79871</v>
      </c>
      <c r="K549" s="36"/>
      <c r="L549" s="221" t="s">
        <v>2287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5"/>
        <v>40225</v>
      </c>
      <c r="G550" s="104">
        <v>0</v>
      </c>
      <c r="H550" s="104">
        <v>15725</v>
      </c>
      <c r="I550" s="104">
        <v>0</v>
      </c>
      <c r="J550" s="104">
        <v>24500</v>
      </c>
      <c r="K550" s="36"/>
      <c r="L550" s="221" t="s">
        <v>2287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5"/>
        <v>1030763</v>
      </c>
      <c r="G551" s="104">
        <v>0</v>
      </c>
      <c r="H551" s="104">
        <v>708394</v>
      </c>
      <c r="I551" s="104">
        <v>0</v>
      </c>
      <c r="J551" s="104">
        <v>322369</v>
      </c>
      <c r="K551" s="36"/>
      <c r="L551" s="221" t="s">
        <v>2287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2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6" ref="F553:F559">G553+H553+I553+J553</f>
        <v>315284</v>
      </c>
      <c r="G553" s="104">
        <v>60101</v>
      </c>
      <c r="H553" s="104">
        <v>173827</v>
      </c>
      <c r="I553" s="104">
        <v>5002</v>
      </c>
      <c r="J553" s="104">
        <v>76354</v>
      </c>
      <c r="K553" s="36"/>
      <c r="L553" s="221" t="s">
        <v>2287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6"/>
        <v>838974</v>
      </c>
      <c r="G554" s="104">
        <v>0</v>
      </c>
      <c r="H554" s="104">
        <v>391756</v>
      </c>
      <c r="I554" s="104">
        <v>120000</v>
      </c>
      <c r="J554" s="104">
        <v>327218</v>
      </c>
      <c r="K554" s="36"/>
      <c r="L554" s="221" t="s">
        <v>2291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6"/>
        <v>819727</v>
      </c>
      <c r="G555" s="104">
        <v>0</v>
      </c>
      <c r="H555" s="104">
        <v>559727</v>
      </c>
      <c r="I555" s="104">
        <v>0</v>
      </c>
      <c r="J555" s="104">
        <v>260000</v>
      </c>
      <c r="K555" s="36"/>
      <c r="L555" s="221" t="s">
        <v>2287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6"/>
        <v>3881331</v>
      </c>
      <c r="G556" s="104">
        <v>0</v>
      </c>
      <c r="H556" s="104">
        <v>2218090</v>
      </c>
      <c r="I556" s="104">
        <v>0</v>
      </c>
      <c r="J556" s="104">
        <v>1663241</v>
      </c>
      <c r="K556" s="36"/>
      <c r="L556" s="221" t="s">
        <v>2287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6"/>
        <v>339375</v>
      </c>
      <c r="G557" s="104">
        <v>0</v>
      </c>
      <c r="H557" s="104">
        <v>0</v>
      </c>
      <c r="I557" s="104">
        <v>0</v>
      </c>
      <c r="J557" s="104">
        <v>339375</v>
      </c>
      <c r="K557" s="36"/>
      <c r="L557" s="221" t="s">
        <v>2287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6"/>
        <v>715593</v>
      </c>
      <c r="G558" s="104">
        <v>246200</v>
      </c>
      <c r="H558" s="104">
        <v>459693</v>
      </c>
      <c r="I558" s="104">
        <v>0</v>
      </c>
      <c r="J558" s="104">
        <v>9700</v>
      </c>
      <c r="K558" s="36"/>
      <c r="L558" s="221" t="s">
        <v>2287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6"/>
        <v>8244631</v>
      </c>
      <c r="G559" s="104">
        <v>0</v>
      </c>
      <c r="H559" s="104">
        <v>234431</v>
      </c>
      <c r="I559" s="104">
        <v>8000000</v>
      </c>
      <c r="J559" s="104">
        <v>10200</v>
      </c>
      <c r="K559" s="36"/>
      <c r="L559" s="221" t="s">
        <v>2287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22" t="s">
        <v>9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7" ref="F561:F575">G561+H561+I561+J561</f>
        <v>938374</v>
      </c>
      <c r="G561" s="104">
        <v>0</v>
      </c>
      <c r="H561" s="104">
        <v>325373</v>
      </c>
      <c r="I561" s="104">
        <v>0</v>
      </c>
      <c r="J561" s="104">
        <v>613001</v>
      </c>
      <c r="K561" s="36"/>
      <c r="L561" s="221" t="s">
        <v>2287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7"/>
        <v>4659729</v>
      </c>
      <c r="G562" s="104">
        <v>550000</v>
      </c>
      <c r="H562" s="104">
        <v>946397</v>
      </c>
      <c r="I562" s="104">
        <v>2082850</v>
      </c>
      <c r="J562" s="104">
        <v>1080482</v>
      </c>
      <c r="K562" s="36"/>
      <c r="L562" s="221" t="s">
        <v>2287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7"/>
        <v>413202</v>
      </c>
      <c r="G563" s="104">
        <v>0</v>
      </c>
      <c r="H563" s="104">
        <v>354417</v>
      </c>
      <c r="I563" s="104">
        <v>0</v>
      </c>
      <c r="J563" s="104">
        <v>58785</v>
      </c>
      <c r="K563" s="36"/>
      <c r="L563" s="221" t="s">
        <v>2287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7"/>
        <v>820203</v>
      </c>
      <c r="G564" s="104">
        <v>40000</v>
      </c>
      <c r="H564" s="104">
        <v>731767</v>
      </c>
      <c r="I564" s="104">
        <v>0</v>
      </c>
      <c r="J564" s="104">
        <v>48436</v>
      </c>
      <c r="K564" s="36"/>
      <c r="L564" s="221" t="s">
        <v>2287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7"/>
        <v>1323733</v>
      </c>
      <c r="G565" s="104">
        <v>0</v>
      </c>
      <c r="H565" s="104">
        <v>1319333</v>
      </c>
      <c r="I565" s="104">
        <v>0</v>
      </c>
      <c r="J565" s="104">
        <v>4400</v>
      </c>
      <c r="K565" s="36"/>
      <c r="L565" s="221" t="s">
        <v>2287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7"/>
        <v>1516290</v>
      </c>
      <c r="G566" s="104">
        <v>0</v>
      </c>
      <c r="H566" s="104">
        <v>317900</v>
      </c>
      <c r="I566" s="104">
        <v>0</v>
      </c>
      <c r="J566" s="104">
        <v>1198390</v>
      </c>
      <c r="K566" s="36"/>
      <c r="L566" s="221" t="s">
        <v>2287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7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1" t="s">
        <v>2287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7"/>
        <v>1864069</v>
      </c>
      <c r="G568" s="104">
        <v>0</v>
      </c>
      <c r="H568" s="104">
        <v>1844619</v>
      </c>
      <c r="I568" s="104">
        <v>0</v>
      </c>
      <c r="J568" s="104">
        <v>19450</v>
      </c>
      <c r="K568" s="36"/>
      <c r="L568" s="221" t="s">
        <v>2287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7"/>
        <v>1907326</v>
      </c>
      <c r="G569" s="104">
        <v>0</v>
      </c>
      <c r="H569" s="104">
        <v>1425907</v>
      </c>
      <c r="I569" s="104">
        <v>31000</v>
      </c>
      <c r="J569" s="104">
        <v>450419</v>
      </c>
      <c r="K569" s="36"/>
      <c r="L569" s="221" t="s">
        <v>2291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7"/>
        <v>1167870</v>
      </c>
      <c r="G570" s="104">
        <v>0</v>
      </c>
      <c r="H570" s="104">
        <v>1008418</v>
      </c>
      <c r="I570" s="104">
        <v>7000</v>
      </c>
      <c r="J570" s="104">
        <v>152452</v>
      </c>
      <c r="K570" s="36"/>
      <c r="L570" s="221" t="s">
        <v>2287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7"/>
        <v>4287222</v>
      </c>
      <c r="G571" s="104">
        <v>904000</v>
      </c>
      <c r="H571" s="104">
        <v>2027175</v>
      </c>
      <c r="I571" s="104">
        <v>0</v>
      </c>
      <c r="J571" s="104">
        <v>1356047</v>
      </c>
      <c r="K571" s="36"/>
      <c r="L571" s="221" t="s">
        <v>2291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7"/>
        <v>1555886</v>
      </c>
      <c r="G572" s="104">
        <v>193920</v>
      </c>
      <c r="H572" s="104">
        <v>903061</v>
      </c>
      <c r="I572" s="104">
        <v>10000</v>
      </c>
      <c r="J572" s="104">
        <v>448905</v>
      </c>
      <c r="K572" s="36"/>
      <c r="L572" s="221" t="s">
        <v>2287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7"/>
        <v>6583620</v>
      </c>
      <c r="G573" s="104">
        <v>2061800</v>
      </c>
      <c r="H573" s="104">
        <v>2060530</v>
      </c>
      <c r="I573" s="104">
        <v>0</v>
      </c>
      <c r="J573" s="104">
        <v>2461290</v>
      </c>
      <c r="K573" s="36"/>
      <c r="L573" s="221" t="s">
        <v>2287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7"/>
        <v>0</v>
      </c>
      <c r="G574" s="104">
        <v>0</v>
      </c>
      <c r="H574" s="104">
        <v>0</v>
      </c>
      <c r="I574" s="104">
        <v>0</v>
      </c>
      <c r="J574" s="104">
        <v>0</v>
      </c>
      <c r="K574" s="36"/>
      <c r="L574" s="221" t="s">
        <v>2287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7"/>
        <v>197899</v>
      </c>
      <c r="G575" s="104">
        <v>0</v>
      </c>
      <c r="H575" s="104">
        <v>110799</v>
      </c>
      <c r="I575" s="104">
        <v>6600</v>
      </c>
      <c r="J575" s="104">
        <v>80500</v>
      </c>
      <c r="K575" s="36"/>
      <c r="L575" s="221" t="s">
        <v>2287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 t="s">
        <v>9</v>
      </c>
      <c r="G576" s="103" t="s">
        <v>9</v>
      </c>
      <c r="H576" s="103" t="s">
        <v>9</v>
      </c>
      <c r="I576" s="103" t="s">
        <v>9</v>
      </c>
      <c r="J576" s="103" t="s">
        <v>9</v>
      </c>
      <c r="K576" s="36"/>
      <c r="L576" s="222" t="s">
        <v>9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>G577+H577+I577+J577</f>
        <v>150280</v>
      </c>
      <c r="G577" s="104">
        <v>0</v>
      </c>
      <c r="H577" s="104">
        <v>117480</v>
      </c>
      <c r="I577" s="104">
        <v>0</v>
      </c>
      <c r="J577" s="104">
        <v>32800</v>
      </c>
      <c r="K577" s="36"/>
      <c r="L577" s="221" t="s">
        <v>2291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>G578+H578+I578+J578</f>
        <v>420424</v>
      </c>
      <c r="G578" s="104">
        <v>0</v>
      </c>
      <c r="H578" s="104">
        <v>377511</v>
      </c>
      <c r="I578" s="104">
        <v>9700</v>
      </c>
      <c r="J578" s="104">
        <v>33213</v>
      </c>
      <c r="K578" s="36"/>
      <c r="L578" s="221" t="s">
        <v>2287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>G579+H579+I579+J579</f>
        <v>21651</v>
      </c>
      <c r="G579" s="104">
        <v>0</v>
      </c>
      <c r="H579" s="104">
        <v>10300</v>
      </c>
      <c r="I579" s="104">
        <v>0</v>
      </c>
      <c r="J579" s="104">
        <v>11351</v>
      </c>
      <c r="K579" s="36"/>
      <c r="L579" s="221" t="s">
        <v>2287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10475</v>
      </c>
      <c r="G580" s="104">
        <v>0</v>
      </c>
      <c r="H580" s="104">
        <v>8175</v>
      </c>
      <c r="I580" s="104">
        <v>0</v>
      </c>
      <c r="J580" s="104">
        <v>2300</v>
      </c>
      <c r="K580" s="36"/>
      <c r="L580" s="221" t="s">
        <v>2287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52901</v>
      </c>
      <c r="G581" s="104">
        <v>0</v>
      </c>
      <c r="H581" s="104">
        <v>15051</v>
      </c>
      <c r="I581" s="104">
        <v>0</v>
      </c>
      <c r="J581" s="104">
        <v>37850</v>
      </c>
      <c r="K581" s="36"/>
      <c r="L581" s="221" t="s">
        <v>2287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2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8" ref="F583:F591">G583+H583+I583+J583</f>
        <v>16610</v>
      </c>
      <c r="G583" s="104">
        <v>0</v>
      </c>
      <c r="H583" s="104">
        <v>8500</v>
      </c>
      <c r="I583" s="104">
        <v>6360</v>
      </c>
      <c r="J583" s="104">
        <v>1750</v>
      </c>
      <c r="K583" s="36"/>
      <c r="L583" s="221" t="s">
        <v>2287</v>
      </c>
    </row>
    <row r="584" spans="1:12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8"/>
        <v>45850</v>
      </c>
      <c r="G584" s="104">
        <v>0</v>
      </c>
      <c r="H584" s="104">
        <v>9200</v>
      </c>
      <c r="I584" s="104">
        <v>0</v>
      </c>
      <c r="J584" s="104">
        <v>36650</v>
      </c>
      <c r="K584" s="36"/>
      <c r="L584" s="221" t="s">
        <v>2287</v>
      </c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8"/>
        <v>43899</v>
      </c>
      <c r="G585" s="104">
        <v>0</v>
      </c>
      <c r="H585" s="104">
        <v>42499</v>
      </c>
      <c r="I585" s="104">
        <v>0</v>
      </c>
      <c r="J585" s="104">
        <v>1400</v>
      </c>
      <c r="K585" s="36"/>
      <c r="L585" s="221" t="s">
        <v>2287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8"/>
        <v>93381</v>
      </c>
      <c r="G586" s="104">
        <v>0</v>
      </c>
      <c r="H586" s="104">
        <v>85281</v>
      </c>
      <c r="I586" s="104">
        <v>0</v>
      </c>
      <c r="J586" s="104">
        <v>8100</v>
      </c>
      <c r="K586" s="36"/>
      <c r="L586" s="221" t="s">
        <v>2291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8"/>
        <v>242732</v>
      </c>
      <c r="G587" s="104">
        <v>164900</v>
      </c>
      <c r="H587" s="104">
        <v>50032</v>
      </c>
      <c r="I587" s="104">
        <v>0</v>
      </c>
      <c r="J587" s="104">
        <v>27800</v>
      </c>
      <c r="K587" s="36"/>
      <c r="L587" s="221" t="s">
        <v>2287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8"/>
        <v>167858</v>
      </c>
      <c r="G588" s="104">
        <v>0</v>
      </c>
      <c r="H588" s="104">
        <v>82108</v>
      </c>
      <c r="I588" s="104">
        <v>0</v>
      </c>
      <c r="J588" s="104">
        <v>85750</v>
      </c>
      <c r="K588" s="36"/>
      <c r="L588" s="221" t="s">
        <v>2287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8"/>
        <v>10123439</v>
      </c>
      <c r="G589" s="104">
        <v>0</v>
      </c>
      <c r="H589" s="104">
        <v>113471</v>
      </c>
      <c r="I589" s="104">
        <v>10000000</v>
      </c>
      <c r="J589" s="104">
        <v>9968</v>
      </c>
      <c r="K589" s="63"/>
      <c r="L589" s="221" t="s">
        <v>2287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8"/>
        <v>1092539</v>
      </c>
      <c r="G590" s="104">
        <v>0</v>
      </c>
      <c r="H590" s="104">
        <v>357539</v>
      </c>
      <c r="I590" s="104">
        <v>0</v>
      </c>
      <c r="J590" s="104">
        <v>735000</v>
      </c>
      <c r="K590" s="36"/>
      <c r="L590" s="221" t="s">
        <v>2287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8"/>
        <v>202776</v>
      </c>
      <c r="G591" s="104">
        <v>0</v>
      </c>
      <c r="H591" s="104">
        <v>14408</v>
      </c>
      <c r="I591" s="104">
        <v>0</v>
      </c>
      <c r="J591" s="104">
        <v>188368</v>
      </c>
      <c r="K591" s="36"/>
      <c r="L591" s="221" t="s">
        <v>2287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1" t="s">
        <v>2288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9" ref="F593:F598">G593+H593+I593+J593</f>
        <v>626794</v>
      </c>
      <c r="G593" s="104">
        <v>0</v>
      </c>
      <c r="H593" s="104">
        <v>424152</v>
      </c>
      <c r="I593" s="104">
        <v>0</v>
      </c>
      <c r="J593" s="104">
        <v>202642</v>
      </c>
      <c r="K593" s="36"/>
      <c r="L593" s="221" t="s">
        <v>2287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9"/>
        <v>64227</v>
      </c>
      <c r="G594" s="104">
        <v>0</v>
      </c>
      <c r="H594" s="104">
        <v>3850</v>
      </c>
      <c r="I594" s="104">
        <v>0</v>
      </c>
      <c r="J594" s="104">
        <v>60377</v>
      </c>
      <c r="K594" s="36"/>
      <c r="L594" s="221" t="s">
        <v>2287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9"/>
        <v>609328</v>
      </c>
      <c r="G595" s="104">
        <v>0</v>
      </c>
      <c r="H595" s="104">
        <v>535250</v>
      </c>
      <c r="I595" s="104">
        <v>0</v>
      </c>
      <c r="J595" s="104">
        <v>74078</v>
      </c>
      <c r="K595" s="36"/>
      <c r="L595" s="221" t="s">
        <v>2287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9"/>
        <v>148898</v>
      </c>
      <c r="G596" s="104">
        <v>0</v>
      </c>
      <c r="H596" s="104">
        <v>146548</v>
      </c>
      <c r="I596" s="104">
        <v>1700</v>
      </c>
      <c r="J596" s="104">
        <v>650</v>
      </c>
      <c r="K596" s="36"/>
      <c r="L596" s="221" t="s">
        <v>2291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9"/>
        <v>44583</v>
      </c>
      <c r="G597" s="104">
        <v>0</v>
      </c>
      <c r="H597" s="104">
        <v>13191</v>
      </c>
      <c r="I597" s="104">
        <v>0</v>
      </c>
      <c r="J597" s="104">
        <v>31392</v>
      </c>
      <c r="K597" s="36"/>
      <c r="L597" s="221" t="s">
        <v>2291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9"/>
        <v>718000</v>
      </c>
      <c r="G598" s="104">
        <v>0</v>
      </c>
      <c r="H598" s="104">
        <v>0</v>
      </c>
      <c r="I598" s="104">
        <v>718000</v>
      </c>
      <c r="J598" s="104">
        <v>0</v>
      </c>
      <c r="K598" s="36"/>
      <c r="L598" s="221" t="s">
        <v>2287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selection activeCell="H6" sqref="H6:K460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13" ht="15.75" thickTop="1">
      <c r="A6" s="95" t="s">
        <v>257</v>
      </c>
      <c r="B6" s="96" t="s">
        <v>1738</v>
      </c>
      <c r="C6" s="97">
        <v>1490520</v>
      </c>
      <c r="D6" s="46">
        <f>E6+F6</f>
        <v>326478</v>
      </c>
      <c r="E6" s="97">
        <v>44300</v>
      </c>
      <c r="F6" s="97">
        <v>282178</v>
      </c>
      <c r="H6" s="95" t="s">
        <v>257</v>
      </c>
      <c r="I6" s="96" t="s">
        <v>1738</v>
      </c>
      <c r="J6" s="78"/>
      <c r="K6" s="46">
        <f>L6+M6</f>
        <v>36581</v>
      </c>
      <c r="L6" s="78"/>
      <c r="M6" s="97">
        <v>36581</v>
      </c>
    </row>
    <row r="7" spans="1:13" ht="15">
      <c r="A7" s="95" t="s">
        <v>260</v>
      </c>
      <c r="B7" s="96" t="s">
        <v>2196</v>
      </c>
      <c r="C7" s="97">
        <v>334951</v>
      </c>
      <c r="D7" s="46">
        <f aca="true" t="shared" si="0" ref="D7:D70">E7+F7</f>
        <v>485096</v>
      </c>
      <c r="E7" s="97">
        <v>18100</v>
      </c>
      <c r="F7" s="97">
        <v>466996</v>
      </c>
      <c r="H7" s="95" t="s">
        <v>260</v>
      </c>
      <c r="I7" s="96" t="s">
        <v>2196</v>
      </c>
      <c r="J7" s="78"/>
      <c r="K7" s="46">
        <f aca="true" t="shared" si="1" ref="K7:K70">L7+M7</f>
        <v>6648046</v>
      </c>
      <c r="L7" s="97">
        <v>5000</v>
      </c>
      <c r="M7" s="97">
        <v>6643046</v>
      </c>
    </row>
    <row r="8" spans="1:13" ht="15">
      <c r="A8" s="95" t="s">
        <v>263</v>
      </c>
      <c r="B8" s="96" t="s">
        <v>1739</v>
      </c>
      <c r="C8" s="97">
        <v>1002400</v>
      </c>
      <c r="D8" s="46">
        <f t="shared" si="0"/>
        <v>523102</v>
      </c>
      <c r="E8" s="97">
        <v>140237</v>
      </c>
      <c r="F8" s="97">
        <v>382865</v>
      </c>
      <c r="H8" s="95" t="s">
        <v>263</v>
      </c>
      <c r="I8" s="96" t="s">
        <v>1739</v>
      </c>
      <c r="J8" s="97">
        <v>2497100</v>
      </c>
      <c r="K8" s="46">
        <f t="shared" si="1"/>
        <v>81892</v>
      </c>
      <c r="L8" s="78"/>
      <c r="M8" s="97">
        <v>81892</v>
      </c>
    </row>
    <row r="9" spans="1:13" ht="15">
      <c r="A9" s="95" t="s">
        <v>269</v>
      </c>
      <c r="B9" s="96" t="s">
        <v>1740</v>
      </c>
      <c r="C9" s="97">
        <v>95200</v>
      </c>
      <c r="D9" s="46">
        <f t="shared" si="0"/>
        <v>109571</v>
      </c>
      <c r="E9" s="78"/>
      <c r="F9" s="97">
        <v>109571</v>
      </c>
      <c r="H9" s="95" t="s">
        <v>269</v>
      </c>
      <c r="I9" s="96" t="s">
        <v>1740</v>
      </c>
      <c r="J9" s="78"/>
      <c r="K9" s="46">
        <f t="shared" si="1"/>
        <v>96401</v>
      </c>
      <c r="L9" s="97">
        <v>5000</v>
      </c>
      <c r="M9" s="97">
        <v>91401</v>
      </c>
    </row>
    <row r="10" spans="1:13" ht="15">
      <c r="A10" s="95" t="s">
        <v>275</v>
      </c>
      <c r="B10" s="96" t="s">
        <v>1741</v>
      </c>
      <c r="C10" s="78"/>
      <c r="D10" s="46">
        <f t="shared" si="0"/>
        <v>16605</v>
      </c>
      <c r="E10" s="78"/>
      <c r="F10" s="97">
        <v>16605</v>
      </c>
      <c r="H10" s="95" t="s">
        <v>275</v>
      </c>
      <c r="I10" s="96" t="s">
        <v>1741</v>
      </c>
      <c r="J10" s="78"/>
      <c r="K10" s="46">
        <f t="shared" si="1"/>
        <v>6900</v>
      </c>
      <c r="L10" s="78"/>
      <c r="M10" s="97">
        <v>6900</v>
      </c>
    </row>
    <row r="11" spans="1:13" ht="15">
      <c r="A11" s="95" t="s">
        <v>281</v>
      </c>
      <c r="B11" s="96" t="s">
        <v>1743</v>
      </c>
      <c r="C11" s="78"/>
      <c r="D11" s="46">
        <f t="shared" si="0"/>
        <v>22600</v>
      </c>
      <c r="E11" s="78"/>
      <c r="F11" s="97">
        <v>22600</v>
      </c>
      <c r="H11" s="95" t="s">
        <v>278</v>
      </c>
      <c r="I11" s="96" t="s">
        <v>1742</v>
      </c>
      <c r="J11" s="97">
        <v>109958</v>
      </c>
      <c r="K11" s="46">
        <f t="shared" si="1"/>
        <v>0</v>
      </c>
      <c r="L11" s="78"/>
      <c r="M11" s="78"/>
    </row>
    <row r="12" spans="1:13" ht="15">
      <c r="A12" s="95" t="s">
        <v>284</v>
      </c>
      <c r="B12" s="96" t="s">
        <v>1744</v>
      </c>
      <c r="C12" s="78"/>
      <c r="D12" s="46">
        <f t="shared" si="0"/>
        <v>26545</v>
      </c>
      <c r="E12" s="78"/>
      <c r="F12" s="97">
        <v>26545</v>
      </c>
      <c r="H12" s="95" t="s">
        <v>281</v>
      </c>
      <c r="I12" s="96" t="s">
        <v>1743</v>
      </c>
      <c r="J12" s="78"/>
      <c r="K12" s="46">
        <f t="shared" si="1"/>
        <v>64684</v>
      </c>
      <c r="L12" s="78"/>
      <c r="M12" s="97">
        <v>64684</v>
      </c>
    </row>
    <row r="13" spans="1:13" ht="15">
      <c r="A13" s="95" t="s">
        <v>287</v>
      </c>
      <c r="B13" s="96" t="s">
        <v>1745</v>
      </c>
      <c r="C13" s="97">
        <v>282150</v>
      </c>
      <c r="D13" s="46">
        <f t="shared" si="0"/>
        <v>704216</v>
      </c>
      <c r="E13" s="97">
        <v>136499</v>
      </c>
      <c r="F13" s="97">
        <v>567717</v>
      </c>
      <c r="H13" s="95" t="s">
        <v>287</v>
      </c>
      <c r="I13" s="96" t="s">
        <v>1745</v>
      </c>
      <c r="J13" s="97">
        <v>458200</v>
      </c>
      <c r="K13" s="46">
        <f t="shared" si="1"/>
        <v>483490</v>
      </c>
      <c r="L13" s="78"/>
      <c r="M13" s="97">
        <v>483490</v>
      </c>
    </row>
    <row r="14" spans="1:13" ht="15">
      <c r="A14" s="95" t="s">
        <v>290</v>
      </c>
      <c r="B14" s="96" t="s">
        <v>1746</v>
      </c>
      <c r="C14" s="97">
        <v>1801518</v>
      </c>
      <c r="D14" s="46">
        <f t="shared" si="0"/>
        <v>415352</v>
      </c>
      <c r="E14" s="97">
        <v>142700</v>
      </c>
      <c r="F14" s="97">
        <v>272652</v>
      </c>
      <c r="H14" s="95" t="s">
        <v>290</v>
      </c>
      <c r="I14" s="96" t="s">
        <v>1746</v>
      </c>
      <c r="J14" s="97">
        <v>85800</v>
      </c>
      <c r="K14" s="46">
        <f t="shared" si="1"/>
        <v>842123</v>
      </c>
      <c r="L14" s="78"/>
      <c r="M14" s="97">
        <v>842123</v>
      </c>
    </row>
    <row r="15" spans="1:13" ht="15">
      <c r="A15" s="95" t="s">
        <v>293</v>
      </c>
      <c r="B15" s="96" t="s">
        <v>1747</v>
      </c>
      <c r="C15" s="97">
        <v>36000</v>
      </c>
      <c r="D15" s="46">
        <f t="shared" si="0"/>
        <v>383307</v>
      </c>
      <c r="E15" s="97">
        <v>129400</v>
      </c>
      <c r="F15" s="97">
        <v>253907</v>
      </c>
      <c r="H15" s="95" t="s">
        <v>293</v>
      </c>
      <c r="I15" s="96" t="s">
        <v>1747</v>
      </c>
      <c r="J15" s="97">
        <v>9350</v>
      </c>
      <c r="K15" s="46">
        <f t="shared" si="1"/>
        <v>200800</v>
      </c>
      <c r="L15" s="97">
        <v>80000</v>
      </c>
      <c r="M15" s="97">
        <v>120800</v>
      </c>
    </row>
    <row r="16" spans="1:13" ht="15">
      <c r="A16" s="95" t="s">
        <v>296</v>
      </c>
      <c r="B16" s="96" t="s">
        <v>2197</v>
      </c>
      <c r="C16" s="78"/>
      <c r="D16" s="46">
        <f t="shared" si="0"/>
        <v>292000</v>
      </c>
      <c r="E16" s="97">
        <v>170700</v>
      </c>
      <c r="F16" s="97">
        <v>121300</v>
      </c>
      <c r="H16" s="95" t="s">
        <v>296</v>
      </c>
      <c r="I16" s="96" t="s">
        <v>2197</v>
      </c>
      <c r="J16" s="78"/>
      <c r="K16" s="46">
        <f t="shared" si="1"/>
        <v>2000</v>
      </c>
      <c r="L16" s="78"/>
      <c r="M16" s="97">
        <v>2000</v>
      </c>
    </row>
    <row r="17" spans="1:13" ht="15">
      <c r="A17" s="95" t="s">
        <v>299</v>
      </c>
      <c r="B17" s="96" t="s">
        <v>1748</v>
      </c>
      <c r="C17" s="78"/>
      <c r="D17" s="46">
        <f t="shared" si="0"/>
        <v>406865</v>
      </c>
      <c r="E17" s="97">
        <v>140425</v>
      </c>
      <c r="F17" s="97">
        <v>266440</v>
      </c>
      <c r="H17" s="95" t="s">
        <v>302</v>
      </c>
      <c r="I17" s="96" t="s">
        <v>1749</v>
      </c>
      <c r="J17" s="78"/>
      <c r="K17" s="46">
        <f t="shared" si="1"/>
        <v>51975</v>
      </c>
      <c r="L17" s="78"/>
      <c r="M17" s="97">
        <v>51975</v>
      </c>
    </row>
    <row r="18" spans="1:13" ht="15">
      <c r="A18" s="95" t="s">
        <v>302</v>
      </c>
      <c r="B18" s="96" t="s">
        <v>1749</v>
      </c>
      <c r="C18" s="97">
        <v>3194800</v>
      </c>
      <c r="D18" s="46">
        <f t="shared" si="0"/>
        <v>741966</v>
      </c>
      <c r="E18" s="97">
        <v>154750</v>
      </c>
      <c r="F18" s="97">
        <v>587216</v>
      </c>
      <c r="H18" s="95" t="s">
        <v>305</v>
      </c>
      <c r="I18" s="96" t="s">
        <v>1750</v>
      </c>
      <c r="J18" s="97">
        <v>21500</v>
      </c>
      <c r="K18" s="46">
        <f t="shared" si="1"/>
        <v>282218</v>
      </c>
      <c r="L18" s="78"/>
      <c r="M18" s="97">
        <v>282218</v>
      </c>
    </row>
    <row r="19" spans="1:13" ht="15">
      <c r="A19" s="95" t="s">
        <v>305</v>
      </c>
      <c r="B19" s="96" t="s">
        <v>1750</v>
      </c>
      <c r="C19" s="78"/>
      <c r="D19" s="46">
        <f t="shared" si="0"/>
        <v>76056</v>
      </c>
      <c r="E19" s="78"/>
      <c r="F19" s="97">
        <v>76056</v>
      </c>
      <c r="H19" s="95" t="s">
        <v>308</v>
      </c>
      <c r="I19" s="96" t="s">
        <v>1751</v>
      </c>
      <c r="J19" s="78"/>
      <c r="K19" s="46">
        <f t="shared" si="1"/>
        <v>116059</v>
      </c>
      <c r="L19" s="78"/>
      <c r="M19" s="97">
        <v>116059</v>
      </c>
    </row>
    <row r="20" spans="1:13" ht="15">
      <c r="A20" s="95" t="s">
        <v>308</v>
      </c>
      <c r="B20" s="96" t="s">
        <v>1751</v>
      </c>
      <c r="C20" s="78"/>
      <c r="D20" s="46">
        <f t="shared" si="0"/>
        <v>138665</v>
      </c>
      <c r="E20" s="78"/>
      <c r="F20" s="97">
        <v>138665</v>
      </c>
      <c r="H20" s="95" t="s">
        <v>311</v>
      </c>
      <c r="I20" s="96" t="s">
        <v>1752</v>
      </c>
      <c r="J20" s="78"/>
      <c r="K20" s="46">
        <f t="shared" si="1"/>
        <v>60005</v>
      </c>
      <c r="L20" s="78"/>
      <c r="M20" s="97">
        <v>60005</v>
      </c>
    </row>
    <row r="21" spans="1:13" ht="15">
      <c r="A21" s="95" t="s">
        <v>311</v>
      </c>
      <c r="B21" s="96" t="s">
        <v>1752</v>
      </c>
      <c r="C21" s="78"/>
      <c r="D21" s="46">
        <f t="shared" si="0"/>
        <v>316256</v>
      </c>
      <c r="E21" s="78"/>
      <c r="F21" s="97">
        <v>316256</v>
      </c>
      <c r="H21" s="95" t="s">
        <v>317</v>
      </c>
      <c r="I21" s="96" t="s">
        <v>1753</v>
      </c>
      <c r="J21" s="78"/>
      <c r="K21" s="46">
        <f t="shared" si="1"/>
        <v>31189</v>
      </c>
      <c r="L21" s="78"/>
      <c r="M21" s="97">
        <v>31189</v>
      </c>
    </row>
    <row r="22" spans="1:13" ht="15">
      <c r="A22" s="95" t="s">
        <v>317</v>
      </c>
      <c r="B22" s="96" t="s">
        <v>1753</v>
      </c>
      <c r="C22" s="97">
        <v>1431150</v>
      </c>
      <c r="D22" s="46">
        <f t="shared" si="0"/>
        <v>1419449</v>
      </c>
      <c r="E22" s="97">
        <v>832750</v>
      </c>
      <c r="F22" s="97">
        <v>586699</v>
      </c>
      <c r="H22" s="95" t="s">
        <v>323</v>
      </c>
      <c r="I22" s="96" t="s">
        <v>1755</v>
      </c>
      <c r="J22" s="78"/>
      <c r="K22" s="46">
        <f t="shared" si="1"/>
        <v>59391</v>
      </c>
      <c r="L22" s="78"/>
      <c r="M22" s="97">
        <v>59391</v>
      </c>
    </row>
    <row r="23" spans="1:13" ht="15">
      <c r="A23" s="95" t="s">
        <v>320</v>
      </c>
      <c r="B23" s="96" t="s">
        <v>1754</v>
      </c>
      <c r="C23" s="97">
        <v>1179500</v>
      </c>
      <c r="D23" s="46">
        <f t="shared" si="0"/>
        <v>723457</v>
      </c>
      <c r="E23" s="78"/>
      <c r="F23" s="97">
        <v>723457</v>
      </c>
      <c r="H23" s="95" t="s">
        <v>330</v>
      </c>
      <c r="I23" s="96" t="s">
        <v>1757</v>
      </c>
      <c r="J23" s="97">
        <v>100200</v>
      </c>
      <c r="K23" s="46">
        <f t="shared" si="1"/>
        <v>73200</v>
      </c>
      <c r="L23" s="78"/>
      <c r="M23" s="97">
        <v>73200</v>
      </c>
    </row>
    <row r="24" spans="1:13" ht="15">
      <c r="A24" s="95" t="s">
        <v>323</v>
      </c>
      <c r="B24" s="96" t="s">
        <v>1755</v>
      </c>
      <c r="C24" s="78"/>
      <c r="D24" s="46">
        <f t="shared" si="0"/>
        <v>46353</v>
      </c>
      <c r="E24" s="97">
        <v>10003</v>
      </c>
      <c r="F24" s="97">
        <v>36350</v>
      </c>
      <c r="H24" s="95" t="s">
        <v>336</v>
      </c>
      <c r="I24" s="96" t="s">
        <v>1759</v>
      </c>
      <c r="J24" s="97">
        <v>1274272</v>
      </c>
      <c r="K24" s="46">
        <f t="shared" si="1"/>
        <v>1495</v>
      </c>
      <c r="L24" s="78"/>
      <c r="M24" s="97">
        <v>1495</v>
      </c>
    </row>
    <row r="25" spans="1:13" ht="15">
      <c r="A25" s="95" t="s">
        <v>327</v>
      </c>
      <c r="B25" s="96" t="s">
        <v>1756</v>
      </c>
      <c r="C25" s="78"/>
      <c r="D25" s="46">
        <f t="shared" si="0"/>
        <v>6232</v>
      </c>
      <c r="E25" s="78"/>
      <c r="F25" s="97">
        <v>6232</v>
      </c>
      <c r="H25" s="95" t="s">
        <v>339</v>
      </c>
      <c r="I25" s="96" t="s">
        <v>1760</v>
      </c>
      <c r="J25" s="97">
        <v>4325000</v>
      </c>
      <c r="K25" s="46">
        <f t="shared" si="1"/>
        <v>70800</v>
      </c>
      <c r="L25" s="78"/>
      <c r="M25" s="97">
        <v>70800</v>
      </c>
    </row>
    <row r="26" spans="1:13" ht="15">
      <c r="A26" s="95" t="s">
        <v>330</v>
      </c>
      <c r="B26" s="96" t="s">
        <v>1757</v>
      </c>
      <c r="C26" s="97">
        <v>2500</v>
      </c>
      <c r="D26" s="46">
        <f t="shared" si="0"/>
        <v>32358</v>
      </c>
      <c r="E26" s="78"/>
      <c r="F26" s="97">
        <v>32358</v>
      </c>
      <c r="H26" s="95" t="s">
        <v>345</v>
      </c>
      <c r="I26" s="96" t="s">
        <v>1761</v>
      </c>
      <c r="J26" s="78"/>
      <c r="K26" s="46">
        <f t="shared" si="1"/>
        <v>26791</v>
      </c>
      <c r="L26" s="78"/>
      <c r="M26" s="97">
        <v>26791</v>
      </c>
    </row>
    <row r="27" spans="1:13" ht="15">
      <c r="A27" s="95" t="s">
        <v>333</v>
      </c>
      <c r="B27" s="96" t="s">
        <v>1758</v>
      </c>
      <c r="C27" s="97">
        <v>17750</v>
      </c>
      <c r="D27" s="46">
        <f t="shared" si="0"/>
        <v>1094458</v>
      </c>
      <c r="E27" s="97">
        <v>540585</v>
      </c>
      <c r="F27" s="97">
        <v>553873</v>
      </c>
      <c r="H27" s="95" t="s">
        <v>348</v>
      </c>
      <c r="I27" s="96" t="s">
        <v>2246</v>
      </c>
      <c r="J27" s="78"/>
      <c r="K27" s="46">
        <f t="shared" si="1"/>
        <v>10575</v>
      </c>
      <c r="L27" s="78"/>
      <c r="M27" s="97">
        <v>10575</v>
      </c>
    </row>
    <row r="28" spans="1:13" ht="15">
      <c r="A28" s="95" t="s">
        <v>336</v>
      </c>
      <c r="B28" s="96" t="s">
        <v>1759</v>
      </c>
      <c r="C28" s="97">
        <v>292600</v>
      </c>
      <c r="D28" s="46">
        <f t="shared" si="0"/>
        <v>116378</v>
      </c>
      <c r="E28" s="78"/>
      <c r="F28" s="97">
        <v>116378</v>
      </c>
      <c r="H28" s="95" t="s">
        <v>351</v>
      </c>
      <c r="I28" s="96" t="s">
        <v>1762</v>
      </c>
      <c r="J28" s="78"/>
      <c r="K28" s="46">
        <f t="shared" si="1"/>
        <v>53249</v>
      </c>
      <c r="L28" s="78"/>
      <c r="M28" s="97">
        <v>53249</v>
      </c>
    </row>
    <row r="29" spans="1:13" ht="15">
      <c r="A29" s="95" t="s">
        <v>339</v>
      </c>
      <c r="B29" s="96" t="s">
        <v>1760</v>
      </c>
      <c r="C29" s="97">
        <v>234100</v>
      </c>
      <c r="D29" s="46">
        <f t="shared" si="0"/>
        <v>219244</v>
      </c>
      <c r="E29" s="97">
        <v>20000</v>
      </c>
      <c r="F29" s="97">
        <v>199244</v>
      </c>
      <c r="H29" s="95" t="s">
        <v>360</v>
      </c>
      <c r="I29" s="96" t="s">
        <v>1763</v>
      </c>
      <c r="J29" s="97">
        <v>485015</v>
      </c>
      <c r="K29" s="46">
        <f t="shared" si="1"/>
        <v>5734651</v>
      </c>
      <c r="L29" s="78"/>
      <c r="M29" s="97">
        <v>5734651</v>
      </c>
    </row>
    <row r="30" spans="1:13" ht="15">
      <c r="A30" s="95" t="s">
        <v>345</v>
      </c>
      <c r="B30" s="96" t="s">
        <v>1761</v>
      </c>
      <c r="C30" s="97">
        <v>39001</v>
      </c>
      <c r="D30" s="46">
        <f t="shared" si="0"/>
        <v>177758</v>
      </c>
      <c r="E30" s="78"/>
      <c r="F30" s="97">
        <v>177758</v>
      </c>
      <c r="H30" s="95" t="s">
        <v>363</v>
      </c>
      <c r="I30" s="96" t="s">
        <v>1764</v>
      </c>
      <c r="J30" s="78"/>
      <c r="K30" s="46">
        <f t="shared" si="1"/>
        <v>278583</v>
      </c>
      <c r="L30" s="78"/>
      <c r="M30" s="97">
        <v>278583</v>
      </c>
    </row>
    <row r="31" spans="1:13" ht="15">
      <c r="A31" s="95" t="s">
        <v>348</v>
      </c>
      <c r="B31" s="96" t="s">
        <v>2246</v>
      </c>
      <c r="C31" s="97">
        <v>379000</v>
      </c>
      <c r="D31" s="46">
        <f t="shared" si="0"/>
        <v>1072217</v>
      </c>
      <c r="E31" s="97">
        <v>471700</v>
      </c>
      <c r="F31" s="97">
        <v>600517</v>
      </c>
      <c r="H31" s="95" t="s">
        <v>366</v>
      </c>
      <c r="I31" s="96" t="s">
        <v>1765</v>
      </c>
      <c r="J31" s="78"/>
      <c r="K31" s="46">
        <f t="shared" si="1"/>
        <v>555332</v>
      </c>
      <c r="L31" s="97">
        <v>418000</v>
      </c>
      <c r="M31" s="97">
        <v>137332</v>
      </c>
    </row>
    <row r="32" spans="1:13" ht="15">
      <c r="A32" s="95" t="s">
        <v>351</v>
      </c>
      <c r="B32" s="96" t="s">
        <v>1762</v>
      </c>
      <c r="C32" s="97">
        <v>39200</v>
      </c>
      <c r="D32" s="46">
        <f t="shared" si="0"/>
        <v>188307</v>
      </c>
      <c r="E32" s="97">
        <v>2800</v>
      </c>
      <c r="F32" s="97">
        <v>185507</v>
      </c>
      <c r="H32" s="95" t="s">
        <v>369</v>
      </c>
      <c r="I32" s="96" t="s">
        <v>2198</v>
      </c>
      <c r="J32" s="78"/>
      <c r="K32" s="46">
        <f t="shared" si="1"/>
        <v>2086455</v>
      </c>
      <c r="L32" s="97">
        <v>75000</v>
      </c>
      <c r="M32" s="97">
        <v>2011455</v>
      </c>
    </row>
    <row r="33" spans="1:13" ht="15">
      <c r="A33" s="95" t="s">
        <v>354</v>
      </c>
      <c r="B33" s="96" t="s">
        <v>2265</v>
      </c>
      <c r="C33" s="97">
        <v>5066124</v>
      </c>
      <c r="D33" s="46">
        <f t="shared" si="0"/>
        <v>532945</v>
      </c>
      <c r="E33" s="78"/>
      <c r="F33" s="97">
        <v>532945</v>
      </c>
      <c r="H33" s="95" t="s">
        <v>372</v>
      </c>
      <c r="I33" s="96" t="s">
        <v>1766</v>
      </c>
      <c r="J33" s="78"/>
      <c r="K33" s="46">
        <f t="shared" si="1"/>
        <v>196628</v>
      </c>
      <c r="L33" s="78"/>
      <c r="M33" s="97">
        <v>196628</v>
      </c>
    </row>
    <row r="34" spans="1:13" ht="15">
      <c r="A34" s="95" t="s">
        <v>360</v>
      </c>
      <c r="B34" s="96" t="s">
        <v>1763</v>
      </c>
      <c r="C34" s="78"/>
      <c r="D34" s="46">
        <f t="shared" si="0"/>
        <v>75509</v>
      </c>
      <c r="E34" s="78"/>
      <c r="F34" s="97">
        <v>75509</v>
      </c>
      <c r="H34" s="95" t="s">
        <v>375</v>
      </c>
      <c r="I34" s="96" t="s">
        <v>1767</v>
      </c>
      <c r="J34" s="78"/>
      <c r="K34" s="46">
        <f t="shared" si="1"/>
        <v>72252</v>
      </c>
      <c r="L34" s="78"/>
      <c r="M34" s="97">
        <v>72252</v>
      </c>
    </row>
    <row r="35" spans="1:13" ht="15">
      <c r="A35" s="95" t="s">
        <v>363</v>
      </c>
      <c r="B35" s="96" t="s">
        <v>1764</v>
      </c>
      <c r="C35" s="97">
        <v>1336800</v>
      </c>
      <c r="D35" s="46">
        <f t="shared" si="0"/>
        <v>260789</v>
      </c>
      <c r="E35" s="78"/>
      <c r="F35" s="97">
        <v>260789</v>
      </c>
      <c r="H35" s="95" t="s">
        <v>378</v>
      </c>
      <c r="I35" s="96" t="s">
        <v>1768</v>
      </c>
      <c r="J35" s="78"/>
      <c r="K35" s="46">
        <f t="shared" si="1"/>
        <v>47600</v>
      </c>
      <c r="L35" s="97">
        <v>12000</v>
      </c>
      <c r="M35" s="97">
        <v>35600</v>
      </c>
    </row>
    <row r="36" spans="1:13" ht="15">
      <c r="A36" s="95" t="s">
        <v>366</v>
      </c>
      <c r="B36" s="96" t="s">
        <v>1765</v>
      </c>
      <c r="C36" s="78"/>
      <c r="D36" s="46">
        <f t="shared" si="0"/>
        <v>191357</v>
      </c>
      <c r="E36" s="78"/>
      <c r="F36" s="97">
        <v>191357</v>
      </c>
      <c r="H36" s="95" t="s">
        <v>381</v>
      </c>
      <c r="I36" s="96" t="s">
        <v>1769</v>
      </c>
      <c r="J36" s="78"/>
      <c r="K36" s="46">
        <f t="shared" si="1"/>
        <v>215058</v>
      </c>
      <c r="L36" s="78"/>
      <c r="M36" s="97">
        <v>215058</v>
      </c>
    </row>
    <row r="37" spans="1:13" ht="15">
      <c r="A37" s="95" t="s">
        <v>369</v>
      </c>
      <c r="B37" s="96" t="s">
        <v>2198</v>
      </c>
      <c r="C37" s="97">
        <v>723000</v>
      </c>
      <c r="D37" s="46">
        <f t="shared" si="0"/>
        <v>18516</v>
      </c>
      <c r="E37" s="78"/>
      <c r="F37" s="97">
        <v>18516</v>
      </c>
      <c r="H37" s="95" t="s">
        <v>384</v>
      </c>
      <c r="I37" s="96" t="s">
        <v>1770</v>
      </c>
      <c r="J37" s="78"/>
      <c r="K37" s="46">
        <f t="shared" si="1"/>
        <v>114588</v>
      </c>
      <c r="L37" s="97">
        <v>4600</v>
      </c>
      <c r="M37" s="97">
        <v>109988</v>
      </c>
    </row>
    <row r="38" spans="1:13" ht="15">
      <c r="A38" s="95" t="s">
        <v>372</v>
      </c>
      <c r="B38" s="96" t="s">
        <v>1766</v>
      </c>
      <c r="C38" s="78"/>
      <c r="D38" s="46">
        <f t="shared" si="0"/>
        <v>205973</v>
      </c>
      <c r="E38" s="97">
        <v>108000</v>
      </c>
      <c r="F38" s="97">
        <v>97973</v>
      </c>
      <c r="H38" s="95" t="s">
        <v>387</v>
      </c>
      <c r="I38" s="96" t="s">
        <v>1771</v>
      </c>
      <c r="J38" s="78"/>
      <c r="K38" s="46">
        <f t="shared" si="1"/>
        <v>2111189</v>
      </c>
      <c r="L38" s="78"/>
      <c r="M38" s="97">
        <v>2111189</v>
      </c>
    </row>
    <row r="39" spans="1:13" ht="15">
      <c r="A39" s="95" t="s">
        <v>375</v>
      </c>
      <c r="B39" s="96" t="s">
        <v>1767</v>
      </c>
      <c r="C39" s="78"/>
      <c r="D39" s="46">
        <f t="shared" si="0"/>
        <v>29879</v>
      </c>
      <c r="E39" s="97">
        <v>2</v>
      </c>
      <c r="F39" s="97">
        <v>29877</v>
      </c>
      <c r="H39" s="95" t="s">
        <v>390</v>
      </c>
      <c r="I39" s="96" t="s">
        <v>1772</v>
      </c>
      <c r="J39" s="97">
        <v>80800</v>
      </c>
      <c r="K39" s="46">
        <f t="shared" si="1"/>
        <v>36800</v>
      </c>
      <c r="L39" s="78"/>
      <c r="M39" s="97">
        <v>36800</v>
      </c>
    </row>
    <row r="40" spans="1:13" ht="15">
      <c r="A40" s="95" t="s">
        <v>378</v>
      </c>
      <c r="B40" s="96" t="s">
        <v>1768</v>
      </c>
      <c r="C40" s="78"/>
      <c r="D40" s="46">
        <f t="shared" si="0"/>
        <v>178377</v>
      </c>
      <c r="E40" s="78"/>
      <c r="F40" s="97">
        <v>178377</v>
      </c>
      <c r="H40" s="95" t="s">
        <v>393</v>
      </c>
      <c r="I40" s="96" t="s">
        <v>2258</v>
      </c>
      <c r="J40" s="97">
        <v>57102000</v>
      </c>
      <c r="K40" s="46">
        <f t="shared" si="1"/>
        <v>2207233</v>
      </c>
      <c r="L40" s="97">
        <v>81500</v>
      </c>
      <c r="M40" s="97">
        <v>2125733</v>
      </c>
    </row>
    <row r="41" spans="1:13" ht="15">
      <c r="A41" s="95" t="s">
        <v>381</v>
      </c>
      <c r="B41" s="96" t="s">
        <v>1769</v>
      </c>
      <c r="C41" s="97">
        <v>1</v>
      </c>
      <c r="D41" s="46">
        <f t="shared" si="0"/>
        <v>1003445</v>
      </c>
      <c r="E41" s="78"/>
      <c r="F41" s="97">
        <v>1003445</v>
      </c>
      <c r="H41" s="95" t="s">
        <v>396</v>
      </c>
      <c r="I41" s="96" t="s">
        <v>1773</v>
      </c>
      <c r="J41" s="78"/>
      <c r="K41" s="46">
        <f t="shared" si="1"/>
        <v>34000</v>
      </c>
      <c r="L41" s="97">
        <v>33000</v>
      </c>
      <c r="M41" s="97">
        <v>1000</v>
      </c>
    </row>
    <row r="42" spans="1:13" ht="15">
      <c r="A42" s="95" t="s">
        <v>384</v>
      </c>
      <c r="B42" s="96" t="s">
        <v>1770</v>
      </c>
      <c r="C42" s="97">
        <v>2505020</v>
      </c>
      <c r="D42" s="46">
        <f t="shared" si="0"/>
        <v>682048</v>
      </c>
      <c r="E42" s="97">
        <v>242001</v>
      </c>
      <c r="F42" s="97">
        <v>440047</v>
      </c>
      <c r="H42" s="95" t="s">
        <v>405</v>
      </c>
      <c r="I42" s="96" t="s">
        <v>1776</v>
      </c>
      <c r="J42" s="78"/>
      <c r="K42" s="46">
        <f t="shared" si="1"/>
        <v>63000</v>
      </c>
      <c r="L42" s="78"/>
      <c r="M42" s="97">
        <v>63000</v>
      </c>
    </row>
    <row r="43" spans="1:13" ht="15">
      <c r="A43" s="95" t="s">
        <v>387</v>
      </c>
      <c r="B43" s="96" t="s">
        <v>1771</v>
      </c>
      <c r="C43" s="78"/>
      <c r="D43" s="46">
        <f t="shared" si="0"/>
        <v>481872</v>
      </c>
      <c r="E43" s="97">
        <v>70600</v>
      </c>
      <c r="F43" s="97">
        <v>411272</v>
      </c>
      <c r="H43" s="95" t="s">
        <v>408</v>
      </c>
      <c r="I43" s="96" t="s">
        <v>1777</v>
      </c>
      <c r="J43" s="78"/>
      <c r="K43" s="46">
        <f t="shared" si="1"/>
        <v>57734</v>
      </c>
      <c r="L43" s="78"/>
      <c r="M43" s="97">
        <v>57734</v>
      </c>
    </row>
    <row r="44" spans="1:13" ht="15">
      <c r="A44" s="95" t="s">
        <v>390</v>
      </c>
      <c r="B44" s="96" t="s">
        <v>1772</v>
      </c>
      <c r="C44" s="97">
        <v>329250</v>
      </c>
      <c r="D44" s="46">
        <f t="shared" si="0"/>
        <v>805463</v>
      </c>
      <c r="E44" s="97">
        <v>429856</v>
      </c>
      <c r="F44" s="97">
        <v>375607</v>
      </c>
      <c r="H44" s="95" t="s">
        <v>411</v>
      </c>
      <c r="I44" s="96" t="s">
        <v>2199</v>
      </c>
      <c r="J44" s="78"/>
      <c r="K44" s="46">
        <f t="shared" si="1"/>
        <v>29680</v>
      </c>
      <c r="L44" s="78"/>
      <c r="M44" s="97">
        <v>29680</v>
      </c>
    </row>
    <row r="45" spans="1:13" ht="15">
      <c r="A45" s="95" t="s">
        <v>393</v>
      </c>
      <c r="B45" s="96" t="s">
        <v>2258</v>
      </c>
      <c r="C45" s="97">
        <v>8515000</v>
      </c>
      <c r="D45" s="46">
        <f t="shared" si="0"/>
        <v>1065498</v>
      </c>
      <c r="E45" s="78"/>
      <c r="F45" s="97">
        <v>1065498</v>
      </c>
      <c r="H45" s="95" t="s">
        <v>414</v>
      </c>
      <c r="I45" s="96" t="s">
        <v>1778</v>
      </c>
      <c r="J45" s="78"/>
      <c r="K45" s="46">
        <f t="shared" si="1"/>
        <v>145476</v>
      </c>
      <c r="L45" s="78"/>
      <c r="M45" s="97">
        <v>145476</v>
      </c>
    </row>
    <row r="46" spans="1:13" ht="15">
      <c r="A46" s="95" t="s">
        <v>396</v>
      </c>
      <c r="B46" s="96" t="s">
        <v>1773</v>
      </c>
      <c r="C46" s="78"/>
      <c r="D46" s="46">
        <f t="shared" si="0"/>
        <v>116017</v>
      </c>
      <c r="E46" s="97">
        <v>31650</v>
      </c>
      <c r="F46" s="97">
        <v>84367</v>
      </c>
      <c r="H46" s="95" t="s">
        <v>417</v>
      </c>
      <c r="I46" s="96" t="s">
        <v>1779</v>
      </c>
      <c r="J46" s="78"/>
      <c r="K46" s="46">
        <f t="shared" si="1"/>
        <v>289560</v>
      </c>
      <c r="L46" s="78"/>
      <c r="M46" s="97">
        <v>289560</v>
      </c>
    </row>
    <row r="47" spans="1:13" ht="15">
      <c r="A47" s="95" t="s">
        <v>399</v>
      </c>
      <c r="B47" s="96" t="s">
        <v>1774</v>
      </c>
      <c r="C47" s="78"/>
      <c r="D47" s="46">
        <f t="shared" si="0"/>
        <v>9897</v>
      </c>
      <c r="E47" s="78"/>
      <c r="F47" s="97">
        <v>9897</v>
      </c>
      <c r="H47" s="95" t="s">
        <v>420</v>
      </c>
      <c r="I47" s="96" t="s">
        <v>1780</v>
      </c>
      <c r="J47" s="78"/>
      <c r="K47" s="46">
        <f t="shared" si="1"/>
        <v>608580</v>
      </c>
      <c r="L47" s="78"/>
      <c r="M47" s="97">
        <v>608580</v>
      </c>
    </row>
    <row r="48" spans="1:13" ht="15">
      <c r="A48" s="95" t="s">
        <v>402</v>
      </c>
      <c r="B48" s="96" t="s">
        <v>1775</v>
      </c>
      <c r="C48" s="78"/>
      <c r="D48" s="46">
        <f t="shared" si="0"/>
        <v>500</v>
      </c>
      <c r="E48" s="78"/>
      <c r="F48" s="97">
        <v>500</v>
      </c>
      <c r="H48" s="95" t="s">
        <v>423</v>
      </c>
      <c r="I48" s="96" t="s">
        <v>1781</v>
      </c>
      <c r="J48" s="97">
        <v>527600</v>
      </c>
      <c r="K48" s="46">
        <f t="shared" si="1"/>
        <v>1672850</v>
      </c>
      <c r="L48" s="97">
        <v>42300</v>
      </c>
      <c r="M48" s="97">
        <v>1630550</v>
      </c>
    </row>
    <row r="49" spans="1:13" ht="15">
      <c r="A49" s="95" t="s">
        <v>405</v>
      </c>
      <c r="B49" s="96" t="s">
        <v>1776</v>
      </c>
      <c r="C49" s="97">
        <v>577200</v>
      </c>
      <c r="D49" s="46">
        <f t="shared" si="0"/>
        <v>418629</v>
      </c>
      <c r="E49" s="78"/>
      <c r="F49" s="97">
        <v>418629</v>
      </c>
      <c r="H49" s="95" t="s">
        <v>426</v>
      </c>
      <c r="I49" s="96" t="s">
        <v>1782</v>
      </c>
      <c r="J49" s="78"/>
      <c r="K49" s="46">
        <f t="shared" si="1"/>
        <v>166255</v>
      </c>
      <c r="L49" s="78"/>
      <c r="M49" s="97">
        <v>166255</v>
      </c>
    </row>
    <row r="50" spans="1:13" ht="15">
      <c r="A50" s="95" t="s">
        <v>408</v>
      </c>
      <c r="B50" s="96" t="s">
        <v>1777</v>
      </c>
      <c r="C50" s="78"/>
      <c r="D50" s="46">
        <f t="shared" si="0"/>
        <v>216267</v>
      </c>
      <c r="E50" s="97">
        <v>1</v>
      </c>
      <c r="F50" s="97">
        <v>216266</v>
      </c>
      <c r="H50" s="95" t="s">
        <v>429</v>
      </c>
      <c r="I50" s="96" t="s">
        <v>1783</v>
      </c>
      <c r="J50" s="78"/>
      <c r="K50" s="46">
        <f t="shared" si="1"/>
        <v>38093</v>
      </c>
      <c r="L50" s="78"/>
      <c r="M50" s="97">
        <v>38093</v>
      </c>
    </row>
    <row r="51" spans="1:13" ht="15">
      <c r="A51" s="95" t="s">
        <v>411</v>
      </c>
      <c r="B51" s="96" t="s">
        <v>2199</v>
      </c>
      <c r="C51" s="78"/>
      <c r="D51" s="46">
        <f t="shared" si="0"/>
        <v>466468</v>
      </c>
      <c r="E51" s="97">
        <v>128700</v>
      </c>
      <c r="F51" s="97">
        <v>337768</v>
      </c>
      <c r="H51" s="95" t="s">
        <v>432</v>
      </c>
      <c r="I51" s="96" t="s">
        <v>1784</v>
      </c>
      <c r="J51" s="78"/>
      <c r="K51" s="46">
        <f t="shared" si="1"/>
        <v>79500</v>
      </c>
      <c r="L51" s="78"/>
      <c r="M51" s="97">
        <v>79500</v>
      </c>
    </row>
    <row r="52" spans="1:13" ht="15">
      <c r="A52" s="95" t="s">
        <v>414</v>
      </c>
      <c r="B52" s="96" t="s">
        <v>1778</v>
      </c>
      <c r="C52" s="78"/>
      <c r="D52" s="46">
        <f t="shared" si="0"/>
        <v>166139</v>
      </c>
      <c r="E52" s="78"/>
      <c r="F52" s="97">
        <v>166139</v>
      </c>
      <c r="H52" s="95" t="s">
        <v>438</v>
      </c>
      <c r="I52" s="96" t="s">
        <v>1785</v>
      </c>
      <c r="J52" s="97">
        <v>375000</v>
      </c>
      <c r="K52" s="46">
        <f t="shared" si="1"/>
        <v>7050</v>
      </c>
      <c r="L52" s="78"/>
      <c r="M52" s="97">
        <v>7050</v>
      </c>
    </row>
    <row r="53" spans="1:13" ht="15">
      <c r="A53" s="95" t="s">
        <v>417</v>
      </c>
      <c r="B53" s="96" t="s">
        <v>1779</v>
      </c>
      <c r="C53" s="78"/>
      <c r="D53" s="46">
        <f t="shared" si="0"/>
        <v>199970</v>
      </c>
      <c r="E53" s="78"/>
      <c r="F53" s="97">
        <v>199970</v>
      </c>
      <c r="H53" s="95" t="s">
        <v>441</v>
      </c>
      <c r="I53" s="96" t="s">
        <v>1786</v>
      </c>
      <c r="J53" s="78"/>
      <c r="K53" s="46">
        <f t="shared" si="1"/>
        <v>87765</v>
      </c>
      <c r="L53" s="78"/>
      <c r="M53" s="97">
        <v>87765</v>
      </c>
    </row>
    <row r="54" spans="1:13" ht="15">
      <c r="A54" s="95" t="s">
        <v>420</v>
      </c>
      <c r="B54" s="96" t="s">
        <v>1780</v>
      </c>
      <c r="C54" s="78"/>
      <c r="D54" s="46">
        <f t="shared" si="0"/>
        <v>361549</v>
      </c>
      <c r="E54" s="78"/>
      <c r="F54" s="97">
        <v>361549</v>
      </c>
      <c r="H54" s="95" t="s">
        <v>444</v>
      </c>
      <c r="I54" s="96" t="s">
        <v>1787</v>
      </c>
      <c r="J54" s="97">
        <v>6279500</v>
      </c>
      <c r="K54" s="46">
        <f t="shared" si="1"/>
        <v>1040353</v>
      </c>
      <c r="L54" s="78"/>
      <c r="M54" s="97">
        <v>1040353</v>
      </c>
    </row>
    <row r="55" spans="1:13" ht="15">
      <c r="A55" s="95" t="s">
        <v>423</v>
      </c>
      <c r="B55" s="96" t="s">
        <v>1781</v>
      </c>
      <c r="C55" s="97">
        <v>419851</v>
      </c>
      <c r="D55" s="46">
        <f t="shared" si="0"/>
        <v>500890</v>
      </c>
      <c r="E55" s="97">
        <v>1801</v>
      </c>
      <c r="F55" s="97">
        <v>499089</v>
      </c>
      <c r="H55" s="95" t="s">
        <v>450</v>
      </c>
      <c r="I55" s="96" t="s">
        <v>2268</v>
      </c>
      <c r="J55" s="78"/>
      <c r="K55" s="46">
        <f t="shared" si="1"/>
        <v>382846</v>
      </c>
      <c r="L55" s="78"/>
      <c r="M55" s="97">
        <v>382846</v>
      </c>
    </row>
    <row r="56" spans="1:13" ht="15">
      <c r="A56" s="95" t="s">
        <v>426</v>
      </c>
      <c r="B56" s="96" t="s">
        <v>1782</v>
      </c>
      <c r="C56" s="78"/>
      <c r="D56" s="46">
        <f t="shared" si="0"/>
        <v>233399</v>
      </c>
      <c r="E56" s="97">
        <v>107000</v>
      </c>
      <c r="F56" s="97">
        <v>126399</v>
      </c>
      <c r="H56" s="95" t="s">
        <v>454</v>
      </c>
      <c r="I56" s="96" t="s">
        <v>1789</v>
      </c>
      <c r="J56" s="78"/>
      <c r="K56" s="46">
        <f t="shared" si="1"/>
        <v>208875</v>
      </c>
      <c r="L56" s="78"/>
      <c r="M56" s="97">
        <v>208875</v>
      </c>
    </row>
    <row r="57" spans="1:13" ht="15">
      <c r="A57" s="95" t="s">
        <v>429</v>
      </c>
      <c r="B57" s="96" t="s">
        <v>1783</v>
      </c>
      <c r="C57" s="78"/>
      <c r="D57" s="46">
        <f t="shared" si="0"/>
        <v>334848</v>
      </c>
      <c r="E57" s="97">
        <v>270751</v>
      </c>
      <c r="F57" s="97">
        <v>64097</v>
      </c>
      <c r="H57" s="95" t="s">
        <v>457</v>
      </c>
      <c r="I57" s="96" t="s">
        <v>1790</v>
      </c>
      <c r="J57" s="78"/>
      <c r="K57" s="46">
        <f t="shared" si="1"/>
        <v>1500</v>
      </c>
      <c r="L57" s="78"/>
      <c r="M57" s="97">
        <v>1500</v>
      </c>
    </row>
    <row r="58" spans="1:13" ht="15">
      <c r="A58" s="95" t="s">
        <v>432</v>
      </c>
      <c r="B58" s="96" t="s">
        <v>1784</v>
      </c>
      <c r="C58" s="78"/>
      <c r="D58" s="46">
        <f t="shared" si="0"/>
        <v>269402</v>
      </c>
      <c r="E58" s="97">
        <v>57000</v>
      </c>
      <c r="F58" s="97">
        <v>212402</v>
      </c>
      <c r="H58" s="95" t="s">
        <v>460</v>
      </c>
      <c r="I58" s="96" t="s">
        <v>1791</v>
      </c>
      <c r="J58" s="78"/>
      <c r="K58" s="46">
        <f t="shared" si="1"/>
        <v>82340</v>
      </c>
      <c r="L58" s="78"/>
      <c r="M58" s="97">
        <v>82340</v>
      </c>
    </row>
    <row r="59" spans="1:13" ht="15">
      <c r="A59" s="95" t="s">
        <v>438</v>
      </c>
      <c r="B59" s="96" t="s">
        <v>1785</v>
      </c>
      <c r="C59" s="97">
        <v>1000</v>
      </c>
      <c r="D59" s="46">
        <f t="shared" si="0"/>
        <v>396088</v>
      </c>
      <c r="E59" s="97">
        <v>171000</v>
      </c>
      <c r="F59" s="97">
        <v>225088</v>
      </c>
      <c r="H59" s="95" t="s">
        <v>463</v>
      </c>
      <c r="I59" s="96" t="s">
        <v>1792</v>
      </c>
      <c r="J59" s="97">
        <v>1</v>
      </c>
      <c r="K59" s="46">
        <f t="shared" si="1"/>
        <v>8540242</v>
      </c>
      <c r="L59" s="78"/>
      <c r="M59" s="97">
        <v>8540242</v>
      </c>
    </row>
    <row r="60" spans="1:13" ht="15">
      <c r="A60" s="95" t="s">
        <v>441</v>
      </c>
      <c r="B60" s="96" t="s">
        <v>1786</v>
      </c>
      <c r="C60" s="97">
        <v>450600</v>
      </c>
      <c r="D60" s="46">
        <f t="shared" si="0"/>
        <v>277113</v>
      </c>
      <c r="E60" s="78"/>
      <c r="F60" s="97">
        <v>277113</v>
      </c>
      <c r="H60" s="95" t="s">
        <v>466</v>
      </c>
      <c r="I60" s="96" t="s">
        <v>1793</v>
      </c>
      <c r="J60" s="78"/>
      <c r="K60" s="46">
        <f t="shared" si="1"/>
        <v>107204</v>
      </c>
      <c r="L60" s="78"/>
      <c r="M60" s="97">
        <v>107204</v>
      </c>
    </row>
    <row r="61" spans="1:13" ht="15">
      <c r="A61" s="95" t="s">
        <v>444</v>
      </c>
      <c r="B61" s="96" t="s">
        <v>1787</v>
      </c>
      <c r="C61" s="78"/>
      <c r="D61" s="46">
        <f t="shared" si="0"/>
        <v>150297</v>
      </c>
      <c r="E61" s="97">
        <v>300</v>
      </c>
      <c r="F61" s="97">
        <v>149997</v>
      </c>
      <c r="H61" s="95" t="s">
        <v>469</v>
      </c>
      <c r="I61" s="96" t="s">
        <v>1794</v>
      </c>
      <c r="J61" s="78"/>
      <c r="K61" s="46">
        <f t="shared" si="1"/>
        <v>252152</v>
      </c>
      <c r="L61" s="78"/>
      <c r="M61" s="97">
        <v>252152</v>
      </c>
    </row>
    <row r="62" spans="1:13" ht="15">
      <c r="A62" s="95" t="s">
        <v>447</v>
      </c>
      <c r="B62" s="96" t="s">
        <v>1788</v>
      </c>
      <c r="C62" s="78"/>
      <c r="D62" s="46">
        <f t="shared" si="0"/>
        <v>127246</v>
      </c>
      <c r="E62" s="78"/>
      <c r="F62" s="97">
        <v>127246</v>
      </c>
      <c r="H62" s="95" t="s">
        <v>472</v>
      </c>
      <c r="I62" s="96" t="s">
        <v>1795</v>
      </c>
      <c r="J62" s="78"/>
      <c r="K62" s="46">
        <f t="shared" si="1"/>
        <v>1281975</v>
      </c>
      <c r="L62" s="78"/>
      <c r="M62" s="97">
        <v>1281975</v>
      </c>
    </row>
    <row r="63" spans="1:13" ht="15">
      <c r="A63" s="95" t="s">
        <v>450</v>
      </c>
      <c r="B63" s="96" t="s">
        <v>2268</v>
      </c>
      <c r="C63" s="78"/>
      <c r="D63" s="46">
        <f t="shared" si="0"/>
        <v>329244</v>
      </c>
      <c r="E63" s="97">
        <v>42350</v>
      </c>
      <c r="F63" s="97">
        <v>286894</v>
      </c>
      <c r="H63" s="95" t="s">
        <v>478</v>
      </c>
      <c r="I63" s="96" t="s">
        <v>1796</v>
      </c>
      <c r="J63" s="97">
        <v>21800</v>
      </c>
      <c r="K63" s="46">
        <f t="shared" si="1"/>
        <v>1259556</v>
      </c>
      <c r="L63" s="78"/>
      <c r="M63" s="97">
        <v>1259556</v>
      </c>
    </row>
    <row r="64" spans="1:13" ht="15">
      <c r="A64" s="95" t="s">
        <v>454</v>
      </c>
      <c r="B64" s="96" t="s">
        <v>1789</v>
      </c>
      <c r="C64" s="97">
        <v>280500</v>
      </c>
      <c r="D64" s="46">
        <f t="shared" si="0"/>
        <v>301149</v>
      </c>
      <c r="E64" s="97">
        <v>149700</v>
      </c>
      <c r="F64" s="97">
        <v>151449</v>
      </c>
      <c r="H64" s="95" t="s">
        <v>481</v>
      </c>
      <c r="I64" s="96" t="s">
        <v>1797</v>
      </c>
      <c r="J64" s="78"/>
      <c r="K64" s="46">
        <f t="shared" si="1"/>
        <v>10000</v>
      </c>
      <c r="L64" s="78"/>
      <c r="M64" s="97">
        <v>10000</v>
      </c>
    </row>
    <row r="65" spans="1:13" ht="15">
      <c r="A65" s="95" t="s">
        <v>457</v>
      </c>
      <c r="B65" s="96" t="s">
        <v>1790</v>
      </c>
      <c r="C65" s="78"/>
      <c r="D65" s="46">
        <f t="shared" si="0"/>
        <v>358323</v>
      </c>
      <c r="E65" s="97">
        <v>223100</v>
      </c>
      <c r="F65" s="97">
        <v>135223</v>
      </c>
      <c r="H65" s="95" t="s">
        <v>484</v>
      </c>
      <c r="I65" s="96" t="s">
        <v>1798</v>
      </c>
      <c r="J65" s="78"/>
      <c r="K65" s="46">
        <f t="shared" si="1"/>
        <v>211198</v>
      </c>
      <c r="L65" s="78"/>
      <c r="M65" s="97">
        <v>211198</v>
      </c>
    </row>
    <row r="66" spans="1:13" ht="15">
      <c r="A66" s="95" t="s">
        <v>460</v>
      </c>
      <c r="B66" s="96" t="s">
        <v>1791</v>
      </c>
      <c r="C66" s="97">
        <v>1104000</v>
      </c>
      <c r="D66" s="46">
        <f t="shared" si="0"/>
        <v>228669</v>
      </c>
      <c r="E66" s="78"/>
      <c r="F66" s="97">
        <v>228669</v>
      </c>
      <c r="H66" s="95" t="s">
        <v>487</v>
      </c>
      <c r="I66" s="96" t="s">
        <v>1799</v>
      </c>
      <c r="J66" s="78"/>
      <c r="K66" s="46">
        <f t="shared" si="1"/>
        <v>86150</v>
      </c>
      <c r="L66" s="78"/>
      <c r="M66" s="97">
        <v>86150</v>
      </c>
    </row>
    <row r="67" spans="1:13" ht="15">
      <c r="A67" s="95" t="s">
        <v>463</v>
      </c>
      <c r="B67" s="96" t="s">
        <v>1792</v>
      </c>
      <c r="C67" s="97">
        <v>1927250</v>
      </c>
      <c r="D67" s="46">
        <f t="shared" si="0"/>
        <v>994553</v>
      </c>
      <c r="E67" s="97">
        <v>652735</v>
      </c>
      <c r="F67" s="97">
        <v>341818</v>
      </c>
      <c r="H67" s="95" t="s">
        <v>496</v>
      </c>
      <c r="I67" s="96" t="s">
        <v>1800</v>
      </c>
      <c r="J67" s="78"/>
      <c r="K67" s="46">
        <f t="shared" si="1"/>
        <v>858700</v>
      </c>
      <c r="L67" s="78"/>
      <c r="M67" s="97">
        <v>858700</v>
      </c>
    </row>
    <row r="68" spans="1:13" ht="15">
      <c r="A68" s="95" t="s">
        <v>466</v>
      </c>
      <c r="B68" s="96" t="s">
        <v>1793</v>
      </c>
      <c r="C68" s="78"/>
      <c r="D68" s="46">
        <f t="shared" si="0"/>
        <v>103278</v>
      </c>
      <c r="E68" s="78"/>
      <c r="F68" s="97">
        <v>103278</v>
      </c>
      <c r="H68" s="95" t="s">
        <v>499</v>
      </c>
      <c r="I68" s="96" t="s">
        <v>2181</v>
      </c>
      <c r="J68" s="97">
        <v>3000</v>
      </c>
      <c r="K68" s="46">
        <f t="shared" si="1"/>
        <v>233550</v>
      </c>
      <c r="L68" s="78"/>
      <c r="M68" s="97">
        <v>233550</v>
      </c>
    </row>
    <row r="69" spans="1:13" ht="15">
      <c r="A69" s="95" t="s">
        <v>469</v>
      </c>
      <c r="B69" s="96" t="s">
        <v>1794</v>
      </c>
      <c r="C69" s="97">
        <v>63000</v>
      </c>
      <c r="D69" s="46">
        <f t="shared" si="0"/>
        <v>687873</v>
      </c>
      <c r="E69" s="97">
        <v>424101</v>
      </c>
      <c r="F69" s="97">
        <v>263772</v>
      </c>
      <c r="H69" s="95" t="s">
        <v>502</v>
      </c>
      <c r="I69" s="96" t="s">
        <v>1801</v>
      </c>
      <c r="J69" s="78"/>
      <c r="K69" s="46">
        <f t="shared" si="1"/>
        <v>96172</v>
      </c>
      <c r="L69" s="78"/>
      <c r="M69" s="97">
        <v>96172</v>
      </c>
    </row>
    <row r="70" spans="1:13" ht="15">
      <c r="A70" s="95" t="s">
        <v>472</v>
      </c>
      <c r="B70" s="96" t="s">
        <v>1795</v>
      </c>
      <c r="C70" s="78"/>
      <c r="D70" s="46">
        <f t="shared" si="0"/>
        <v>125582</v>
      </c>
      <c r="E70" s="78"/>
      <c r="F70" s="97">
        <v>125582</v>
      </c>
      <c r="H70" s="95" t="s">
        <v>504</v>
      </c>
      <c r="I70" s="96" t="s">
        <v>1802</v>
      </c>
      <c r="J70" s="97">
        <v>6100000</v>
      </c>
      <c r="K70" s="46">
        <f t="shared" si="1"/>
        <v>1077755</v>
      </c>
      <c r="L70" s="78"/>
      <c r="M70" s="97">
        <v>1077755</v>
      </c>
    </row>
    <row r="71" spans="1:13" ht="15">
      <c r="A71" s="95" t="s">
        <v>478</v>
      </c>
      <c r="B71" s="96" t="s">
        <v>1796</v>
      </c>
      <c r="C71" s="97">
        <v>1624000</v>
      </c>
      <c r="D71" s="46">
        <f aca="true" t="shared" si="2" ref="D71:D134">E71+F71</f>
        <v>1204599</v>
      </c>
      <c r="E71" s="97">
        <v>192030</v>
      </c>
      <c r="F71" s="97">
        <v>1012569</v>
      </c>
      <c r="H71" s="95" t="s">
        <v>507</v>
      </c>
      <c r="I71" s="96" t="s">
        <v>1803</v>
      </c>
      <c r="J71" s="97">
        <v>47000</v>
      </c>
      <c r="K71" s="46">
        <f aca="true" t="shared" si="3" ref="K71:K134">L71+M71</f>
        <v>10000</v>
      </c>
      <c r="L71" s="78"/>
      <c r="M71" s="97">
        <v>10000</v>
      </c>
    </row>
    <row r="72" spans="1:13" ht="15">
      <c r="A72" s="95" t="s">
        <v>481</v>
      </c>
      <c r="B72" s="96" t="s">
        <v>1797</v>
      </c>
      <c r="C72" s="78"/>
      <c r="D72" s="46">
        <f t="shared" si="2"/>
        <v>571749</v>
      </c>
      <c r="E72" s="97">
        <v>465200</v>
      </c>
      <c r="F72" s="97">
        <v>106549</v>
      </c>
      <c r="H72" s="95" t="s">
        <v>510</v>
      </c>
      <c r="I72" s="96" t="s">
        <v>2165</v>
      </c>
      <c r="J72" s="78"/>
      <c r="K72" s="46">
        <f t="shared" si="3"/>
        <v>218463</v>
      </c>
      <c r="L72" s="78"/>
      <c r="M72" s="97">
        <v>218463</v>
      </c>
    </row>
    <row r="73" spans="1:13" ht="15">
      <c r="A73" s="95" t="s">
        <v>484</v>
      </c>
      <c r="B73" s="96" t="s">
        <v>1798</v>
      </c>
      <c r="C73" s="97">
        <v>410600</v>
      </c>
      <c r="D73" s="46">
        <f t="shared" si="2"/>
        <v>273892</v>
      </c>
      <c r="E73" s="97">
        <v>56650</v>
      </c>
      <c r="F73" s="97">
        <v>217242</v>
      </c>
      <c r="H73" s="95" t="s">
        <v>516</v>
      </c>
      <c r="I73" s="96" t="s">
        <v>1805</v>
      </c>
      <c r="J73" s="78"/>
      <c r="K73" s="46">
        <f t="shared" si="3"/>
        <v>66500</v>
      </c>
      <c r="L73" s="78"/>
      <c r="M73" s="97">
        <v>66500</v>
      </c>
    </row>
    <row r="74" spans="1:13" ht="15">
      <c r="A74" s="95" t="s">
        <v>487</v>
      </c>
      <c r="B74" s="96" t="s">
        <v>1799</v>
      </c>
      <c r="C74" s="78"/>
      <c r="D74" s="46">
        <f t="shared" si="2"/>
        <v>81918</v>
      </c>
      <c r="E74" s="78"/>
      <c r="F74" s="97">
        <v>81918</v>
      </c>
      <c r="H74" s="95" t="s">
        <v>519</v>
      </c>
      <c r="I74" s="96" t="s">
        <v>1806</v>
      </c>
      <c r="J74" s="78"/>
      <c r="K74" s="46">
        <f t="shared" si="3"/>
        <v>88780</v>
      </c>
      <c r="L74" s="78"/>
      <c r="M74" s="97">
        <v>88780</v>
      </c>
    </row>
    <row r="75" spans="1:13" ht="15">
      <c r="A75" s="95" t="s">
        <v>496</v>
      </c>
      <c r="B75" s="96" t="s">
        <v>1800</v>
      </c>
      <c r="C75" s="97">
        <v>371500</v>
      </c>
      <c r="D75" s="46">
        <f t="shared" si="2"/>
        <v>541455</v>
      </c>
      <c r="E75" s="97">
        <v>421200</v>
      </c>
      <c r="F75" s="97">
        <v>120255</v>
      </c>
      <c r="H75" s="95" t="s">
        <v>525</v>
      </c>
      <c r="I75" s="96" t="s">
        <v>1808</v>
      </c>
      <c r="J75" s="78"/>
      <c r="K75" s="46">
        <f t="shared" si="3"/>
        <v>152500</v>
      </c>
      <c r="L75" s="78"/>
      <c r="M75" s="97">
        <v>152500</v>
      </c>
    </row>
    <row r="76" spans="1:13" ht="15">
      <c r="A76" s="95" t="s">
        <v>499</v>
      </c>
      <c r="B76" s="96" t="s">
        <v>2181</v>
      </c>
      <c r="C76" s="78"/>
      <c r="D76" s="46">
        <f t="shared" si="2"/>
        <v>261248</v>
      </c>
      <c r="E76" s="78"/>
      <c r="F76" s="97">
        <v>261248</v>
      </c>
      <c r="H76" s="95" t="s">
        <v>528</v>
      </c>
      <c r="I76" s="96" t="s">
        <v>1809</v>
      </c>
      <c r="J76" s="78"/>
      <c r="K76" s="46">
        <f t="shared" si="3"/>
        <v>359685</v>
      </c>
      <c r="L76" s="78"/>
      <c r="M76" s="97">
        <v>359685</v>
      </c>
    </row>
    <row r="77" spans="1:13" ht="15">
      <c r="A77" s="95" t="s">
        <v>502</v>
      </c>
      <c r="B77" s="96" t="s">
        <v>1801</v>
      </c>
      <c r="C77" s="78"/>
      <c r="D77" s="46">
        <f t="shared" si="2"/>
        <v>15650</v>
      </c>
      <c r="E77" s="78"/>
      <c r="F77" s="97">
        <v>15650</v>
      </c>
      <c r="H77" s="95" t="s">
        <v>531</v>
      </c>
      <c r="I77" s="96" t="s">
        <v>1810</v>
      </c>
      <c r="J77" s="78"/>
      <c r="K77" s="46">
        <f t="shared" si="3"/>
        <v>421654</v>
      </c>
      <c r="L77" s="97">
        <v>69000</v>
      </c>
      <c r="M77" s="97">
        <v>352654</v>
      </c>
    </row>
    <row r="78" spans="1:13" ht="15">
      <c r="A78" s="95" t="s">
        <v>504</v>
      </c>
      <c r="B78" s="96" t="s">
        <v>1802</v>
      </c>
      <c r="C78" s="97">
        <v>3551</v>
      </c>
      <c r="D78" s="46">
        <f t="shared" si="2"/>
        <v>2210180</v>
      </c>
      <c r="E78" s="97">
        <v>611385</v>
      </c>
      <c r="F78" s="97">
        <v>1598795</v>
      </c>
      <c r="H78" s="95" t="s">
        <v>534</v>
      </c>
      <c r="I78" s="96" t="s">
        <v>1811</v>
      </c>
      <c r="J78" s="97">
        <v>95000</v>
      </c>
      <c r="K78" s="46">
        <f t="shared" si="3"/>
        <v>215000</v>
      </c>
      <c r="L78" s="78"/>
      <c r="M78" s="97">
        <v>215000</v>
      </c>
    </row>
    <row r="79" spans="1:13" ht="15">
      <c r="A79" s="95" t="s">
        <v>507</v>
      </c>
      <c r="B79" s="96" t="s">
        <v>1803</v>
      </c>
      <c r="C79" s="97">
        <v>1801300</v>
      </c>
      <c r="D79" s="46">
        <f t="shared" si="2"/>
        <v>281401</v>
      </c>
      <c r="E79" s="97">
        <v>5900</v>
      </c>
      <c r="F79" s="97">
        <v>275501</v>
      </c>
      <c r="H79" s="95" t="s">
        <v>538</v>
      </c>
      <c r="I79" s="96" t="s">
        <v>2247</v>
      </c>
      <c r="J79" s="97">
        <v>85000</v>
      </c>
      <c r="K79" s="46">
        <f t="shared" si="3"/>
        <v>0</v>
      </c>
      <c r="L79" s="78"/>
      <c r="M79" s="78"/>
    </row>
    <row r="80" spans="1:13" ht="15">
      <c r="A80" s="95" t="s">
        <v>513</v>
      </c>
      <c r="B80" s="96" t="s">
        <v>1804</v>
      </c>
      <c r="C80" s="97">
        <v>1039001</v>
      </c>
      <c r="D80" s="46">
        <f t="shared" si="2"/>
        <v>489422</v>
      </c>
      <c r="E80" s="97">
        <v>17202</v>
      </c>
      <c r="F80" s="97">
        <v>472220</v>
      </c>
      <c r="H80" s="95" t="s">
        <v>544</v>
      </c>
      <c r="I80" s="96" t="s">
        <v>1812</v>
      </c>
      <c r="J80" s="78"/>
      <c r="K80" s="46">
        <f t="shared" si="3"/>
        <v>9075</v>
      </c>
      <c r="L80" s="78"/>
      <c r="M80" s="97">
        <v>9075</v>
      </c>
    </row>
    <row r="81" spans="1:13" ht="15">
      <c r="A81" s="95" t="s">
        <v>516</v>
      </c>
      <c r="B81" s="96" t="s">
        <v>1805</v>
      </c>
      <c r="C81" s="78"/>
      <c r="D81" s="46">
        <f t="shared" si="2"/>
        <v>553395</v>
      </c>
      <c r="E81" s="97">
        <v>315000</v>
      </c>
      <c r="F81" s="97">
        <v>238395</v>
      </c>
      <c r="H81" s="95" t="s">
        <v>547</v>
      </c>
      <c r="I81" s="96" t="s">
        <v>1813</v>
      </c>
      <c r="J81" s="78"/>
      <c r="K81" s="46">
        <f t="shared" si="3"/>
        <v>1267400</v>
      </c>
      <c r="L81" s="78"/>
      <c r="M81" s="97">
        <v>1267400</v>
      </c>
    </row>
    <row r="82" spans="1:13" ht="15">
      <c r="A82" s="95" t="s">
        <v>519</v>
      </c>
      <c r="B82" s="96" t="s">
        <v>1806</v>
      </c>
      <c r="C82" s="78"/>
      <c r="D82" s="46">
        <f t="shared" si="2"/>
        <v>126023</v>
      </c>
      <c r="E82" s="78"/>
      <c r="F82" s="97">
        <v>126023</v>
      </c>
      <c r="H82" s="95" t="s">
        <v>553</v>
      </c>
      <c r="I82" s="96" t="s">
        <v>1814</v>
      </c>
      <c r="J82" s="78"/>
      <c r="K82" s="46">
        <f t="shared" si="3"/>
        <v>2047700</v>
      </c>
      <c r="L82" s="78"/>
      <c r="M82" s="97">
        <v>2047700</v>
      </c>
    </row>
    <row r="83" spans="1:13" ht="15">
      <c r="A83" s="95" t="s">
        <v>522</v>
      </c>
      <c r="B83" s="96" t="s">
        <v>1807</v>
      </c>
      <c r="C83" s="78"/>
      <c r="D83" s="46">
        <f t="shared" si="2"/>
        <v>954477</v>
      </c>
      <c r="E83" s="97">
        <v>752886</v>
      </c>
      <c r="F83" s="97">
        <v>201591</v>
      </c>
      <c r="H83" s="95" t="s">
        <v>556</v>
      </c>
      <c r="I83" s="96" t="s">
        <v>1815</v>
      </c>
      <c r="J83" s="97">
        <v>26500</v>
      </c>
      <c r="K83" s="46">
        <f t="shared" si="3"/>
        <v>52349</v>
      </c>
      <c r="L83" s="78"/>
      <c r="M83" s="97">
        <v>52349</v>
      </c>
    </row>
    <row r="84" spans="1:13" ht="15">
      <c r="A84" s="95" t="s">
        <v>525</v>
      </c>
      <c r="B84" s="96" t="s">
        <v>1808</v>
      </c>
      <c r="C84" s="78"/>
      <c r="D84" s="46">
        <f t="shared" si="2"/>
        <v>347518</v>
      </c>
      <c r="E84" s="97">
        <v>112000</v>
      </c>
      <c r="F84" s="97">
        <v>235518</v>
      </c>
      <c r="H84" s="95" t="s">
        <v>559</v>
      </c>
      <c r="I84" s="96" t="s">
        <v>1816</v>
      </c>
      <c r="J84" s="78"/>
      <c r="K84" s="46">
        <f t="shared" si="3"/>
        <v>134734</v>
      </c>
      <c r="L84" s="78"/>
      <c r="M84" s="97">
        <v>134734</v>
      </c>
    </row>
    <row r="85" spans="1:13" ht="15">
      <c r="A85" s="95" t="s">
        <v>528</v>
      </c>
      <c r="B85" s="96" t="s">
        <v>1809</v>
      </c>
      <c r="C85" s="78"/>
      <c r="D85" s="46">
        <f t="shared" si="2"/>
        <v>363134</v>
      </c>
      <c r="E85" s="97">
        <v>242650</v>
      </c>
      <c r="F85" s="97">
        <v>120484</v>
      </c>
      <c r="H85" s="95" t="s">
        <v>562</v>
      </c>
      <c r="I85" s="96" t="s">
        <v>2255</v>
      </c>
      <c r="J85" s="78"/>
      <c r="K85" s="46">
        <f t="shared" si="3"/>
        <v>40100</v>
      </c>
      <c r="L85" s="78"/>
      <c r="M85" s="97">
        <v>40100</v>
      </c>
    </row>
    <row r="86" spans="1:13" ht="15">
      <c r="A86" s="95" t="s">
        <v>531</v>
      </c>
      <c r="B86" s="96" t="s">
        <v>1810</v>
      </c>
      <c r="C86" s="78"/>
      <c r="D86" s="46">
        <f t="shared" si="2"/>
        <v>11780</v>
      </c>
      <c r="E86" s="78"/>
      <c r="F86" s="97">
        <v>11780</v>
      </c>
      <c r="H86" s="95" t="s">
        <v>565</v>
      </c>
      <c r="I86" s="96" t="s">
        <v>1817</v>
      </c>
      <c r="J86" s="97">
        <v>6200</v>
      </c>
      <c r="K86" s="46">
        <f t="shared" si="3"/>
        <v>59215</v>
      </c>
      <c r="L86" s="78"/>
      <c r="M86" s="97">
        <v>59215</v>
      </c>
    </row>
    <row r="87" spans="1:13" ht="15">
      <c r="A87" s="95" t="s">
        <v>534</v>
      </c>
      <c r="B87" s="96" t="s">
        <v>1811</v>
      </c>
      <c r="C87" s="78"/>
      <c r="D87" s="46">
        <f t="shared" si="2"/>
        <v>1537312</v>
      </c>
      <c r="E87" s="97">
        <v>812200</v>
      </c>
      <c r="F87" s="97">
        <v>725112</v>
      </c>
      <c r="H87" s="95" t="s">
        <v>571</v>
      </c>
      <c r="I87" s="96" t="s">
        <v>1819</v>
      </c>
      <c r="J87" s="78"/>
      <c r="K87" s="46">
        <f t="shared" si="3"/>
        <v>15000</v>
      </c>
      <c r="L87" s="78"/>
      <c r="M87" s="97">
        <v>15000</v>
      </c>
    </row>
    <row r="88" spans="1:13" ht="15">
      <c r="A88" s="95" t="s">
        <v>538</v>
      </c>
      <c r="B88" s="96" t="s">
        <v>2247</v>
      </c>
      <c r="C88" s="78"/>
      <c r="D88" s="46">
        <f t="shared" si="2"/>
        <v>94850</v>
      </c>
      <c r="E88" s="97">
        <v>86500</v>
      </c>
      <c r="F88" s="97">
        <v>8350</v>
      </c>
      <c r="H88" s="95" t="s">
        <v>574</v>
      </c>
      <c r="I88" s="96" t="s">
        <v>1820</v>
      </c>
      <c r="J88" s="97">
        <v>1205145</v>
      </c>
      <c r="K88" s="46">
        <f t="shared" si="3"/>
        <v>578150</v>
      </c>
      <c r="L88" s="78"/>
      <c r="M88" s="97">
        <v>578150</v>
      </c>
    </row>
    <row r="89" spans="1:13" ht="15">
      <c r="A89" s="95" t="s">
        <v>544</v>
      </c>
      <c r="B89" s="96" t="s">
        <v>1812</v>
      </c>
      <c r="C89" s="78"/>
      <c r="D89" s="46">
        <f t="shared" si="2"/>
        <v>97877</v>
      </c>
      <c r="E89" s="78"/>
      <c r="F89" s="97">
        <v>97877</v>
      </c>
      <c r="H89" s="95" t="s">
        <v>580</v>
      </c>
      <c r="I89" s="96" t="s">
        <v>1821</v>
      </c>
      <c r="J89" s="78"/>
      <c r="K89" s="46">
        <f t="shared" si="3"/>
        <v>329757</v>
      </c>
      <c r="L89" s="78"/>
      <c r="M89" s="97">
        <v>329757</v>
      </c>
    </row>
    <row r="90" spans="1:13" ht="15">
      <c r="A90" s="95" t="s">
        <v>547</v>
      </c>
      <c r="B90" s="96" t="s">
        <v>1813</v>
      </c>
      <c r="C90" s="78"/>
      <c r="D90" s="46">
        <f t="shared" si="2"/>
        <v>334897</v>
      </c>
      <c r="E90" s="97">
        <v>19000</v>
      </c>
      <c r="F90" s="97">
        <v>315897</v>
      </c>
      <c r="H90" s="95" t="s">
        <v>583</v>
      </c>
      <c r="I90" s="96" t="s">
        <v>1822</v>
      </c>
      <c r="J90" s="78"/>
      <c r="K90" s="46">
        <f t="shared" si="3"/>
        <v>46935</v>
      </c>
      <c r="L90" s="78"/>
      <c r="M90" s="97">
        <v>46935</v>
      </c>
    </row>
    <row r="91" spans="1:13" ht="15">
      <c r="A91" s="95" t="s">
        <v>553</v>
      </c>
      <c r="B91" s="96" t="s">
        <v>1814</v>
      </c>
      <c r="C91" s="78"/>
      <c r="D91" s="46">
        <f t="shared" si="2"/>
        <v>341616</v>
      </c>
      <c r="E91" s="78"/>
      <c r="F91" s="97">
        <v>341616</v>
      </c>
      <c r="H91" s="95" t="s">
        <v>586</v>
      </c>
      <c r="I91" s="96" t="s">
        <v>1823</v>
      </c>
      <c r="J91" s="97">
        <v>42500</v>
      </c>
      <c r="K91" s="46">
        <f t="shared" si="3"/>
        <v>934</v>
      </c>
      <c r="L91" s="78"/>
      <c r="M91" s="97">
        <v>934</v>
      </c>
    </row>
    <row r="92" spans="1:13" ht="15">
      <c r="A92" s="95" t="s">
        <v>556</v>
      </c>
      <c r="B92" s="96" t="s">
        <v>1815</v>
      </c>
      <c r="C92" s="97">
        <v>831100</v>
      </c>
      <c r="D92" s="46">
        <f t="shared" si="2"/>
        <v>90679</v>
      </c>
      <c r="E92" s="78"/>
      <c r="F92" s="97">
        <v>90679</v>
      </c>
      <c r="H92" s="95" t="s">
        <v>589</v>
      </c>
      <c r="I92" s="96" t="s">
        <v>1824</v>
      </c>
      <c r="J92" s="97">
        <v>17000</v>
      </c>
      <c r="K92" s="46">
        <f t="shared" si="3"/>
        <v>98850</v>
      </c>
      <c r="L92" s="78"/>
      <c r="M92" s="97">
        <v>98850</v>
      </c>
    </row>
    <row r="93" spans="1:13" ht="15">
      <c r="A93" s="95" t="s">
        <v>559</v>
      </c>
      <c r="B93" s="96" t="s">
        <v>1816</v>
      </c>
      <c r="C93" s="78"/>
      <c r="D93" s="46">
        <f t="shared" si="2"/>
        <v>172424</v>
      </c>
      <c r="E93" s="78"/>
      <c r="F93" s="97">
        <v>172424</v>
      </c>
      <c r="H93" s="95" t="s">
        <v>592</v>
      </c>
      <c r="I93" s="96" t="s">
        <v>1825</v>
      </c>
      <c r="J93" s="97">
        <v>1809356</v>
      </c>
      <c r="K93" s="46">
        <f t="shared" si="3"/>
        <v>195950</v>
      </c>
      <c r="L93" s="78"/>
      <c r="M93" s="97">
        <v>195950</v>
      </c>
    </row>
    <row r="94" spans="1:13" ht="15">
      <c r="A94" s="95" t="s">
        <v>562</v>
      </c>
      <c r="B94" s="96" t="s">
        <v>2255</v>
      </c>
      <c r="C94" s="78"/>
      <c r="D94" s="46">
        <f t="shared" si="2"/>
        <v>54549</v>
      </c>
      <c r="E94" s="78"/>
      <c r="F94" s="97">
        <v>54549</v>
      </c>
      <c r="H94" s="95" t="s">
        <v>595</v>
      </c>
      <c r="I94" s="96" t="s">
        <v>1826</v>
      </c>
      <c r="J94" s="97">
        <v>6000</v>
      </c>
      <c r="K94" s="46">
        <f t="shared" si="3"/>
        <v>439229</v>
      </c>
      <c r="L94" s="97">
        <v>31000</v>
      </c>
      <c r="M94" s="97">
        <v>408229</v>
      </c>
    </row>
    <row r="95" spans="1:13" ht="15">
      <c r="A95" s="95" t="s">
        <v>565</v>
      </c>
      <c r="B95" s="96" t="s">
        <v>1817</v>
      </c>
      <c r="C95" s="97">
        <v>111000</v>
      </c>
      <c r="D95" s="46">
        <f t="shared" si="2"/>
        <v>337334</v>
      </c>
      <c r="E95" s="78"/>
      <c r="F95" s="97">
        <v>337334</v>
      </c>
      <c r="H95" s="95" t="s">
        <v>601</v>
      </c>
      <c r="I95" s="96" t="s">
        <v>2285</v>
      </c>
      <c r="J95" s="78"/>
      <c r="K95" s="46">
        <f t="shared" si="3"/>
        <v>383268</v>
      </c>
      <c r="L95" s="78"/>
      <c r="M95" s="97">
        <v>383268</v>
      </c>
    </row>
    <row r="96" spans="1:13" ht="15">
      <c r="A96" s="95" t="s">
        <v>568</v>
      </c>
      <c r="B96" s="96" t="s">
        <v>1818</v>
      </c>
      <c r="C96" s="97">
        <v>4165500</v>
      </c>
      <c r="D96" s="46">
        <f t="shared" si="2"/>
        <v>15777</v>
      </c>
      <c r="E96" s="78"/>
      <c r="F96" s="97">
        <v>15777</v>
      </c>
      <c r="H96" s="95" t="s">
        <v>604</v>
      </c>
      <c r="I96" s="96" t="s">
        <v>1828</v>
      </c>
      <c r="J96" s="78"/>
      <c r="K96" s="46">
        <f t="shared" si="3"/>
        <v>1021029</v>
      </c>
      <c r="L96" s="78"/>
      <c r="M96" s="97">
        <v>1021029</v>
      </c>
    </row>
    <row r="97" spans="1:13" ht="15">
      <c r="A97" s="95" t="s">
        <v>571</v>
      </c>
      <c r="B97" s="96" t="s">
        <v>1819</v>
      </c>
      <c r="C97" s="97">
        <v>103625</v>
      </c>
      <c r="D97" s="46">
        <f t="shared" si="2"/>
        <v>169314</v>
      </c>
      <c r="E97" s="78"/>
      <c r="F97" s="97">
        <v>169314</v>
      </c>
      <c r="H97" s="95" t="s">
        <v>607</v>
      </c>
      <c r="I97" s="96" t="s">
        <v>1829</v>
      </c>
      <c r="J97" s="78"/>
      <c r="K97" s="46">
        <f t="shared" si="3"/>
        <v>1868166</v>
      </c>
      <c r="L97" s="78"/>
      <c r="M97" s="97">
        <v>1868166</v>
      </c>
    </row>
    <row r="98" spans="1:13" ht="15">
      <c r="A98" s="95" t="s">
        <v>574</v>
      </c>
      <c r="B98" s="96" t="s">
        <v>1820</v>
      </c>
      <c r="C98" s="97">
        <v>2518412</v>
      </c>
      <c r="D98" s="46">
        <f t="shared" si="2"/>
        <v>544353</v>
      </c>
      <c r="E98" s="78"/>
      <c r="F98" s="97">
        <v>544353</v>
      </c>
      <c r="H98" s="95" t="s">
        <v>616</v>
      </c>
      <c r="I98" s="96" t="s">
        <v>1830</v>
      </c>
      <c r="J98" s="78"/>
      <c r="K98" s="46">
        <f t="shared" si="3"/>
        <v>5300</v>
      </c>
      <c r="L98" s="78"/>
      <c r="M98" s="97">
        <v>5300</v>
      </c>
    </row>
    <row r="99" spans="1:13" ht="15">
      <c r="A99" s="95" t="s">
        <v>577</v>
      </c>
      <c r="B99" s="96" t="s">
        <v>2266</v>
      </c>
      <c r="C99" s="78"/>
      <c r="D99" s="46">
        <f t="shared" si="2"/>
        <v>10500</v>
      </c>
      <c r="E99" s="78"/>
      <c r="F99" s="97">
        <v>10500</v>
      </c>
      <c r="H99" s="95" t="s">
        <v>622</v>
      </c>
      <c r="I99" s="96" t="s">
        <v>1832</v>
      </c>
      <c r="J99" s="97">
        <v>98125</v>
      </c>
      <c r="K99" s="46">
        <f t="shared" si="3"/>
        <v>215640</v>
      </c>
      <c r="L99" s="78"/>
      <c r="M99" s="97">
        <v>215640</v>
      </c>
    </row>
    <row r="100" spans="1:13" ht="15">
      <c r="A100" s="95" t="s">
        <v>580</v>
      </c>
      <c r="B100" s="96" t="s">
        <v>1821</v>
      </c>
      <c r="C100" s="78"/>
      <c r="D100" s="46">
        <f t="shared" si="2"/>
        <v>298649</v>
      </c>
      <c r="E100" s="78"/>
      <c r="F100" s="97">
        <v>298649</v>
      </c>
      <c r="H100" s="95" t="s">
        <v>625</v>
      </c>
      <c r="I100" s="96" t="s">
        <v>1833</v>
      </c>
      <c r="J100" s="78"/>
      <c r="K100" s="46">
        <f t="shared" si="3"/>
        <v>17000</v>
      </c>
      <c r="L100" s="78"/>
      <c r="M100" s="97">
        <v>17000</v>
      </c>
    </row>
    <row r="101" spans="1:13" ht="15">
      <c r="A101" s="95" t="s">
        <v>583</v>
      </c>
      <c r="B101" s="96" t="s">
        <v>1822</v>
      </c>
      <c r="C101" s="78"/>
      <c r="D101" s="46">
        <f t="shared" si="2"/>
        <v>178047</v>
      </c>
      <c r="E101" s="97">
        <v>101175</v>
      </c>
      <c r="F101" s="97">
        <v>76872</v>
      </c>
      <c r="H101" s="95" t="s">
        <v>628</v>
      </c>
      <c r="I101" s="96" t="s">
        <v>1834</v>
      </c>
      <c r="J101" s="78"/>
      <c r="K101" s="46">
        <f t="shared" si="3"/>
        <v>21070</v>
      </c>
      <c r="L101" s="78"/>
      <c r="M101" s="97">
        <v>21070</v>
      </c>
    </row>
    <row r="102" spans="1:13" ht="15">
      <c r="A102" s="95" t="s">
        <v>586</v>
      </c>
      <c r="B102" s="96" t="s">
        <v>1823</v>
      </c>
      <c r="C102" s="78"/>
      <c r="D102" s="46">
        <f t="shared" si="2"/>
        <v>366326</v>
      </c>
      <c r="E102" s="97">
        <v>77414</v>
      </c>
      <c r="F102" s="97">
        <v>288912</v>
      </c>
      <c r="H102" s="95" t="s">
        <v>634</v>
      </c>
      <c r="I102" s="96" t="s">
        <v>1835</v>
      </c>
      <c r="J102" s="97">
        <v>60000</v>
      </c>
      <c r="K102" s="46">
        <f t="shared" si="3"/>
        <v>138800</v>
      </c>
      <c r="L102" s="78"/>
      <c r="M102" s="97">
        <v>138800</v>
      </c>
    </row>
    <row r="103" spans="1:13" ht="15">
      <c r="A103" s="95" t="s">
        <v>589</v>
      </c>
      <c r="B103" s="96" t="s">
        <v>1824</v>
      </c>
      <c r="C103" s="78"/>
      <c r="D103" s="46">
        <f t="shared" si="2"/>
        <v>104435</v>
      </c>
      <c r="E103" s="78"/>
      <c r="F103" s="97">
        <v>104435</v>
      </c>
      <c r="H103" s="95" t="s">
        <v>637</v>
      </c>
      <c r="I103" s="96" t="s">
        <v>1836</v>
      </c>
      <c r="J103" s="78"/>
      <c r="K103" s="46">
        <f t="shared" si="3"/>
        <v>67312</v>
      </c>
      <c r="L103" s="78"/>
      <c r="M103" s="97">
        <v>67312</v>
      </c>
    </row>
    <row r="104" spans="1:13" ht="15">
      <c r="A104" s="95" t="s">
        <v>592</v>
      </c>
      <c r="B104" s="96" t="s">
        <v>1825</v>
      </c>
      <c r="C104" s="97">
        <v>80504</v>
      </c>
      <c r="D104" s="46">
        <f t="shared" si="2"/>
        <v>261013</v>
      </c>
      <c r="E104" s="97">
        <v>16001</v>
      </c>
      <c r="F104" s="97">
        <v>245012</v>
      </c>
      <c r="H104" s="95" t="s">
        <v>643</v>
      </c>
      <c r="I104" s="96" t="s">
        <v>1807</v>
      </c>
      <c r="J104" s="78"/>
      <c r="K104" s="46">
        <f t="shared" si="3"/>
        <v>12000</v>
      </c>
      <c r="L104" s="78"/>
      <c r="M104" s="97">
        <v>12000</v>
      </c>
    </row>
    <row r="105" spans="1:13" ht="15">
      <c r="A105" s="95" t="s">
        <v>595</v>
      </c>
      <c r="B105" s="96" t="s">
        <v>1826</v>
      </c>
      <c r="C105" s="97">
        <v>478498</v>
      </c>
      <c r="D105" s="46">
        <f t="shared" si="2"/>
        <v>1061057</v>
      </c>
      <c r="E105" s="97">
        <v>353260</v>
      </c>
      <c r="F105" s="97">
        <v>707797</v>
      </c>
      <c r="H105" s="95" t="s">
        <v>645</v>
      </c>
      <c r="I105" s="96" t="s">
        <v>1837</v>
      </c>
      <c r="J105" s="78"/>
      <c r="K105" s="46">
        <f t="shared" si="3"/>
        <v>348428</v>
      </c>
      <c r="L105" s="78"/>
      <c r="M105" s="97">
        <v>348428</v>
      </c>
    </row>
    <row r="106" spans="1:13" ht="15">
      <c r="A106" s="95" t="s">
        <v>598</v>
      </c>
      <c r="B106" s="96" t="s">
        <v>1827</v>
      </c>
      <c r="C106" s="97">
        <v>37500</v>
      </c>
      <c r="D106" s="46">
        <f t="shared" si="2"/>
        <v>134834</v>
      </c>
      <c r="E106" s="97">
        <v>5170</v>
      </c>
      <c r="F106" s="97">
        <v>129664</v>
      </c>
      <c r="H106" s="95" t="s">
        <v>648</v>
      </c>
      <c r="I106" s="96" t="s">
        <v>1838</v>
      </c>
      <c r="J106" s="78"/>
      <c r="K106" s="46">
        <f t="shared" si="3"/>
        <v>27350</v>
      </c>
      <c r="L106" s="78"/>
      <c r="M106" s="97">
        <v>27350</v>
      </c>
    </row>
    <row r="107" spans="1:13" ht="15">
      <c r="A107" s="95" t="s">
        <v>601</v>
      </c>
      <c r="B107" s="96" t="s">
        <v>2285</v>
      </c>
      <c r="C107" s="97">
        <v>571800</v>
      </c>
      <c r="D107" s="46">
        <f t="shared" si="2"/>
        <v>1178937</v>
      </c>
      <c r="E107" s="97">
        <v>208950</v>
      </c>
      <c r="F107" s="97">
        <v>969987</v>
      </c>
      <c r="H107" s="95" t="s">
        <v>654</v>
      </c>
      <c r="I107" s="96" t="s">
        <v>2248</v>
      </c>
      <c r="J107" s="78"/>
      <c r="K107" s="46">
        <f t="shared" si="3"/>
        <v>1000</v>
      </c>
      <c r="L107" s="78"/>
      <c r="M107" s="97">
        <v>1000</v>
      </c>
    </row>
    <row r="108" spans="1:13" ht="15">
      <c r="A108" s="95" t="s">
        <v>604</v>
      </c>
      <c r="B108" s="96" t="s">
        <v>1828</v>
      </c>
      <c r="C108" s="78"/>
      <c r="D108" s="46">
        <f t="shared" si="2"/>
        <v>142925</v>
      </c>
      <c r="E108" s="78"/>
      <c r="F108" s="97">
        <v>142925</v>
      </c>
      <c r="H108" s="95" t="s">
        <v>658</v>
      </c>
      <c r="I108" s="96" t="s">
        <v>2201</v>
      </c>
      <c r="J108" s="78"/>
      <c r="K108" s="46">
        <f t="shared" si="3"/>
        <v>2216</v>
      </c>
      <c r="L108" s="78"/>
      <c r="M108" s="97">
        <v>2216</v>
      </c>
    </row>
    <row r="109" spans="1:13" ht="15">
      <c r="A109" s="95" t="s">
        <v>607</v>
      </c>
      <c r="B109" s="96" t="s">
        <v>1829</v>
      </c>
      <c r="C109" s="97">
        <v>1177102</v>
      </c>
      <c r="D109" s="46">
        <f t="shared" si="2"/>
        <v>1822655</v>
      </c>
      <c r="E109" s="78"/>
      <c r="F109" s="97">
        <v>1822655</v>
      </c>
      <c r="H109" s="95" t="s">
        <v>664</v>
      </c>
      <c r="I109" s="96" t="s">
        <v>1839</v>
      </c>
      <c r="J109" s="78"/>
      <c r="K109" s="46">
        <f t="shared" si="3"/>
        <v>80000</v>
      </c>
      <c r="L109" s="78"/>
      <c r="M109" s="97">
        <v>80000</v>
      </c>
    </row>
    <row r="110" spans="1:13" ht="15">
      <c r="A110" s="95" t="s">
        <v>610</v>
      </c>
      <c r="B110" s="96" t="s">
        <v>2200</v>
      </c>
      <c r="C110" s="78"/>
      <c r="D110" s="46">
        <f t="shared" si="2"/>
        <v>10700</v>
      </c>
      <c r="E110" s="78"/>
      <c r="F110" s="97">
        <v>10700</v>
      </c>
      <c r="H110" s="95" t="s">
        <v>667</v>
      </c>
      <c r="I110" s="96" t="s">
        <v>1840</v>
      </c>
      <c r="J110" s="78"/>
      <c r="K110" s="46">
        <f t="shared" si="3"/>
        <v>3976130</v>
      </c>
      <c r="L110" s="78"/>
      <c r="M110" s="97">
        <v>3976130</v>
      </c>
    </row>
    <row r="111" spans="1:13" ht="15">
      <c r="A111" s="95" t="s">
        <v>616</v>
      </c>
      <c r="B111" s="96" t="s">
        <v>1830</v>
      </c>
      <c r="C111" s="78"/>
      <c r="D111" s="46">
        <f t="shared" si="2"/>
        <v>60894</v>
      </c>
      <c r="E111" s="78"/>
      <c r="F111" s="97">
        <v>60894</v>
      </c>
      <c r="H111" s="95" t="s">
        <v>670</v>
      </c>
      <c r="I111" s="96" t="s">
        <v>1841</v>
      </c>
      <c r="J111" s="78"/>
      <c r="K111" s="46">
        <f t="shared" si="3"/>
        <v>156906</v>
      </c>
      <c r="L111" s="78"/>
      <c r="M111" s="97">
        <v>156906</v>
      </c>
    </row>
    <row r="112" spans="1:13" ht="15">
      <c r="A112" s="95" t="s">
        <v>619</v>
      </c>
      <c r="B112" s="96" t="s">
        <v>1831</v>
      </c>
      <c r="C112" s="78"/>
      <c r="D112" s="46">
        <f t="shared" si="2"/>
        <v>2500</v>
      </c>
      <c r="E112" s="78"/>
      <c r="F112" s="97">
        <v>2500</v>
      </c>
      <c r="H112" s="95" t="s">
        <v>673</v>
      </c>
      <c r="I112" s="96" t="s">
        <v>1842</v>
      </c>
      <c r="J112" s="78"/>
      <c r="K112" s="46">
        <f t="shared" si="3"/>
        <v>314059</v>
      </c>
      <c r="L112" s="78"/>
      <c r="M112" s="97">
        <v>314059</v>
      </c>
    </row>
    <row r="113" spans="1:13" ht="15">
      <c r="A113" s="95" t="s">
        <v>622</v>
      </c>
      <c r="B113" s="96" t="s">
        <v>1832</v>
      </c>
      <c r="C113" s="78"/>
      <c r="D113" s="46">
        <f t="shared" si="2"/>
        <v>512149</v>
      </c>
      <c r="E113" s="78"/>
      <c r="F113" s="97">
        <v>512149</v>
      </c>
      <c r="H113" s="95" t="s">
        <v>679</v>
      </c>
      <c r="I113" s="96" t="s">
        <v>1843</v>
      </c>
      <c r="J113" s="97">
        <v>1754886</v>
      </c>
      <c r="K113" s="46">
        <f t="shared" si="3"/>
        <v>11346697</v>
      </c>
      <c r="L113" s="78"/>
      <c r="M113" s="97">
        <v>11346697</v>
      </c>
    </row>
    <row r="114" spans="1:13" ht="15">
      <c r="A114" s="95" t="s">
        <v>625</v>
      </c>
      <c r="B114" s="96" t="s">
        <v>1833</v>
      </c>
      <c r="C114" s="97">
        <v>76350</v>
      </c>
      <c r="D114" s="46">
        <f t="shared" si="2"/>
        <v>160250</v>
      </c>
      <c r="E114" s="78"/>
      <c r="F114" s="97">
        <v>160250</v>
      </c>
      <c r="H114" s="95" t="s">
        <v>682</v>
      </c>
      <c r="I114" s="96" t="s">
        <v>1844</v>
      </c>
      <c r="J114" s="97">
        <v>13162643</v>
      </c>
      <c r="K114" s="46">
        <f t="shared" si="3"/>
        <v>99519559</v>
      </c>
      <c r="L114" s="97">
        <v>95265809</v>
      </c>
      <c r="M114" s="97">
        <v>4253750</v>
      </c>
    </row>
    <row r="115" spans="1:13" ht="15">
      <c r="A115" s="95" t="s">
        <v>628</v>
      </c>
      <c r="B115" s="96" t="s">
        <v>1834</v>
      </c>
      <c r="C115" s="78"/>
      <c r="D115" s="46">
        <f t="shared" si="2"/>
        <v>53060</v>
      </c>
      <c r="E115" s="78"/>
      <c r="F115" s="97">
        <v>53060</v>
      </c>
      <c r="H115" s="95" t="s">
        <v>685</v>
      </c>
      <c r="I115" s="96" t="s">
        <v>1845</v>
      </c>
      <c r="J115" s="78"/>
      <c r="K115" s="46">
        <f t="shared" si="3"/>
        <v>903</v>
      </c>
      <c r="L115" s="78"/>
      <c r="M115" s="97">
        <v>903</v>
      </c>
    </row>
    <row r="116" spans="1:13" ht="15">
      <c r="A116" s="95" t="s">
        <v>634</v>
      </c>
      <c r="B116" s="96" t="s">
        <v>1835</v>
      </c>
      <c r="C116" s="78"/>
      <c r="D116" s="46">
        <f t="shared" si="2"/>
        <v>528104</v>
      </c>
      <c r="E116" s="78"/>
      <c r="F116" s="97">
        <v>528104</v>
      </c>
      <c r="H116" s="95" t="s">
        <v>691</v>
      </c>
      <c r="I116" s="96" t="s">
        <v>1846</v>
      </c>
      <c r="J116" s="78"/>
      <c r="K116" s="46">
        <f t="shared" si="3"/>
        <v>165295</v>
      </c>
      <c r="L116" s="78"/>
      <c r="M116" s="97">
        <v>165295</v>
      </c>
    </row>
    <row r="117" spans="1:13" ht="15">
      <c r="A117" s="95" t="s">
        <v>637</v>
      </c>
      <c r="B117" s="96" t="s">
        <v>1836</v>
      </c>
      <c r="C117" s="78"/>
      <c r="D117" s="46">
        <f t="shared" si="2"/>
        <v>65585</v>
      </c>
      <c r="E117" s="78"/>
      <c r="F117" s="97">
        <v>65585</v>
      </c>
      <c r="H117" s="95" t="s">
        <v>694</v>
      </c>
      <c r="I117" s="96" t="s">
        <v>1847</v>
      </c>
      <c r="J117" s="78"/>
      <c r="K117" s="46">
        <f t="shared" si="3"/>
        <v>294000</v>
      </c>
      <c r="L117" s="97">
        <v>294000</v>
      </c>
      <c r="M117" s="78"/>
    </row>
    <row r="118" spans="1:13" ht="15">
      <c r="A118" s="95" t="s">
        <v>643</v>
      </c>
      <c r="B118" s="96" t="s">
        <v>1807</v>
      </c>
      <c r="C118" s="97">
        <v>400</v>
      </c>
      <c r="D118" s="46">
        <f t="shared" si="2"/>
        <v>21995</v>
      </c>
      <c r="E118" s="78"/>
      <c r="F118" s="97">
        <v>21995</v>
      </c>
      <c r="H118" s="95" t="s">
        <v>697</v>
      </c>
      <c r="I118" s="96" t="s">
        <v>1848</v>
      </c>
      <c r="J118" s="78"/>
      <c r="K118" s="46">
        <f t="shared" si="3"/>
        <v>1582400</v>
      </c>
      <c r="L118" s="78"/>
      <c r="M118" s="97">
        <v>1582400</v>
      </c>
    </row>
    <row r="119" spans="1:13" ht="15">
      <c r="A119" s="95" t="s">
        <v>645</v>
      </c>
      <c r="B119" s="96" t="s">
        <v>1837</v>
      </c>
      <c r="C119" s="78"/>
      <c r="D119" s="46">
        <f t="shared" si="2"/>
        <v>103406</v>
      </c>
      <c r="E119" s="78"/>
      <c r="F119" s="97">
        <v>103406</v>
      </c>
      <c r="H119" s="95" t="s">
        <v>700</v>
      </c>
      <c r="I119" s="96" t="s">
        <v>2249</v>
      </c>
      <c r="J119" s="78"/>
      <c r="K119" s="46">
        <f t="shared" si="3"/>
        <v>576784</v>
      </c>
      <c r="L119" s="78"/>
      <c r="M119" s="97">
        <v>576784</v>
      </c>
    </row>
    <row r="120" spans="1:13" ht="15">
      <c r="A120" s="95" t="s">
        <v>648</v>
      </c>
      <c r="B120" s="96" t="s">
        <v>1838</v>
      </c>
      <c r="C120" s="78"/>
      <c r="D120" s="46">
        <f t="shared" si="2"/>
        <v>1529812</v>
      </c>
      <c r="E120" s="97">
        <v>18900</v>
      </c>
      <c r="F120" s="97">
        <v>1510912</v>
      </c>
      <c r="H120" s="95" t="s">
        <v>703</v>
      </c>
      <c r="I120" s="96" t="s">
        <v>1849</v>
      </c>
      <c r="J120" s="78"/>
      <c r="K120" s="46">
        <f t="shared" si="3"/>
        <v>401875</v>
      </c>
      <c r="L120" s="78"/>
      <c r="M120" s="97">
        <v>401875</v>
      </c>
    </row>
    <row r="121" spans="1:13" ht="15">
      <c r="A121" s="95" t="s">
        <v>658</v>
      </c>
      <c r="B121" s="96" t="s">
        <v>2201</v>
      </c>
      <c r="C121" s="78"/>
      <c r="D121" s="46">
        <f t="shared" si="2"/>
        <v>330038</v>
      </c>
      <c r="E121" s="97">
        <v>77800</v>
      </c>
      <c r="F121" s="97">
        <v>252238</v>
      </c>
      <c r="H121" s="95" t="s">
        <v>709</v>
      </c>
      <c r="I121" s="96" t="s">
        <v>1851</v>
      </c>
      <c r="J121" s="78"/>
      <c r="K121" s="46">
        <f t="shared" si="3"/>
        <v>53615</v>
      </c>
      <c r="L121" s="78"/>
      <c r="M121" s="97">
        <v>53615</v>
      </c>
    </row>
    <row r="122" spans="1:13" ht="15">
      <c r="A122" s="95" t="s">
        <v>661</v>
      </c>
      <c r="B122" s="96" t="s">
        <v>2202</v>
      </c>
      <c r="C122" s="78"/>
      <c r="D122" s="46">
        <f t="shared" si="2"/>
        <v>500</v>
      </c>
      <c r="E122" s="78"/>
      <c r="F122" s="97">
        <v>500</v>
      </c>
      <c r="H122" s="95" t="s">
        <v>715</v>
      </c>
      <c r="I122" s="96" t="s">
        <v>2203</v>
      </c>
      <c r="J122" s="97">
        <v>23000</v>
      </c>
      <c r="K122" s="46">
        <f t="shared" si="3"/>
        <v>0</v>
      </c>
      <c r="L122" s="78"/>
      <c r="M122" s="78"/>
    </row>
    <row r="123" spans="1:13" ht="15">
      <c r="A123" s="95" t="s">
        <v>664</v>
      </c>
      <c r="B123" s="96" t="s">
        <v>1839</v>
      </c>
      <c r="C123" s="78"/>
      <c r="D123" s="46">
        <f t="shared" si="2"/>
        <v>168236</v>
      </c>
      <c r="E123" s="97">
        <v>42126</v>
      </c>
      <c r="F123" s="97">
        <v>126110</v>
      </c>
      <c r="H123" s="95" t="s">
        <v>718</v>
      </c>
      <c r="I123" s="96" t="s">
        <v>1852</v>
      </c>
      <c r="J123" s="78"/>
      <c r="K123" s="46">
        <f t="shared" si="3"/>
        <v>500</v>
      </c>
      <c r="L123" s="78"/>
      <c r="M123" s="97">
        <v>500</v>
      </c>
    </row>
    <row r="124" spans="1:13" ht="15">
      <c r="A124" s="95" t="s">
        <v>667</v>
      </c>
      <c r="B124" s="96" t="s">
        <v>1840</v>
      </c>
      <c r="C124" s="97">
        <v>150000</v>
      </c>
      <c r="D124" s="46">
        <f t="shared" si="2"/>
        <v>200287</v>
      </c>
      <c r="E124" s="78"/>
      <c r="F124" s="97">
        <v>200287</v>
      </c>
      <c r="H124" s="95" t="s">
        <v>721</v>
      </c>
      <c r="I124" s="96" t="s">
        <v>1853</v>
      </c>
      <c r="J124" s="78"/>
      <c r="K124" s="46">
        <f t="shared" si="3"/>
        <v>30208</v>
      </c>
      <c r="L124" s="78"/>
      <c r="M124" s="97">
        <v>30208</v>
      </c>
    </row>
    <row r="125" spans="1:13" ht="15">
      <c r="A125" s="95" t="s">
        <v>670</v>
      </c>
      <c r="B125" s="96" t="s">
        <v>1841</v>
      </c>
      <c r="C125" s="78"/>
      <c r="D125" s="46">
        <f t="shared" si="2"/>
        <v>1020421</v>
      </c>
      <c r="E125" s="78"/>
      <c r="F125" s="97">
        <v>1020421</v>
      </c>
      <c r="H125" s="95" t="s">
        <v>724</v>
      </c>
      <c r="I125" s="96" t="s">
        <v>2269</v>
      </c>
      <c r="J125" s="78"/>
      <c r="K125" s="46">
        <f t="shared" si="3"/>
        <v>31480</v>
      </c>
      <c r="L125" s="78"/>
      <c r="M125" s="97">
        <v>31480</v>
      </c>
    </row>
    <row r="126" spans="1:13" ht="15">
      <c r="A126" s="95" t="s">
        <v>673</v>
      </c>
      <c r="B126" s="96" t="s">
        <v>1842</v>
      </c>
      <c r="C126" s="97">
        <v>430400</v>
      </c>
      <c r="D126" s="46">
        <f t="shared" si="2"/>
        <v>92690</v>
      </c>
      <c r="E126" s="78"/>
      <c r="F126" s="97">
        <v>92690</v>
      </c>
      <c r="H126" s="95" t="s">
        <v>727</v>
      </c>
      <c r="I126" s="96" t="s">
        <v>2283</v>
      </c>
      <c r="J126" s="78"/>
      <c r="K126" s="46">
        <f t="shared" si="3"/>
        <v>121477</v>
      </c>
      <c r="L126" s="97">
        <v>102477</v>
      </c>
      <c r="M126" s="97">
        <v>19000</v>
      </c>
    </row>
    <row r="127" spans="1:13" ht="15">
      <c r="A127" s="95" t="s">
        <v>679</v>
      </c>
      <c r="B127" s="96" t="s">
        <v>1843</v>
      </c>
      <c r="C127" s="97">
        <v>582400</v>
      </c>
      <c r="D127" s="46">
        <f t="shared" si="2"/>
        <v>507763</v>
      </c>
      <c r="E127" s="78"/>
      <c r="F127" s="97">
        <v>507763</v>
      </c>
      <c r="H127" s="95" t="s">
        <v>733</v>
      </c>
      <c r="I127" s="96" t="s">
        <v>1854</v>
      </c>
      <c r="J127" s="78"/>
      <c r="K127" s="46">
        <f t="shared" si="3"/>
        <v>33100</v>
      </c>
      <c r="L127" s="78"/>
      <c r="M127" s="97">
        <v>33100</v>
      </c>
    </row>
    <row r="128" spans="1:13" ht="15">
      <c r="A128" s="95" t="s">
        <v>682</v>
      </c>
      <c r="B128" s="96" t="s">
        <v>1844</v>
      </c>
      <c r="C128" s="78"/>
      <c r="D128" s="46">
        <f t="shared" si="2"/>
        <v>1786982</v>
      </c>
      <c r="E128" s="97">
        <v>232975</v>
      </c>
      <c r="F128" s="97">
        <v>1554007</v>
      </c>
      <c r="H128" s="95" t="s">
        <v>736</v>
      </c>
      <c r="I128" s="96" t="s">
        <v>1855</v>
      </c>
      <c r="J128" s="97">
        <v>1153424</v>
      </c>
      <c r="K128" s="46">
        <f t="shared" si="3"/>
        <v>337811</v>
      </c>
      <c r="L128" s="78"/>
      <c r="M128" s="97">
        <v>337811</v>
      </c>
    </row>
    <row r="129" spans="1:13" ht="15">
      <c r="A129" s="95" t="s">
        <v>685</v>
      </c>
      <c r="B129" s="96" t="s">
        <v>1845</v>
      </c>
      <c r="C129" s="78"/>
      <c r="D129" s="46">
        <f t="shared" si="2"/>
        <v>19935</v>
      </c>
      <c r="E129" s="78"/>
      <c r="F129" s="97">
        <v>19935</v>
      </c>
      <c r="H129" s="95" t="s">
        <v>739</v>
      </c>
      <c r="I129" s="96" t="s">
        <v>2259</v>
      </c>
      <c r="J129" s="78"/>
      <c r="K129" s="46">
        <f t="shared" si="3"/>
        <v>302552</v>
      </c>
      <c r="L129" s="78"/>
      <c r="M129" s="97">
        <v>302552</v>
      </c>
    </row>
    <row r="130" spans="1:13" ht="15">
      <c r="A130" s="95" t="s">
        <v>691</v>
      </c>
      <c r="B130" s="96" t="s">
        <v>1846</v>
      </c>
      <c r="C130" s="78"/>
      <c r="D130" s="46">
        <f t="shared" si="2"/>
        <v>279920</v>
      </c>
      <c r="E130" s="78"/>
      <c r="F130" s="97">
        <v>279920</v>
      </c>
      <c r="H130" s="95" t="s">
        <v>745</v>
      </c>
      <c r="I130" s="96" t="s">
        <v>1856</v>
      </c>
      <c r="J130" s="78"/>
      <c r="K130" s="46">
        <f t="shared" si="3"/>
        <v>69362</v>
      </c>
      <c r="L130" s="78"/>
      <c r="M130" s="97">
        <v>69362</v>
      </c>
    </row>
    <row r="131" spans="1:13" ht="15">
      <c r="A131" s="95" t="s">
        <v>694</v>
      </c>
      <c r="B131" s="96" t="s">
        <v>1847</v>
      </c>
      <c r="C131" s="78"/>
      <c r="D131" s="46">
        <f t="shared" si="2"/>
        <v>14425</v>
      </c>
      <c r="E131" s="97">
        <v>3000</v>
      </c>
      <c r="F131" s="97">
        <v>11425</v>
      </c>
      <c r="H131" s="95" t="s">
        <v>748</v>
      </c>
      <c r="I131" s="96" t="s">
        <v>1857</v>
      </c>
      <c r="J131" s="78"/>
      <c r="K131" s="46">
        <f t="shared" si="3"/>
        <v>44934</v>
      </c>
      <c r="L131" s="78"/>
      <c r="M131" s="97">
        <v>44934</v>
      </c>
    </row>
    <row r="132" spans="1:13" ht="15">
      <c r="A132" s="95" t="s">
        <v>697</v>
      </c>
      <c r="B132" s="96" t="s">
        <v>1848</v>
      </c>
      <c r="C132" s="78"/>
      <c r="D132" s="46">
        <f t="shared" si="2"/>
        <v>954074</v>
      </c>
      <c r="E132" s="78"/>
      <c r="F132" s="97">
        <v>954074</v>
      </c>
      <c r="H132" s="95" t="s">
        <v>751</v>
      </c>
      <c r="I132" s="96" t="s">
        <v>1858</v>
      </c>
      <c r="J132" s="78"/>
      <c r="K132" s="46">
        <f t="shared" si="3"/>
        <v>115968</v>
      </c>
      <c r="L132" s="78"/>
      <c r="M132" s="97">
        <v>115968</v>
      </c>
    </row>
    <row r="133" spans="1:13" ht="15">
      <c r="A133" s="95" t="s">
        <v>700</v>
      </c>
      <c r="B133" s="96" t="s">
        <v>2249</v>
      </c>
      <c r="C133" s="97">
        <v>1687550</v>
      </c>
      <c r="D133" s="46">
        <f t="shared" si="2"/>
        <v>1164810</v>
      </c>
      <c r="E133" s="97">
        <v>17200</v>
      </c>
      <c r="F133" s="97">
        <v>1147610</v>
      </c>
      <c r="H133" s="95" t="s">
        <v>760</v>
      </c>
      <c r="I133" s="96" t="s">
        <v>1859</v>
      </c>
      <c r="J133" s="97">
        <v>32000</v>
      </c>
      <c r="K133" s="46">
        <f t="shared" si="3"/>
        <v>11700</v>
      </c>
      <c r="L133" s="78"/>
      <c r="M133" s="97">
        <v>11700</v>
      </c>
    </row>
    <row r="134" spans="1:13" ht="15">
      <c r="A134" s="95" t="s">
        <v>703</v>
      </c>
      <c r="B134" s="96" t="s">
        <v>1849</v>
      </c>
      <c r="C134" s="78"/>
      <c r="D134" s="46">
        <f t="shared" si="2"/>
        <v>421088</v>
      </c>
      <c r="E134" s="97">
        <v>139400</v>
      </c>
      <c r="F134" s="97">
        <v>281688</v>
      </c>
      <c r="H134" s="95" t="s">
        <v>763</v>
      </c>
      <c r="I134" s="96" t="s">
        <v>1860</v>
      </c>
      <c r="J134" s="97">
        <v>663172</v>
      </c>
      <c r="K134" s="46">
        <f t="shared" si="3"/>
        <v>90289</v>
      </c>
      <c r="L134" s="78"/>
      <c r="M134" s="97">
        <v>90289</v>
      </c>
    </row>
    <row r="135" spans="1:13" ht="15">
      <c r="A135" s="95" t="s">
        <v>706</v>
      </c>
      <c r="B135" s="96" t="s">
        <v>1850</v>
      </c>
      <c r="C135" s="97">
        <v>211000</v>
      </c>
      <c r="D135" s="46">
        <f aca="true" t="shared" si="4" ref="D135:D198">E135+F135</f>
        <v>517834</v>
      </c>
      <c r="E135" s="97">
        <v>510750</v>
      </c>
      <c r="F135" s="97">
        <v>7084</v>
      </c>
      <c r="H135" s="95" t="s">
        <v>770</v>
      </c>
      <c r="I135" s="96" t="s">
        <v>1861</v>
      </c>
      <c r="J135" s="78"/>
      <c r="K135" s="46">
        <f aca="true" t="shared" si="5" ref="K135:K198">L135+M135</f>
        <v>269880</v>
      </c>
      <c r="L135" s="78"/>
      <c r="M135" s="97">
        <v>269880</v>
      </c>
    </row>
    <row r="136" spans="1:13" ht="15">
      <c r="A136" s="95" t="s">
        <v>709</v>
      </c>
      <c r="B136" s="96" t="s">
        <v>1851</v>
      </c>
      <c r="C136" s="78"/>
      <c r="D136" s="46">
        <f t="shared" si="4"/>
        <v>119105</v>
      </c>
      <c r="E136" s="97">
        <v>1000</v>
      </c>
      <c r="F136" s="97">
        <v>118105</v>
      </c>
      <c r="H136" s="95" t="s">
        <v>773</v>
      </c>
      <c r="I136" s="96" t="s">
        <v>1862</v>
      </c>
      <c r="J136" s="78"/>
      <c r="K136" s="46">
        <f t="shared" si="5"/>
        <v>252543</v>
      </c>
      <c r="L136" s="78"/>
      <c r="M136" s="97">
        <v>252543</v>
      </c>
    </row>
    <row r="137" spans="1:13" ht="15">
      <c r="A137" s="95" t="s">
        <v>715</v>
      </c>
      <c r="B137" s="96" t="s">
        <v>2203</v>
      </c>
      <c r="C137" s="78"/>
      <c r="D137" s="46">
        <f t="shared" si="4"/>
        <v>53420</v>
      </c>
      <c r="E137" s="78"/>
      <c r="F137" s="97">
        <v>53420</v>
      </c>
      <c r="H137" s="95" t="s">
        <v>779</v>
      </c>
      <c r="I137" s="96" t="s">
        <v>1863</v>
      </c>
      <c r="J137" s="97">
        <v>1852542</v>
      </c>
      <c r="K137" s="46">
        <f t="shared" si="5"/>
        <v>52780</v>
      </c>
      <c r="L137" s="78"/>
      <c r="M137" s="97">
        <v>52780</v>
      </c>
    </row>
    <row r="138" spans="1:13" ht="15">
      <c r="A138" s="95" t="s">
        <v>718</v>
      </c>
      <c r="B138" s="96" t="s">
        <v>1852</v>
      </c>
      <c r="C138" s="78"/>
      <c r="D138" s="46">
        <f t="shared" si="4"/>
        <v>23444</v>
      </c>
      <c r="E138" s="78"/>
      <c r="F138" s="97">
        <v>23444</v>
      </c>
      <c r="H138" s="95" t="s">
        <v>782</v>
      </c>
      <c r="I138" s="96" t="s">
        <v>1864</v>
      </c>
      <c r="J138" s="97">
        <v>137850</v>
      </c>
      <c r="K138" s="46">
        <f t="shared" si="5"/>
        <v>2445215</v>
      </c>
      <c r="L138" s="78"/>
      <c r="M138" s="97">
        <v>2445215</v>
      </c>
    </row>
    <row r="139" spans="1:13" ht="15">
      <c r="A139" s="95" t="s">
        <v>721</v>
      </c>
      <c r="B139" s="96" t="s">
        <v>1853</v>
      </c>
      <c r="C139" s="78"/>
      <c r="D139" s="46">
        <f t="shared" si="4"/>
        <v>188479</v>
      </c>
      <c r="E139" s="78"/>
      <c r="F139" s="97">
        <v>188479</v>
      </c>
      <c r="H139" s="95" t="s">
        <v>785</v>
      </c>
      <c r="I139" s="96" t="s">
        <v>1865</v>
      </c>
      <c r="J139" s="78"/>
      <c r="K139" s="46">
        <f t="shared" si="5"/>
        <v>31000</v>
      </c>
      <c r="L139" s="78"/>
      <c r="M139" s="97">
        <v>31000</v>
      </c>
    </row>
    <row r="140" spans="1:13" ht="15">
      <c r="A140" s="95" t="s">
        <v>724</v>
      </c>
      <c r="B140" s="96" t="s">
        <v>2269</v>
      </c>
      <c r="C140" s="78"/>
      <c r="D140" s="46">
        <f t="shared" si="4"/>
        <v>31550</v>
      </c>
      <c r="E140" s="78"/>
      <c r="F140" s="97">
        <v>31550</v>
      </c>
      <c r="H140" s="95" t="s">
        <v>788</v>
      </c>
      <c r="I140" s="96" t="s">
        <v>1866</v>
      </c>
      <c r="J140" s="78"/>
      <c r="K140" s="46">
        <f t="shared" si="5"/>
        <v>121000</v>
      </c>
      <c r="L140" s="78"/>
      <c r="M140" s="97">
        <v>121000</v>
      </c>
    </row>
    <row r="141" spans="1:13" ht="15">
      <c r="A141" s="95" t="s">
        <v>727</v>
      </c>
      <c r="B141" s="96" t="s">
        <v>2283</v>
      </c>
      <c r="C141" s="78"/>
      <c r="D141" s="46">
        <f t="shared" si="4"/>
        <v>208685</v>
      </c>
      <c r="E141" s="78"/>
      <c r="F141" s="97">
        <v>208685</v>
      </c>
      <c r="H141" s="95" t="s">
        <v>791</v>
      </c>
      <c r="I141" s="96" t="s">
        <v>1867</v>
      </c>
      <c r="J141" s="78"/>
      <c r="K141" s="46">
        <f t="shared" si="5"/>
        <v>2834580</v>
      </c>
      <c r="L141" s="78"/>
      <c r="M141" s="97">
        <v>2834580</v>
      </c>
    </row>
    <row r="142" spans="1:13" ht="15">
      <c r="A142" s="95" t="s">
        <v>733</v>
      </c>
      <c r="B142" s="96" t="s">
        <v>1854</v>
      </c>
      <c r="C142" s="78"/>
      <c r="D142" s="46">
        <f t="shared" si="4"/>
        <v>82622</v>
      </c>
      <c r="E142" s="78"/>
      <c r="F142" s="97">
        <v>82622</v>
      </c>
      <c r="H142" s="95" t="s">
        <v>794</v>
      </c>
      <c r="I142" s="96" t="s">
        <v>1868</v>
      </c>
      <c r="J142" s="78"/>
      <c r="K142" s="46">
        <f t="shared" si="5"/>
        <v>149500</v>
      </c>
      <c r="L142" s="78"/>
      <c r="M142" s="97">
        <v>149500</v>
      </c>
    </row>
    <row r="143" spans="1:13" ht="15">
      <c r="A143" s="95" t="s">
        <v>736</v>
      </c>
      <c r="B143" s="96" t="s">
        <v>1855</v>
      </c>
      <c r="C143" s="78"/>
      <c r="D143" s="46">
        <f t="shared" si="4"/>
        <v>5511644</v>
      </c>
      <c r="E143" s="97">
        <v>1</v>
      </c>
      <c r="F143" s="97">
        <v>5511643</v>
      </c>
      <c r="H143" s="95" t="s">
        <v>797</v>
      </c>
      <c r="I143" s="96" t="s">
        <v>1869</v>
      </c>
      <c r="J143" s="78"/>
      <c r="K143" s="46">
        <f t="shared" si="5"/>
        <v>262000</v>
      </c>
      <c r="L143" s="78"/>
      <c r="M143" s="97">
        <v>262000</v>
      </c>
    </row>
    <row r="144" spans="1:13" ht="15">
      <c r="A144" s="95" t="s">
        <v>739</v>
      </c>
      <c r="B144" s="96" t="s">
        <v>2259</v>
      </c>
      <c r="C144" s="78"/>
      <c r="D144" s="46">
        <f t="shared" si="4"/>
        <v>184989</v>
      </c>
      <c r="E144" s="78"/>
      <c r="F144" s="97">
        <v>184989</v>
      </c>
      <c r="H144" s="95" t="s">
        <v>800</v>
      </c>
      <c r="I144" s="96" t="s">
        <v>1870</v>
      </c>
      <c r="J144" s="97">
        <v>12870</v>
      </c>
      <c r="K144" s="46">
        <f t="shared" si="5"/>
        <v>268431</v>
      </c>
      <c r="L144" s="78"/>
      <c r="M144" s="97">
        <v>268431</v>
      </c>
    </row>
    <row r="145" spans="1:13" ht="15">
      <c r="A145" s="95" t="s">
        <v>745</v>
      </c>
      <c r="B145" s="96" t="s">
        <v>1856</v>
      </c>
      <c r="C145" s="78"/>
      <c r="D145" s="46">
        <f t="shared" si="4"/>
        <v>150854</v>
      </c>
      <c r="E145" s="78"/>
      <c r="F145" s="97">
        <v>150854</v>
      </c>
      <c r="H145" s="95" t="s">
        <v>803</v>
      </c>
      <c r="I145" s="96" t="s">
        <v>1871</v>
      </c>
      <c r="J145" s="78"/>
      <c r="K145" s="46">
        <f t="shared" si="5"/>
        <v>65200</v>
      </c>
      <c r="L145" s="97">
        <v>53000</v>
      </c>
      <c r="M145" s="97">
        <v>12200</v>
      </c>
    </row>
    <row r="146" spans="1:13" ht="15">
      <c r="A146" s="95" t="s">
        <v>748</v>
      </c>
      <c r="B146" s="96" t="s">
        <v>1857</v>
      </c>
      <c r="C146" s="78"/>
      <c r="D146" s="46">
        <f t="shared" si="4"/>
        <v>154298</v>
      </c>
      <c r="E146" s="97">
        <v>25000</v>
      </c>
      <c r="F146" s="97">
        <v>129298</v>
      </c>
      <c r="H146" s="95" t="s">
        <v>806</v>
      </c>
      <c r="I146" s="96" t="s">
        <v>1872</v>
      </c>
      <c r="J146" s="78"/>
      <c r="K146" s="46">
        <f t="shared" si="5"/>
        <v>21322</v>
      </c>
      <c r="L146" s="78"/>
      <c r="M146" s="97">
        <v>21322</v>
      </c>
    </row>
    <row r="147" spans="1:13" ht="15">
      <c r="A147" s="95" t="s">
        <v>751</v>
      </c>
      <c r="B147" s="96" t="s">
        <v>1858</v>
      </c>
      <c r="C147" s="78"/>
      <c r="D147" s="46">
        <f t="shared" si="4"/>
        <v>143420</v>
      </c>
      <c r="E147" s="78"/>
      <c r="F147" s="97">
        <v>143420</v>
      </c>
      <c r="H147" s="95" t="s">
        <v>809</v>
      </c>
      <c r="I147" s="96" t="s">
        <v>1873</v>
      </c>
      <c r="J147" s="78"/>
      <c r="K147" s="46">
        <f t="shared" si="5"/>
        <v>102601</v>
      </c>
      <c r="L147" s="78"/>
      <c r="M147" s="97">
        <v>102601</v>
      </c>
    </row>
    <row r="148" spans="1:13" ht="15">
      <c r="A148" s="95" t="s">
        <v>760</v>
      </c>
      <c r="B148" s="96" t="s">
        <v>1859</v>
      </c>
      <c r="C148" s="78"/>
      <c r="D148" s="46">
        <f t="shared" si="4"/>
        <v>98737</v>
      </c>
      <c r="E148" s="78"/>
      <c r="F148" s="97">
        <v>98737</v>
      </c>
      <c r="H148" s="95" t="s">
        <v>812</v>
      </c>
      <c r="I148" s="96" t="s">
        <v>1874</v>
      </c>
      <c r="J148" s="78"/>
      <c r="K148" s="46">
        <f t="shared" si="5"/>
        <v>3500</v>
      </c>
      <c r="L148" s="78"/>
      <c r="M148" s="97">
        <v>3500</v>
      </c>
    </row>
    <row r="149" spans="1:13" ht="15">
      <c r="A149" s="95" t="s">
        <v>763</v>
      </c>
      <c r="B149" s="96" t="s">
        <v>1860</v>
      </c>
      <c r="C149" s="97">
        <v>335750</v>
      </c>
      <c r="D149" s="46">
        <f t="shared" si="4"/>
        <v>806481</v>
      </c>
      <c r="E149" s="78"/>
      <c r="F149" s="97">
        <v>806481</v>
      </c>
      <c r="H149" s="95" t="s">
        <v>815</v>
      </c>
      <c r="I149" s="96" t="s">
        <v>1875</v>
      </c>
      <c r="J149" s="78"/>
      <c r="K149" s="46">
        <f t="shared" si="5"/>
        <v>159880</v>
      </c>
      <c r="L149" s="78"/>
      <c r="M149" s="97">
        <v>159880</v>
      </c>
    </row>
    <row r="150" spans="1:13" ht="15">
      <c r="A150" s="95" t="s">
        <v>770</v>
      </c>
      <c r="B150" s="96" t="s">
        <v>1861</v>
      </c>
      <c r="C150" s="97">
        <v>2515901</v>
      </c>
      <c r="D150" s="46">
        <f t="shared" si="4"/>
        <v>795715</v>
      </c>
      <c r="E150" s="97">
        <v>3000</v>
      </c>
      <c r="F150" s="97">
        <v>792715</v>
      </c>
      <c r="H150" s="95" t="s">
        <v>819</v>
      </c>
      <c r="I150" s="96" t="s">
        <v>1876</v>
      </c>
      <c r="J150" s="78"/>
      <c r="K150" s="46">
        <f t="shared" si="5"/>
        <v>3350</v>
      </c>
      <c r="L150" s="78"/>
      <c r="M150" s="97">
        <v>3350</v>
      </c>
    </row>
    <row r="151" spans="1:13" ht="15">
      <c r="A151" s="95" t="s">
        <v>773</v>
      </c>
      <c r="B151" s="96" t="s">
        <v>1862</v>
      </c>
      <c r="C151" s="97">
        <v>802825</v>
      </c>
      <c r="D151" s="46">
        <f t="shared" si="4"/>
        <v>1552980</v>
      </c>
      <c r="E151" s="97">
        <v>224606</v>
      </c>
      <c r="F151" s="97">
        <v>1328374</v>
      </c>
      <c r="H151" s="95" t="s">
        <v>822</v>
      </c>
      <c r="I151" s="96" t="s">
        <v>1877</v>
      </c>
      <c r="J151" s="78"/>
      <c r="K151" s="46">
        <f t="shared" si="5"/>
        <v>102808</v>
      </c>
      <c r="L151" s="78"/>
      <c r="M151" s="97">
        <v>102808</v>
      </c>
    </row>
    <row r="152" spans="1:13" ht="15">
      <c r="A152" s="95" t="s">
        <v>776</v>
      </c>
      <c r="B152" s="96" t="s">
        <v>2250</v>
      </c>
      <c r="C152" s="97">
        <v>520900</v>
      </c>
      <c r="D152" s="46">
        <f t="shared" si="4"/>
        <v>265217</v>
      </c>
      <c r="E152" s="78"/>
      <c r="F152" s="97">
        <v>265217</v>
      </c>
      <c r="H152" s="95" t="s">
        <v>825</v>
      </c>
      <c r="I152" s="96" t="s">
        <v>1878</v>
      </c>
      <c r="J152" s="78"/>
      <c r="K152" s="46">
        <f t="shared" si="5"/>
        <v>125050</v>
      </c>
      <c r="L152" s="78"/>
      <c r="M152" s="97">
        <v>125050</v>
      </c>
    </row>
    <row r="153" spans="1:13" ht="15">
      <c r="A153" s="95" t="s">
        <v>779</v>
      </c>
      <c r="B153" s="96" t="s">
        <v>1863</v>
      </c>
      <c r="C153" s="78"/>
      <c r="D153" s="46">
        <f t="shared" si="4"/>
        <v>149988</v>
      </c>
      <c r="E153" s="78"/>
      <c r="F153" s="97">
        <v>149988</v>
      </c>
      <c r="H153" s="95" t="s">
        <v>828</v>
      </c>
      <c r="I153" s="96" t="s">
        <v>1879</v>
      </c>
      <c r="J153" s="78"/>
      <c r="K153" s="46">
        <f t="shared" si="5"/>
        <v>1800</v>
      </c>
      <c r="L153" s="78"/>
      <c r="M153" s="97">
        <v>1800</v>
      </c>
    </row>
    <row r="154" spans="1:13" ht="15">
      <c r="A154" s="95" t="s">
        <v>782</v>
      </c>
      <c r="B154" s="96" t="s">
        <v>1864</v>
      </c>
      <c r="C154" s="97">
        <v>89601</v>
      </c>
      <c r="D154" s="46">
        <f t="shared" si="4"/>
        <v>814641</v>
      </c>
      <c r="E154" s="97">
        <v>111781</v>
      </c>
      <c r="F154" s="97">
        <v>702860</v>
      </c>
      <c r="H154" s="95" t="s">
        <v>831</v>
      </c>
      <c r="I154" s="96" t="s">
        <v>2166</v>
      </c>
      <c r="J154" s="78"/>
      <c r="K154" s="46">
        <f t="shared" si="5"/>
        <v>81358</v>
      </c>
      <c r="L154" s="78"/>
      <c r="M154" s="97">
        <v>81358</v>
      </c>
    </row>
    <row r="155" spans="1:13" ht="15">
      <c r="A155" s="95" t="s">
        <v>785</v>
      </c>
      <c r="B155" s="96" t="s">
        <v>1865</v>
      </c>
      <c r="C155" s="97">
        <v>391300</v>
      </c>
      <c r="D155" s="46">
        <f t="shared" si="4"/>
        <v>574812</v>
      </c>
      <c r="E155" s="97">
        <v>43500</v>
      </c>
      <c r="F155" s="97">
        <v>531312</v>
      </c>
      <c r="H155" s="95" t="s">
        <v>834</v>
      </c>
      <c r="I155" s="96" t="s">
        <v>1880</v>
      </c>
      <c r="J155" s="78"/>
      <c r="K155" s="46">
        <f t="shared" si="5"/>
        <v>8100</v>
      </c>
      <c r="L155" s="78"/>
      <c r="M155" s="97">
        <v>8100</v>
      </c>
    </row>
    <row r="156" spans="1:13" ht="15">
      <c r="A156" s="95" t="s">
        <v>788</v>
      </c>
      <c r="B156" s="96" t="s">
        <v>1866</v>
      </c>
      <c r="C156" s="97">
        <v>1024995</v>
      </c>
      <c r="D156" s="46">
        <f t="shared" si="4"/>
        <v>213350</v>
      </c>
      <c r="E156" s="97">
        <v>41900</v>
      </c>
      <c r="F156" s="97">
        <v>171450</v>
      </c>
      <c r="H156" s="95" t="s">
        <v>837</v>
      </c>
      <c r="I156" s="96" t="s">
        <v>1881</v>
      </c>
      <c r="J156" s="78"/>
      <c r="K156" s="46">
        <f t="shared" si="5"/>
        <v>60410</v>
      </c>
      <c r="L156" s="78"/>
      <c r="M156" s="97">
        <v>60410</v>
      </c>
    </row>
    <row r="157" spans="1:13" ht="15">
      <c r="A157" s="95" t="s">
        <v>791</v>
      </c>
      <c r="B157" s="96" t="s">
        <v>1867</v>
      </c>
      <c r="C157" s="97">
        <v>1669785</v>
      </c>
      <c r="D157" s="46">
        <f t="shared" si="4"/>
        <v>1825830</v>
      </c>
      <c r="E157" s="97">
        <v>608080</v>
      </c>
      <c r="F157" s="97">
        <v>1217750</v>
      </c>
      <c r="H157" s="95" t="s">
        <v>843</v>
      </c>
      <c r="I157" s="96" t="s">
        <v>1883</v>
      </c>
      <c r="J157" s="97">
        <v>31000</v>
      </c>
      <c r="K157" s="46">
        <f t="shared" si="5"/>
        <v>300</v>
      </c>
      <c r="L157" s="78"/>
      <c r="M157" s="97">
        <v>300</v>
      </c>
    </row>
    <row r="158" spans="1:13" ht="15">
      <c r="A158" s="95" t="s">
        <v>794</v>
      </c>
      <c r="B158" s="96" t="s">
        <v>1868</v>
      </c>
      <c r="C158" s="97">
        <v>3412660</v>
      </c>
      <c r="D158" s="46">
        <f t="shared" si="4"/>
        <v>386032</v>
      </c>
      <c r="E158" s="78"/>
      <c r="F158" s="97">
        <v>386032</v>
      </c>
      <c r="H158" s="95" t="s">
        <v>846</v>
      </c>
      <c r="I158" s="96" t="s">
        <v>1884</v>
      </c>
      <c r="J158" s="78"/>
      <c r="K158" s="46">
        <f t="shared" si="5"/>
        <v>11220</v>
      </c>
      <c r="L158" s="78"/>
      <c r="M158" s="97">
        <v>11220</v>
      </c>
    </row>
    <row r="159" spans="1:13" ht="15">
      <c r="A159" s="95" t="s">
        <v>797</v>
      </c>
      <c r="B159" s="96" t="s">
        <v>1869</v>
      </c>
      <c r="C159" s="97">
        <v>2270190</v>
      </c>
      <c r="D159" s="46">
        <f t="shared" si="4"/>
        <v>1916730</v>
      </c>
      <c r="E159" s="97">
        <v>1142050</v>
      </c>
      <c r="F159" s="97">
        <v>774680</v>
      </c>
      <c r="H159" s="95" t="s">
        <v>849</v>
      </c>
      <c r="I159" s="96" t="s">
        <v>2270</v>
      </c>
      <c r="J159" s="78"/>
      <c r="K159" s="46">
        <f t="shared" si="5"/>
        <v>700</v>
      </c>
      <c r="L159" s="78"/>
      <c r="M159" s="97">
        <v>700</v>
      </c>
    </row>
    <row r="160" spans="1:13" ht="15">
      <c r="A160" s="95" t="s">
        <v>800</v>
      </c>
      <c r="B160" s="96" t="s">
        <v>1870</v>
      </c>
      <c r="C160" s="97">
        <v>376950</v>
      </c>
      <c r="D160" s="46">
        <f t="shared" si="4"/>
        <v>252550</v>
      </c>
      <c r="E160" s="97">
        <v>162550</v>
      </c>
      <c r="F160" s="97">
        <v>90000</v>
      </c>
      <c r="H160" s="95" t="s">
        <v>852</v>
      </c>
      <c r="I160" s="96" t="s">
        <v>1885</v>
      </c>
      <c r="J160" s="78"/>
      <c r="K160" s="46">
        <f t="shared" si="5"/>
        <v>2350</v>
      </c>
      <c r="L160" s="78"/>
      <c r="M160" s="97">
        <v>2350</v>
      </c>
    </row>
    <row r="161" spans="1:13" ht="15">
      <c r="A161" s="95" t="s">
        <v>803</v>
      </c>
      <c r="B161" s="96" t="s">
        <v>1871</v>
      </c>
      <c r="C161" s="97">
        <v>324600</v>
      </c>
      <c r="D161" s="46">
        <f t="shared" si="4"/>
        <v>2148370</v>
      </c>
      <c r="E161" s="97">
        <v>447500</v>
      </c>
      <c r="F161" s="97">
        <v>1700870</v>
      </c>
      <c r="H161" s="95" t="s">
        <v>855</v>
      </c>
      <c r="I161" s="96" t="s">
        <v>1886</v>
      </c>
      <c r="J161" s="78"/>
      <c r="K161" s="46">
        <f t="shared" si="5"/>
        <v>370281</v>
      </c>
      <c r="L161" s="78"/>
      <c r="M161" s="97">
        <v>370281</v>
      </c>
    </row>
    <row r="162" spans="1:13" ht="15">
      <c r="A162" s="95" t="s">
        <v>806</v>
      </c>
      <c r="B162" s="96" t="s">
        <v>1872</v>
      </c>
      <c r="C162" s="97">
        <v>242800</v>
      </c>
      <c r="D162" s="46">
        <f t="shared" si="4"/>
        <v>10800</v>
      </c>
      <c r="E162" s="78"/>
      <c r="F162" s="97">
        <v>10800</v>
      </c>
      <c r="H162" s="95" t="s">
        <v>858</v>
      </c>
      <c r="I162" s="96" t="s">
        <v>1887</v>
      </c>
      <c r="J162" s="97">
        <v>56202</v>
      </c>
      <c r="K162" s="46">
        <f t="shared" si="5"/>
        <v>1778105</v>
      </c>
      <c r="L162" s="97">
        <v>257500</v>
      </c>
      <c r="M162" s="97">
        <v>1520605</v>
      </c>
    </row>
    <row r="163" spans="1:13" ht="15">
      <c r="A163" s="95" t="s">
        <v>809</v>
      </c>
      <c r="B163" s="96" t="s">
        <v>1873</v>
      </c>
      <c r="C163" s="78"/>
      <c r="D163" s="46">
        <f t="shared" si="4"/>
        <v>257628</v>
      </c>
      <c r="E163" s="97">
        <v>2500</v>
      </c>
      <c r="F163" s="97">
        <v>255128</v>
      </c>
      <c r="H163" s="95" t="s">
        <v>862</v>
      </c>
      <c r="I163" s="96" t="s">
        <v>2271</v>
      </c>
      <c r="J163" s="78"/>
      <c r="K163" s="46">
        <f t="shared" si="5"/>
        <v>150900</v>
      </c>
      <c r="L163" s="78"/>
      <c r="M163" s="97">
        <v>150900</v>
      </c>
    </row>
    <row r="164" spans="1:13" ht="15">
      <c r="A164" s="95" t="s">
        <v>812</v>
      </c>
      <c r="B164" s="96" t="s">
        <v>1874</v>
      </c>
      <c r="C164" s="97">
        <v>1007451</v>
      </c>
      <c r="D164" s="46">
        <f t="shared" si="4"/>
        <v>442561</v>
      </c>
      <c r="E164" s="97">
        <v>24000</v>
      </c>
      <c r="F164" s="97">
        <v>418561</v>
      </c>
      <c r="H164" s="95" t="s">
        <v>865</v>
      </c>
      <c r="I164" s="96" t="s">
        <v>2260</v>
      </c>
      <c r="J164" s="97">
        <v>2446100</v>
      </c>
      <c r="K164" s="46">
        <f t="shared" si="5"/>
        <v>135432</v>
      </c>
      <c r="L164" s="78"/>
      <c r="M164" s="97">
        <v>135432</v>
      </c>
    </row>
    <row r="165" spans="1:13" ht="15">
      <c r="A165" s="95" t="s">
        <v>815</v>
      </c>
      <c r="B165" s="96" t="s">
        <v>1875</v>
      </c>
      <c r="C165" s="78"/>
      <c r="D165" s="46">
        <f t="shared" si="4"/>
        <v>39500</v>
      </c>
      <c r="E165" s="97">
        <v>32200</v>
      </c>
      <c r="F165" s="97">
        <v>7300</v>
      </c>
      <c r="H165" s="95" t="s">
        <v>868</v>
      </c>
      <c r="I165" s="96" t="s">
        <v>1888</v>
      </c>
      <c r="J165" s="78"/>
      <c r="K165" s="46">
        <f t="shared" si="5"/>
        <v>1801489</v>
      </c>
      <c r="L165" s="78"/>
      <c r="M165" s="97">
        <v>1801489</v>
      </c>
    </row>
    <row r="166" spans="1:13" ht="15">
      <c r="A166" s="95" t="s">
        <v>819</v>
      </c>
      <c r="B166" s="96" t="s">
        <v>1876</v>
      </c>
      <c r="C166" s="78"/>
      <c r="D166" s="46">
        <f t="shared" si="4"/>
        <v>301418</v>
      </c>
      <c r="E166" s="78"/>
      <c r="F166" s="97">
        <v>301418</v>
      </c>
      <c r="H166" s="95" t="s">
        <v>871</v>
      </c>
      <c r="I166" s="96" t="s">
        <v>1889</v>
      </c>
      <c r="J166" s="78"/>
      <c r="K166" s="46">
        <f t="shared" si="5"/>
        <v>118825</v>
      </c>
      <c r="L166" s="78"/>
      <c r="M166" s="97">
        <v>118825</v>
      </c>
    </row>
    <row r="167" spans="1:13" ht="15">
      <c r="A167" s="95" t="s">
        <v>822</v>
      </c>
      <c r="B167" s="96" t="s">
        <v>1877</v>
      </c>
      <c r="C167" s="78"/>
      <c r="D167" s="46">
        <f t="shared" si="4"/>
        <v>10695</v>
      </c>
      <c r="E167" s="78"/>
      <c r="F167" s="97">
        <v>10695</v>
      </c>
      <c r="H167" s="95" t="s">
        <v>874</v>
      </c>
      <c r="I167" s="96" t="s">
        <v>1890</v>
      </c>
      <c r="J167" s="97">
        <v>2500000</v>
      </c>
      <c r="K167" s="46">
        <f t="shared" si="5"/>
        <v>16106</v>
      </c>
      <c r="L167" s="78"/>
      <c r="M167" s="97">
        <v>16106</v>
      </c>
    </row>
    <row r="168" spans="1:13" ht="15">
      <c r="A168" s="95" t="s">
        <v>825</v>
      </c>
      <c r="B168" s="96" t="s">
        <v>1878</v>
      </c>
      <c r="C168" s="78"/>
      <c r="D168" s="46">
        <f t="shared" si="4"/>
        <v>3500</v>
      </c>
      <c r="E168" s="78"/>
      <c r="F168" s="97">
        <v>3500</v>
      </c>
      <c r="H168" s="95" t="s">
        <v>880</v>
      </c>
      <c r="I168" s="96" t="s">
        <v>1891</v>
      </c>
      <c r="J168" s="78"/>
      <c r="K168" s="46">
        <f t="shared" si="5"/>
        <v>168312</v>
      </c>
      <c r="L168" s="78"/>
      <c r="M168" s="97">
        <v>168312</v>
      </c>
    </row>
    <row r="169" spans="1:13" ht="15">
      <c r="A169" s="95" t="s">
        <v>828</v>
      </c>
      <c r="B169" s="96" t="s">
        <v>1879</v>
      </c>
      <c r="C169" s="78"/>
      <c r="D169" s="46">
        <f t="shared" si="4"/>
        <v>21430</v>
      </c>
      <c r="E169" s="97">
        <v>12630</v>
      </c>
      <c r="F169" s="97">
        <v>8800</v>
      </c>
      <c r="H169" s="95" t="s">
        <v>882</v>
      </c>
      <c r="I169" s="96" t="s">
        <v>2261</v>
      </c>
      <c r="J169" s="78"/>
      <c r="K169" s="46">
        <f t="shared" si="5"/>
        <v>427587</v>
      </c>
      <c r="L169" s="97">
        <v>383000</v>
      </c>
      <c r="M169" s="97">
        <v>44587</v>
      </c>
    </row>
    <row r="170" spans="1:13" ht="15">
      <c r="A170" s="95" t="s">
        <v>831</v>
      </c>
      <c r="B170" s="96" t="s">
        <v>2166</v>
      </c>
      <c r="C170" s="78"/>
      <c r="D170" s="46">
        <f t="shared" si="4"/>
        <v>24655</v>
      </c>
      <c r="E170" s="78"/>
      <c r="F170" s="97">
        <v>24655</v>
      </c>
      <c r="H170" s="95" t="s">
        <v>885</v>
      </c>
      <c r="I170" s="96" t="s">
        <v>2262</v>
      </c>
      <c r="J170" s="97">
        <v>138000</v>
      </c>
      <c r="K170" s="46">
        <f t="shared" si="5"/>
        <v>0</v>
      </c>
      <c r="L170" s="78"/>
      <c r="M170" s="78"/>
    </row>
    <row r="171" spans="1:13" ht="15">
      <c r="A171" s="95" t="s">
        <v>837</v>
      </c>
      <c r="B171" s="96" t="s">
        <v>1881</v>
      </c>
      <c r="C171" s="78"/>
      <c r="D171" s="46">
        <f t="shared" si="4"/>
        <v>17180</v>
      </c>
      <c r="E171" s="78"/>
      <c r="F171" s="97">
        <v>17180</v>
      </c>
      <c r="H171" s="95" t="s">
        <v>888</v>
      </c>
      <c r="I171" s="96" t="s">
        <v>1892</v>
      </c>
      <c r="J171" s="78"/>
      <c r="K171" s="46">
        <f t="shared" si="5"/>
        <v>712538</v>
      </c>
      <c r="L171" s="78"/>
      <c r="M171" s="97">
        <v>712538</v>
      </c>
    </row>
    <row r="172" spans="1:13" ht="15">
      <c r="A172" s="95" t="s">
        <v>840</v>
      </c>
      <c r="B172" s="96" t="s">
        <v>1882</v>
      </c>
      <c r="C172" s="78"/>
      <c r="D172" s="46">
        <f t="shared" si="4"/>
        <v>85220</v>
      </c>
      <c r="E172" s="97">
        <v>16529</v>
      </c>
      <c r="F172" s="97">
        <v>68691</v>
      </c>
      <c r="H172" s="95" t="s">
        <v>891</v>
      </c>
      <c r="I172" s="96" t="s">
        <v>1893</v>
      </c>
      <c r="J172" s="78"/>
      <c r="K172" s="46">
        <f t="shared" si="5"/>
        <v>7879</v>
      </c>
      <c r="L172" s="78"/>
      <c r="M172" s="97">
        <v>7879</v>
      </c>
    </row>
    <row r="173" spans="1:13" ht="15">
      <c r="A173" s="95" t="s">
        <v>843</v>
      </c>
      <c r="B173" s="96" t="s">
        <v>1883</v>
      </c>
      <c r="C173" s="78"/>
      <c r="D173" s="46">
        <f t="shared" si="4"/>
        <v>174645</v>
      </c>
      <c r="E173" s="97">
        <v>112500</v>
      </c>
      <c r="F173" s="97">
        <v>62145</v>
      </c>
      <c r="H173" s="95" t="s">
        <v>894</v>
      </c>
      <c r="I173" s="96" t="s">
        <v>2182</v>
      </c>
      <c r="J173" s="97">
        <v>281000</v>
      </c>
      <c r="K173" s="46">
        <f t="shared" si="5"/>
        <v>338969</v>
      </c>
      <c r="L173" s="78"/>
      <c r="M173" s="97">
        <v>338969</v>
      </c>
    </row>
    <row r="174" spans="1:13" ht="15">
      <c r="A174" s="95" t="s">
        <v>846</v>
      </c>
      <c r="B174" s="96" t="s">
        <v>1884</v>
      </c>
      <c r="C174" s="78"/>
      <c r="D174" s="46">
        <f t="shared" si="4"/>
        <v>3750</v>
      </c>
      <c r="E174" s="78"/>
      <c r="F174" s="97">
        <v>3750</v>
      </c>
      <c r="H174" s="95" t="s">
        <v>897</v>
      </c>
      <c r="I174" s="96" t="s">
        <v>1894</v>
      </c>
      <c r="J174" s="97">
        <v>270000</v>
      </c>
      <c r="K174" s="46">
        <f t="shared" si="5"/>
        <v>114498</v>
      </c>
      <c r="L174" s="97">
        <v>11000</v>
      </c>
      <c r="M174" s="97">
        <v>103498</v>
      </c>
    </row>
    <row r="175" spans="1:13" ht="15">
      <c r="A175" s="95" t="s">
        <v>852</v>
      </c>
      <c r="B175" s="96" t="s">
        <v>1885</v>
      </c>
      <c r="C175" s="78"/>
      <c r="D175" s="46">
        <f t="shared" si="4"/>
        <v>23109</v>
      </c>
      <c r="E175" s="78"/>
      <c r="F175" s="97">
        <v>23109</v>
      </c>
      <c r="H175" s="95" t="s">
        <v>900</v>
      </c>
      <c r="I175" s="96" t="s">
        <v>1895</v>
      </c>
      <c r="J175" s="97">
        <v>1504</v>
      </c>
      <c r="K175" s="46">
        <f t="shared" si="5"/>
        <v>25089029</v>
      </c>
      <c r="L175" s="97">
        <v>24000</v>
      </c>
      <c r="M175" s="97">
        <v>25065029</v>
      </c>
    </row>
    <row r="176" spans="1:13" ht="15">
      <c r="A176" s="95" t="s">
        <v>855</v>
      </c>
      <c r="B176" s="96" t="s">
        <v>1886</v>
      </c>
      <c r="C176" s="78"/>
      <c r="D176" s="46">
        <f t="shared" si="4"/>
        <v>43788</v>
      </c>
      <c r="E176" s="78"/>
      <c r="F176" s="97">
        <v>43788</v>
      </c>
      <c r="H176" s="95" t="s">
        <v>903</v>
      </c>
      <c r="I176" s="96" t="s">
        <v>1896</v>
      </c>
      <c r="J176" s="78"/>
      <c r="K176" s="46">
        <f t="shared" si="5"/>
        <v>1</v>
      </c>
      <c r="L176" s="78"/>
      <c r="M176" s="97">
        <v>1</v>
      </c>
    </row>
    <row r="177" spans="1:13" ht="15">
      <c r="A177" s="95" t="s">
        <v>858</v>
      </c>
      <c r="B177" s="96" t="s">
        <v>1887</v>
      </c>
      <c r="C177" s="97">
        <v>103500</v>
      </c>
      <c r="D177" s="46">
        <f t="shared" si="4"/>
        <v>998052</v>
      </c>
      <c r="E177" s="78"/>
      <c r="F177" s="97">
        <v>998052</v>
      </c>
      <c r="H177" s="95" t="s">
        <v>906</v>
      </c>
      <c r="I177" s="96" t="s">
        <v>1897</v>
      </c>
      <c r="J177" s="97">
        <v>43106</v>
      </c>
      <c r="K177" s="46">
        <f t="shared" si="5"/>
        <v>405479</v>
      </c>
      <c r="L177" s="78"/>
      <c r="M177" s="97">
        <v>405479</v>
      </c>
    </row>
    <row r="178" spans="1:13" ht="15">
      <c r="A178" s="95" t="s">
        <v>862</v>
      </c>
      <c r="B178" s="96" t="s">
        <v>2271</v>
      </c>
      <c r="C178" s="78"/>
      <c r="D178" s="46">
        <f t="shared" si="4"/>
        <v>712471</v>
      </c>
      <c r="E178" s="97">
        <v>160300</v>
      </c>
      <c r="F178" s="97">
        <v>552171</v>
      </c>
      <c r="H178" s="95" t="s">
        <v>908</v>
      </c>
      <c r="I178" s="96" t="s">
        <v>2251</v>
      </c>
      <c r="J178" s="97">
        <v>24800</v>
      </c>
      <c r="K178" s="46">
        <f t="shared" si="5"/>
        <v>635650</v>
      </c>
      <c r="L178" s="78"/>
      <c r="M178" s="97">
        <v>635650</v>
      </c>
    </row>
    <row r="179" spans="1:13" ht="15">
      <c r="A179" s="95" t="s">
        <v>865</v>
      </c>
      <c r="B179" s="96" t="s">
        <v>2260</v>
      </c>
      <c r="C179" s="78"/>
      <c r="D179" s="46">
        <f t="shared" si="4"/>
        <v>1685015</v>
      </c>
      <c r="E179" s="97">
        <v>189300</v>
      </c>
      <c r="F179" s="97">
        <v>1495715</v>
      </c>
      <c r="H179" s="95" t="s">
        <v>911</v>
      </c>
      <c r="I179" s="96" t="s">
        <v>1898</v>
      </c>
      <c r="J179" s="97">
        <v>302000</v>
      </c>
      <c r="K179" s="46">
        <f t="shared" si="5"/>
        <v>50100</v>
      </c>
      <c r="L179" s="78"/>
      <c r="M179" s="97">
        <v>50100</v>
      </c>
    </row>
    <row r="180" spans="1:13" ht="15">
      <c r="A180" s="95" t="s">
        <v>868</v>
      </c>
      <c r="B180" s="96" t="s">
        <v>1888</v>
      </c>
      <c r="C180" s="78"/>
      <c r="D180" s="46">
        <f t="shared" si="4"/>
        <v>210480</v>
      </c>
      <c r="E180" s="78"/>
      <c r="F180" s="97">
        <v>210480</v>
      </c>
      <c r="H180" s="95" t="s">
        <v>914</v>
      </c>
      <c r="I180" s="96" t="s">
        <v>2272</v>
      </c>
      <c r="J180" s="78"/>
      <c r="K180" s="46">
        <f t="shared" si="5"/>
        <v>36444</v>
      </c>
      <c r="L180" s="78"/>
      <c r="M180" s="97">
        <v>36444</v>
      </c>
    </row>
    <row r="181" spans="1:13" ht="15">
      <c r="A181" s="95" t="s">
        <v>871</v>
      </c>
      <c r="B181" s="96" t="s">
        <v>1889</v>
      </c>
      <c r="C181" s="97">
        <v>1570818</v>
      </c>
      <c r="D181" s="46">
        <f t="shared" si="4"/>
        <v>443788</v>
      </c>
      <c r="E181" s="97">
        <v>35000</v>
      </c>
      <c r="F181" s="97">
        <v>408788</v>
      </c>
      <c r="H181" s="95" t="s">
        <v>917</v>
      </c>
      <c r="I181" s="96" t="s">
        <v>1899</v>
      </c>
      <c r="J181" s="78"/>
      <c r="K181" s="46">
        <f t="shared" si="5"/>
        <v>68301</v>
      </c>
      <c r="L181" s="78"/>
      <c r="M181" s="97">
        <v>68301</v>
      </c>
    </row>
    <row r="182" spans="1:13" ht="15">
      <c r="A182" s="95" t="s">
        <v>874</v>
      </c>
      <c r="B182" s="96" t="s">
        <v>1890</v>
      </c>
      <c r="C182" s="78"/>
      <c r="D182" s="46">
        <f t="shared" si="4"/>
        <v>1762386</v>
      </c>
      <c r="E182" s="97">
        <v>81000</v>
      </c>
      <c r="F182" s="97">
        <v>1681386</v>
      </c>
      <c r="H182" s="95" t="s">
        <v>920</v>
      </c>
      <c r="I182" s="96" t="s">
        <v>1900</v>
      </c>
      <c r="J182" s="78"/>
      <c r="K182" s="46">
        <f t="shared" si="5"/>
        <v>2302773</v>
      </c>
      <c r="L182" s="78"/>
      <c r="M182" s="97">
        <v>2302773</v>
      </c>
    </row>
    <row r="183" spans="1:13" ht="15">
      <c r="A183" s="95" t="s">
        <v>880</v>
      </c>
      <c r="B183" s="96" t="s">
        <v>1891</v>
      </c>
      <c r="C183" s="97">
        <v>31767</v>
      </c>
      <c r="D183" s="46">
        <f t="shared" si="4"/>
        <v>442948</v>
      </c>
      <c r="E183" s="97">
        <v>337000</v>
      </c>
      <c r="F183" s="97">
        <v>105948</v>
      </c>
      <c r="H183" s="95" t="s">
        <v>923</v>
      </c>
      <c r="I183" s="96" t="s">
        <v>1901</v>
      </c>
      <c r="J183" s="97">
        <v>1</v>
      </c>
      <c r="K183" s="46">
        <f t="shared" si="5"/>
        <v>125965</v>
      </c>
      <c r="L183" s="78"/>
      <c r="M183" s="97">
        <v>125965</v>
      </c>
    </row>
    <row r="184" spans="1:13" ht="15">
      <c r="A184" s="95" t="s">
        <v>882</v>
      </c>
      <c r="B184" s="96" t="s">
        <v>2261</v>
      </c>
      <c r="C184" s="78"/>
      <c r="D184" s="46">
        <f t="shared" si="4"/>
        <v>194426</v>
      </c>
      <c r="E184" s="78"/>
      <c r="F184" s="97">
        <v>194426</v>
      </c>
      <c r="H184" s="95" t="s">
        <v>927</v>
      </c>
      <c r="I184" s="96" t="s">
        <v>2273</v>
      </c>
      <c r="J184" s="78"/>
      <c r="K184" s="46">
        <f t="shared" si="5"/>
        <v>3479</v>
      </c>
      <c r="L184" s="78"/>
      <c r="M184" s="97">
        <v>3479</v>
      </c>
    </row>
    <row r="185" spans="1:13" ht="15">
      <c r="A185" s="95" t="s">
        <v>888</v>
      </c>
      <c r="B185" s="96" t="s">
        <v>1892</v>
      </c>
      <c r="C185" s="97">
        <v>1681000</v>
      </c>
      <c r="D185" s="46">
        <f t="shared" si="4"/>
        <v>2332635</v>
      </c>
      <c r="E185" s="97">
        <v>1387350</v>
      </c>
      <c r="F185" s="97">
        <v>945285</v>
      </c>
      <c r="H185" s="95" t="s">
        <v>930</v>
      </c>
      <c r="I185" s="96" t="s">
        <v>1902</v>
      </c>
      <c r="J185" s="78"/>
      <c r="K185" s="46">
        <f t="shared" si="5"/>
        <v>292494</v>
      </c>
      <c r="L185" s="78"/>
      <c r="M185" s="97">
        <v>292494</v>
      </c>
    </row>
    <row r="186" spans="1:13" ht="15">
      <c r="A186" s="95" t="s">
        <v>891</v>
      </c>
      <c r="B186" s="96" t="s">
        <v>1893</v>
      </c>
      <c r="C186" s="78"/>
      <c r="D186" s="46">
        <f t="shared" si="4"/>
        <v>2140219</v>
      </c>
      <c r="E186" s="97">
        <v>318400</v>
      </c>
      <c r="F186" s="97">
        <v>1821819</v>
      </c>
      <c r="H186" s="95" t="s">
        <v>933</v>
      </c>
      <c r="I186" s="96" t="s">
        <v>1903</v>
      </c>
      <c r="J186" s="97">
        <v>32500</v>
      </c>
      <c r="K186" s="46">
        <f t="shared" si="5"/>
        <v>66180</v>
      </c>
      <c r="L186" s="78"/>
      <c r="M186" s="97">
        <v>66180</v>
      </c>
    </row>
    <row r="187" spans="1:13" ht="15">
      <c r="A187" s="95" t="s">
        <v>894</v>
      </c>
      <c r="B187" s="96" t="s">
        <v>2182</v>
      </c>
      <c r="C187" s="97">
        <v>23094521</v>
      </c>
      <c r="D187" s="46">
        <f t="shared" si="4"/>
        <v>3686079</v>
      </c>
      <c r="E187" s="97">
        <v>1189952</v>
      </c>
      <c r="F187" s="97">
        <v>2496127</v>
      </c>
      <c r="H187" s="95" t="s">
        <v>936</v>
      </c>
      <c r="I187" s="96" t="s">
        <v>1904</v>
      </c>
      <c r="J187" s="97">
        <v>469000</v>
      </c>
      <c r="K187" s="46">
        <f t="shared" si="5"/>
        <v>67038</v>
      </c>
      <c r="L187" s="78"/>
      <c r="M187" s="97">
        <v>67038</v>
      </c>
    </row>
    <row r="188" spans="1:13" ht="15">
      <c r="A188" s="95" t="s">
        <v>897</v>
      </c>
      <c r="B188" s="96" t="s">
        <v>1894</v>
      </c>
      <c r="C188" s="97">
        <v>170255</v>
      </c>
      <c r="D188" s="46">
        <f t="shared" si="4"/>
        <v>2953313</v>
      </c>
      <c r="E188" s="97">
        <v>300750</v>
      </c>
      <c r="F188" s="97">
        <v>2652563</v>
      </c>
      <c r="H188" s="95" t="s">
        <v>939</v>
      </c>
      <c r="I188" s="96" t="s">
        <v>1905</v>
      </c>
      <c r="J188" s="78"/>
      <c r="K188" s="46">
        <f t="shared" si="5"/>
        <v>54809</v>
      </c>
      <c r="L188" s="78"/>
      <c r="M188" s="97">
        <v>54809</v>
      </c>
    </row>
    <row r="189" spans="1:13" ht="15">
      <c r="A189" s="95" t="s">
        <v>900</v>
      </c>
      <c r="B189" s="96" t="s">
        <v>1895</v>
      </c>
      <c r="C189" s="97">
        <v>275953</v>
      </c>
      <c r="D189" s="46">
        <f t="shared" si="4"/>
        <v>5954432</v>
      </c>
      <c r="E189" s="97">
        <v>17500</v>
      </c>
      <c r="F189" s="97">
        <v>5936932</v>
      </c>
      <c r="H189" s="95" t="s">
        <v>942</v>
      </c>
      <c r="I189" s="96" t="s">
        <v>1906</v>
      </c>
      <c r="J189" s="78"/>
      <c r="K189" s="46">
        <f t="shared" si="5"/>
        <v>633119</v>
      </c>
      <c r="L189" s="78"/>
      <c r="M189" s="97">
        <v>633119</v>
      </c>
    </row>
    <row r="190" spans="1:13" ht="15">
      <c r="A190" s="95" t="s">
        <v>903</v>
      </c>
      <c r="B190" s="96" t="s">
        <v>1896</v>
      </c>
      <c r="C190" s="97">
        <v>461300</v>
      </c>
      <c r="D190" s="46">
        <f t="shared" si="4"/>
        <v>619301</v>
      </c>
      <c r="E190" s="97">
        <v>125900</v>
      </c>
      <c r="F190" s="97">
        <v>493401</v>
      </c>
      <c r="H190" s="95" t="s">
        <v>945</v>
      </c>
      <c r="I190" s="96" t="s">
        <v>1880</v>
      </c>
      <c r="J190" s="78"/>
      <c r="K190" s="46">
        <f t="shared" si="5"/>
        <v>184801</v>
      </c>
      <c r="L190" s="78"/>
      <c r="M190" s="97">
        <v>184801</v>
      </c>
    </row>
    <row r="191" spans="1:13" ht="15">
      <c r="A191" s="95" t="s">
        <v>906</v>
      </c>
      <c r="B191" s="96" t="s">
        <v>1897</v>
      </c>
      <c r="C191" s="78"/>
      <c r="D191" s="46">
        <f t="shared" si="4"/>
        <v>818523</v>
      </c>
      <c r="E191" s="97">
        <v>154750</v>
      </c>
      <c r="F191" s="97">
        <v>663773</v>
      </c>
      <c r="H191" s="95" t="s">
        <v>947</v>
      </c>
      <c r="I191" s="96" t="s">
        <v>1907</v>
      </c>
      <c r="J191" s="97">
        <v>2809500</v>
      </c>
      <c r="K191" s="46">
        <f t="shared" si="5"/>
        <v>541705</v>
      </c>
      <c r="L191" s="97">
        <v>366250</v>
      </c>
      <c r="M191" s="97">
        <v>175455</v>
      </c>
    </row>
    <row r="192" spans="1:13" ht="15">
      <c r="A192" s="95" t="s">
        <v>908</v>
      </c>
      <c r="B192" s="96" t="s">
        <v>2251</v>
      </c>
      <c r="C192" s="97">
        <v>293000</v>
      </c>
      <c r="D192" s="46">
        <f t="shared" si="4"/>
        <v>1177448</v>
      </c>
      <c r="E192" s="78"/>
      <c r="F192" s="97">
        <v>1177448</v>
      </c>
      <c r="H192" s="95" t="s">
        <v>950</v>
      </c>
      <c r="I192" s="96" t="s">
        <v>2252</v>
      </c>
      <c r="J192" s="78"/>
      <c r="K192" s="46">
        <f t="shared" si="5"/>
        <v>182096</v>
      </c>
      <c r="L192" s="78"/>
      <c r="M192" s="97">
        <v>182096</v>
      </c>
    </row>
    <row r="193" spans="1:13" ht="15">
      <c r="A193" s="95" t="s">
        <v>911</v>
      </c>
      <c r="B193" s="96" t="s">
        <v>1898</v>
      </c>
      <c r="C193" s="78"/>
      <c r="D193" s="46">
        <f t="shared" si="4"/>
        <v>499049</v>
      </c>
      <c r="E193" s="97">
        <v>217800</v>
      </c>
      <c r="F193" s="97">
        <v>281249</v>
      </c>
      <c r="H193" s="95" t="s">
        <v>956</v>
      </c>
      <c r="I193" s="96" t="s">
        <v>1908</v>
      </c>
      <c r="J193" s="97">
        <v>28600</v>
      </c>
      <c r="K193" s="46">
        <f t="shared" si="5"/>
        <v>65608</v>
      </c>
      <c r="L193" s="78"/>
      <c r="M193" s="97">
        <v>65608</v>
      </c>
    </row>
    <row r="194" spans="1:13" ht="15">
      <c r="A194" s="95" t="s">
        <v>914</v>
      </c>
      <c r="B194" s="96" t="s">
        <v>2272</v>
      </c>
      <c r="C194" s="97">
        <v>9660</v>
      </c>
      <c r="D194" s="46">
        <f t="shared" si="4"/>
        <v>1085018</v>
      </c>
      <c r="E194" s="78"/>
      <c r="F194" s="97">
        <v>1085018</v>
      </c>
      <c r="H194" s="95" t="s">
        <v>965</v>
      </c>
      <c r="I194" s="96" t="s">
        <v>1910</v>
      </c>
      <c r="J194" s="78"/>
      <c r="K194" s="46">
        <f t="shared" si="5"/>
        <v>269543</v>
      </c>
      <c r="L194" s="78"/>
      <c r="M194" s="97">
        <v>269543</v>
      </c>
    </row>
    <row r="195" spans="1:13" ht="15">
      <c r="A195" s="95" t="s">
        <v>917</v>
      </c>
      <c r="B195" s="96" t="s">
        <v>1899</v>
      </c>
      <c r="C195" s="78"/>
      <c r="D195" s="46">
        <f t="shared" si="4"/>
        <v>205095</v>
      </c>
      <c r="E195" s="78"/>
      <c r="F195" s="97">
        <v>205095</v>
      </c>
      <c r="H195" s="95" t="s">
        <v>968</v>
      </c>
      <c r="I195" s="96" t="s">
        <v>1911</v>
      </c>
      <c r="J195" s="78"/>
      <c r="K195" s="46">
        <f t="shared" si="5"/>
        <v>41440</v>
      </c>
      <c r="L195" s="78"/>
      <c r="M195" s="97">
        <v>41440</v>
      </c>
    </row>
    <row r="196" spans="1:13" ht="15">
      <c r="A196" s="95" t="s">
        <v>920</v>
      </c>
      <c r="B196" s="96" t="s">
        <v>1900</v>
      </c>
      <c r="C196" s="78"/>
      <c r="D196" s="46">
        <f t="shared" si="4"/>
        <v>402604</v>
      </c>
      <c r="E196" s="78"/>
      <c r="F196" s="97">
        <v>402604</v>
      </c>
      <c r="H196" s="95" t="s">
        <v>974</v>
      </c>
      <c r="I196" s="96" t="s">
        <v>2167</v>
      </c>
      <c r="J196" s="78"/>
      <c r="K196" s="46">
        <f t="shared" si="5"/>
        <v>34320</v>
      </c>
      <c r="L196" s="78"/>
      <c r="M196" s="97">
        <v>34320</v>
      </c>
    </row>
    <row r="197" spans="1:13" ht="15">
      <c r="A197" s="95" t="s">
        <v>923</v>
      </c>
      <c r="B197" s="96" t="s">
        <v>1901</v>
      </c>
      <c r="C197" s="97">
        <v>438100</v>
      </c>
      <c r="D197" s="46">
        <f t="shared" si="4"/>
        <v>1543773</v>
      </c>
      <c r="E197" s="97">
        <v>36000</v>
      </c>
      <c r="F197" s="97">
        <v>1507773</v>
      </c>
      <c r="H197" s="95" t="s">
        <v>977</v>
      </c>
      <c r="I197" s="96" t="s">
        <v>1807</v>
      </c>
      <c r="J197" s="97">
        <v>42200</v>
      </c>
      <c r="K197" s="46">
        <f t="shared" si="5"/>
        <v>3624760</v>
      </c>
      <c r="L197" s="97">
        <v>176312</v>
      </c>
      <c r="M197" s="97">
        <v>3448448</v>
      </c>
    </row>
    <row r="198" spans="1:13" ht="15">
      <c r="A198" s="95" t="s">
        <v>927</v>
      </c>
      <c r="B198" s="96" t="s">
        <v>2273</v>
      </c>
      <c r="C198" s="78"/>
      <c r="D198" s="46">
        <f t="shared" si="4"/>
        <v>330565</v>
      </c>
      <c r="E198" s="78"/>
      <c r="F198" s="97">
        <v>330565</v>
      </c>
      <c r="H198" s="95" t="s">
        <v>982</v>
      </c>
      <c r="I198" s="96" t="s">
        <v>1913</v>
      </c>
      <c r="J198" s="78"/>
      <c r="K198" s="46">
        <f t="shared" si="5"/>
        <v>1448828</v>
      </c>
      <c r="L198" s="78"/>
      <c r="M198" s="97">
        <v>1448828</v>
      </c>
    </row>
    <row r="199" spans="1:13" ht="15">
      <c r="A199" s="95" t="s">
        <v>930</v>
      </c>
      <c r="B199" s="96" t="s">
        <v>1902</v>
      </c>
      <c r="C199" s="97">
        <v>329283</v>
      </c>
      <c r="D199" s="46">
        <f aca="true" t="shared" si="6" ref="D199:D262">E199+F199</f>
        <v>279992</v>
      </c>
      <c r="E199" s="78"/>
      <c r="F199" s="97">
        <v>279992</v>
      </c>
      <c r="H199" s="95" t="s">
        <v>985</v>
      </c>
      <c r="I199" s="96" t="s">
        <v>1914</v>
      </c>
      <c r="J199" s="78"/>
      <c r="K199" s="46">
        <f aca="true" t="shared" si="7" ref="K199:K262">L199+M199</f>
        <v>900</v>
      </c>
      <c r="L199" s="78"/>
      <c r="M199" s="97">
        <v>900</v>
      </c>
    </row>
    <row r="200" spans="1:13" ht="15">
      <c r="A200" s="95" t="s">
        <v>933</v>
      </c>
      <c r="B200" s="96" t="s">
        <v>1903</v>
      </c>
      <c r="C200" s="97">
        <v>419001</v>
      </c>
      <c r="D200" s="46">
        <f t="shared" si="6"/>
        <v>254021</v>
      </c>
      <c r="E200" s="97">
        <v>74700</v>
      </c>
      <c r="F200" s="97">
        <v>179321</v>
      </c>
      <c r="H200" s="95" t="s">
        <v>988</v>
      </c>
      <c r="I200" s="96" t="s">
        <v>1915</v>
      </c>
      <c r="J200" s="78"/>
      <c r="K200" s="46">
        <f t="shared" si="7"/>
        <v>1287900</v>
      </c>
      <c r="L200" s="78"/>
      <c r="M200" s="97">
        <v>1287900</v>
      </c>
    </row>
    <row r="201" spans="1:13" ht="15">
      <c r="A201" s="95" t="s">
        <v>939</v>
      </c>
      <c r="B201" s="96" t="s">
        <v>1905</v>
      </c>
      <c r="C201" s="97">
        <v>21400</v>
      </c>
      <c r="D201" s="46">
        <f t="shared" si="6"/>
        <v>504085</v>
      </c>
      <c r="E201" s="97">
        <v>98500</v>
      </c>
      <c r="F201" s="97">
        <v>405585</v>
      </c>
      <c r="H201" s="95" t="s">
        <v>991</v>
      </c>
      <c r="I201" s="96" t="s">
        <v>1916</v>
      </c>
      <c r="J201" s="78"/>
      <c r="K201" s="46">
        <f t="shared" si="7"/>
        <v>25500</v>
      </c>
      <c r="L201" s="78"/>
      <c r="M201" s="97">
        <v>25500</v>
      </c>
    </row>
    <row r="202" spans="1:13" ht="15">
      <c r="A202" s="95" t="s">
        <v>942</v>
      </c>
      <c r="B202" s="96" t="s">
        <v>1906</v>
      </c>
      <c r="C202" s="78"/>
      <c r="D202" s="46">
        <f t="shared" si="6"/>
        <v>333164</v>
      </c>
      <c r="E202" s="78"/>
      <c r="F202" s="97">
        <v>333164</v>
      </c>
      <c r="H202" s="95" t="s">
        <v>994</v>
      </c>
      <c r="I202" s="96" t="s">
        <v>1917</v>
      </c>
      <c r="J202" s="78"/>
      <c r="K202" s="46">
        <f t="shared" si="7"/>
        <v>338515</v>
      </c>
      <c r="L202" s="78"/>
      <c r="M202" s="97">
        <v>338515</v>
      </c>
    </row>
    <row r="203" spans="1:13" ht="15">
      <c r="A203" s="95" t="s">
        <v>945</v>
      </c>
      <c r="B203" s="96" t="s">
        <v>1880</v>
      </c>
      <c r="C203" s="78"/>
      <c r="D203" s="46">
        <f t="shared" si="6"/>
        <v>249587</v>
      </c>
      <c r="E203" s="97">
        <v>70000</v>
      </c>
      <c r="F203" s="97">
        <v>179587</v>
      </c>
      <c r="H203" s="95" t="s">
        <v>1004</v>
      </c>
      <c r="I203" s="96" t="s">
        <v>1918</v>
      </c>
      <c r="J203" s="78"/>
      <c r="K203" s="46">
        <f t="shared" si="7"/>
        <v>151574</v>
      </c>
      <c r="L203" s="78"/>
      <c r="M203" s="97">
        <v>151574</v>
      </c>
    </row>
    <row r="204" spans="1:13" ht="15">
      <c r="A204" s="95" t="s">
        <v>947</v>
      </c>
      <c r="B204" s="96" t="s">
        <v>1907</v>
      </c>
      <c r="C204" s="97">
        <v>526231</v>
      </c>
      <c r="D204" s="46">
        <f t="shared" si="6"/>
        <v>169645</v>
      </c>
      <c r="E204" s="97">
        <v>49950</v>
      </c>
      <c r="F204" s="97">
        <v>119695</v>
      </c>
      <c r="H204" s="95" t="s">
        <v>1007</v>
      </c>
      <c r="I204" s="96" t="s">
        <v>1919</v>
      </c>
      <c r="J204" s="97">
        <v>17019950</v>
      </c>
      <c r="K204" s="46">
        <f t="shared" si="7"/>
        <v>136030</v>
      </c>
      <c r="L204" s="78"/>
      <c r="M204" s="97">
        <v>136030</v>
      </c>
    </row>
    <row r="205" spans="1:13" ht="15">
      <c r="A205" s="95" t="s">
        <v>950</v>
      </c>
      <c r="B205" s="96" t="s">
        <v>2252</v>
      </c>
      <c r="C205" s="78"/>
      <c r="D205" s="46">
        <f t="shared" si="6"/>
        <v>135192</v>
      </c>
      <c r="E205" s="78"/>
      <c r="F205" s="97">
        <v>135192</v>
      </c>
      <c r="H205" s="95" t="s">
        <v>1010</v>
      </c>
      <c r="I205" s="96" t="s">
        <v>1920</v>
      </c>
      <c r="J205" s="78"/>
      <c r="K205" s="46">
        <f t="shared" si="7"/>
        <v>3944184</v>
      </c>
      <c r="L205" s="78"/>
      <c r="M205" s="97">
        <v>3944184</v>
      </c>
    </row>
    <row r="206" spans="1:13" ht="15">
      <c r="A206" s="95" t="s">
        <v>956</v>
      </c>
      <c r="B206" s="96" t="s">
        <v>1908</v>
      </c>
      <c r="C206" s="97">
        <v>942581</v>
      </c>
      <c r="D206" s="46">
        <f t="shared" si="6"/>
        <v>1133334</v>
      </c>
      <c r="E206" s="97">
        <v>5670</v>
      </c>
      <c r="F206" s="97">
        <v>1127664</v>
      </c>
      <c r="H206" s="95" t="s">
        <v>1013</v>
      </c>
      <c r="I206" s="96" t="s">
        <v>1921</v>
      </c>
      <c r="J206" s="78"/>
      <c r="K206" s="46">
        <f t="shared" si="7"/>
        <v>6446270</v>
      </c>
      <c r="L206" s="78"/>
      <c r="M206" s="97">
        <v>6446270</v>
      </c>
    </row>
    <row r="207" spans="1:13" ht="15">
      <c r="A207" s="95" t="s">
        <v>959</v>
      </c>
      <c r="B207" s="96" t="s">
        <v>1909</v>
      </c>
      <c r="C207" s="78"/>
      <c r="D207" s="46">
        <f t="shared" si="6"/>
        <v>83932</v>
      </c>
      <c r="E207" s="78"/>
      <c r="F207" s="97">
        <v>83932</v>
      </c>
      <c r="H207" s="95" t="s">
        <v>1016</v>
      </c>
      <c r="I207" s="96" t="s">
        <v>1922</v>
      </c>
      <c r="J207" s="97">
        <v>9812001</v>
      </c>
      <c r="K207" s="46">
        <f t="shared" si="7"/>
        <v>1200107</v>
      </c>
      <c r="L207" s="78"/>
      <c r="M207" s="97">
        <v>1200107</v>
      </c>
    </row>
    <row r="208" spans="1:13" ht="15">
      <c r="A208" s="95" t="s">
        <v>965</v>
      </c>
      <c r="B208" s="96" t="s">
        <v>1910</v>
      </c>
      <c r="C208" s="78"/>
      <c r="D208" s="46">
        <f t="shared" si="6"/>
        <v>192259</v>
      </c>
      <c r="E208" s="78"/>
      <c r="F208" s="97">
        <v>192259</v>
      </c>
      <c r="H208" s="95" t="s">
        <v>1019</v>
      </c>
      <c r="I208" s="96" t="s">
        <v>1923</v>
      </c>
      <c r="J208" s="97">
        <v>978000</v>
      </c>
      <c r="K208" s="46">
        <f t="shared" si="7"/>
        <v>218161</v>
      </c>
      <c r="L208" s="78"/>
      <c r="M208" s="97">
        <v>218161</v>
      </c>
    </row>
    <row r="209" spans="1:13" ht="15">
      <c r="A209" s="95" t="s">
        <v>968</v>
      </c>
      <c r="B209" s="96" t="s">
        <v>1911</v>
      </c>
      <c r="C209" s="78"/>
      <c r="D209" s="46">
        <f t="shared" si="6"/>
        <v>338889</v>
      </c>
      <c r="E209" s="78"/>
      <c r="F209" s="97">
        <v>338889</v>
      </c>
      <c r="H209" s="95" t="s">
        <v>1022</v>
      </c>
      <c r="I209" s="96" t="s">
        <v>1924</v>
      </c>
      <c r="J209" s="97">
        <v>241000</v>
      </c>
      <c r="K209" s="46">
        <f t="shared" si="7"/>
        <v>3788163</v>
      </c>
      <c r="L209" s="97">
        <v>559983</v>
      </c>
      <c r="M209" s="97">
        <v>3228180</v>
      </c>
    </row>
    <row r="210" spans="1:13" ht="15">
      <c r="A210" s="95" t="s">
        <v>971</v>
      </c>
      <c r="B210" s="96" t="s">
        <v>1912</v>
      </c>
      <c r="C210" s="78"/>
      <c r="D210" s="46">
        <f t="shared" si="6"/>
        <v>7380</v>
      </c>
      <c r="E210" s="78"/>
      <c r="F210" s="97">
        <v>7380</v>
      </c>
      <c r="H210" s="95" t="s">
        <v>1025</v>
      </c>
      <c r="I210" s="96" t="s">
        <v>1925</v>
      </c>
      <c r="J210" s="78"/>
      <c r="K210" s="46">
        <f t="shared" si="7"/>
        <v>988828</v>
      </c>
      <c r="L210" s="78"/>
      <c r="M210" s="97">
        <v>988828</v>
      </c>
    </row>
    <row r="211" spans="1:13" ht="15">
      <c r="A211" s="95" t="s">
        <v>977</v>
      </c>
      <c r="B211" s="96" t="s">
        <v>1807</v>
      </c>
      <c r="C211" s="78"/>
      <c r="D211" s="46">
        <f t="shared" si="6"/>
        <v>1588584</v>
      </c>
      <c r="E211" s="97">
        <v>93750</v>
      </c>
      <c r="F211" s="97">
        <v>1494834</v>
      </c>
      <c r="H211" s="95" t="s">
        <v>1031</v>
      </c>
      <c r="I211" s="96" t="s">
        <v>1926</v>
      </c>
      <c r="J211" s="78"/>
      <c r="K211" s="46">
        <f t="shared" si="7"/>
        <v>926750</v>
      </c>
      <c r="L211" s="78"/>
      <c r="M211" s="97">
        <v>926750</v>
      </c>
    </row>
    <row r="212" spans="1:13" ht="15">
      <c r="A212" s="95" t="s">
        <v>982</v>
      </c>
      <c r="B212" s="96" t="s">
        <v>1913</v>
      </c>
      <c r="C212" s="97">
        <v>155862</v>
      </c>
      <c r="D212" s="46">
        <f t="shared" si="6"/>
        <v>519570</v>
      </c>
      <c r="E212" s="97">
        <v>58550</v>
      </c>
      <c r="F212" s="97">
        <v>461020</v>
      </c>
      <c r="H212" s="95" t="s">
        <v>1035</v>
      </c>
      <c r="I212" s="96" t="s">
        <v>1927</v>
      </c>
      <c r="J212" s="97">
        <v>100</v>
      </c>
      <c r="K212" s="46">
        <f t="shared" si="7"/>
        <v>400600</v>
      </c>
      <c r="L212" s="97">
        <v>283200</v>
      </c>
      <c r="M212" s="97">
        <v>117400</v>
      </c>
    </row>
    <row r="213" spans="1:13" ht="15">
      <c r="A213" s="95" t="s">
        <v>985</v>
      </c>
      <c r="B213" s="96" t="s">
        <v>1914</v>
      </c>
      <c r="C213" s="78"/>
      <c r="D213" s="46">
        <f t="shared" si="6"/>
        <v>33289</v>
      </c>
      <c r="E213" s="78"/>
      <c r="F213" s="97">
        <v>33289</v>
      </c>
      <c r="H213" s="95" t="s">
        <v>1038</v>
      </c>
      <c r="I213" s="96" t="s">
        <v>1928</v>
      </c>
      <c r="J213" s="97">
        <v>680</v>
      </c>
      <c r="K213" s="46">
        <f t="shared" si="7"/>
        <v>7220</v>
      </c>
      <c r="L213" s="78"/>
      <c r="M213" s="97">
        <v>7220</v>
      </c>
    </row>
    <row r="214" spans="1:13" ht="15">
      <c r="A214" s="95" t="s">
        <v>988</v>
      </c>
      <c r="B214" s="96" t="s">
        <v>1915</v>
      </c>
      <c r="C214" s="78"/>
      <c r="D214" s="46">
        <f t="shared" si="6"/>
        <v>241859</v>
      </c>
      <c r="E214" s="78"/>
      <c r="F214" s="97">
        <v>241859</v>
      </c>
      <c r="H214" s="95" t="s">
        <v>1041</v>
      </c>
      <c r="I214" s="96" t="s">
        <v>1929</v>
      </c>
      <c r="J214" s="78"/>
      <c r="K214" s="46">
        <f t="shared" si="7"/>
        <v>49125</v>
      </c>
      <c r="L214" s="78"/>
      <c r="M214" s="97">
        <v>49125</v>
      </c>
    </row>
    <row r="215" spans="1:13" ht="15">
      <c r="A215" s="95" t="s">
        <v>991</v>
      </c>
      <c r="B215" s="96" t="s">
        <v>1916</v>
      </c>
      <c r="C215" s="78"/>
      <c r="D215" s="46">
        <f t="shared" si="6"/>
        <v>83802</v>
      </c>
      <c r="E215" s="78"/>
      <c r="F215" s="97">
        <v>83802</v>
      </c>
      <c r="H215" s="95" t="s">
        <v>1050</v>
      </c>
      <c r="I215" s="96" t="s">
        <v>1932</v>
      </c>
      <c r="J215" s="78"/>
      <c r="K215" s="46">
        <f t="shared" si="7"/>
        <v>557246</v>
      </c>
      <c r="L215" s="78"/>
      <c r="M215" s="97">
        <v>557246</v>
      </c>
    </row>
    <row r="216" spans="1:13" ht="15">
      <c r="A216" s="95" t="s">
        <v>994</v>
      </c>
      <c r="B216" s="96" t="s">
        <v>1917</v>
      </c>
      <c r="C216" s="97">
        <v>1234500</v>
      </c>
      <c r="D216" s="46">
        <f t="shared" si="6"/>
        <v>8250</v>
      </c>
      <c r="E216" s="78"/>
      <c r="F216" s="97">
        <v>8250</v>
      </c>
      <c r="H216" s="95" t="s">
        <v>1053</v>
      </c>
      <c r="I216" s="96" t="s">
        <v>1933</v>
      </c>
      <c r="J216" s="97">
        <v>677500</v>
      </c>
      <c r="K216" s="46">
        <f t="shared" si="7"/>
        <v>300</v>
      </c>
      <c r="L216" s="78"/>
      <c r="M216" s="97">
        <v>300</v>
      </c>
    </row>
    <row r="217" spans="1:13" ht="15">
      <c r="A217" s="95" t="s">
        <v>1001</v>
      </c>
      <c r="B217" s="96" t="s">
        <v>2214</v>
      </c>
      <c r="C217" s="78"/>
      <c r="D217" s="46">
        <f t="shared" si="6"/>
        <v>450</v>
      </c>
      <c r="E217" s="78"/>
      <c r="F217" s="97">
        <v>450</v>
      </c>
      <c r="H217" s="95" t="s">
        <v>1056</v>
      </c>
      <c r="I217" s="96" t="s">
        <v>1934</v>
      </c>
      <c r="J217" s="78"/>
      <c r="K217" s="46">
        <f t="shared" si="7"/>
        <v>9366</v>
      </c>
      <c r="L217" s="78"/>
      <c r="M217" s="97">
        <v>9366</v>
      </c>
    </row>
    <row r="218" spans="1:13" ht="15">
      <c r="A218" s="95" t="s">
        <v>1004</v>
      </c>
      <c r="B218" s="96" t="s">
        <v>1918</v>
      </c>
      <c r="C218" s="78"/>
      <c r="D218" s="46">
        <f t="shared" si="6"/>
        <v>10500</v>
      </c>
      <c r="E218" s="78"/>
      <c r="F218" s="97">
        <v>10500</v>
      </c>
      <c r="H218" s="95" t="s">
        <v>1062</v>
      </c>
      <c r="I218" s="96" t="s">
        <v>1905</v>
      </c>
      <c r="J218" s="97">
        <v>105100</v>
      </c>
      <c r="K218" s="46">
        <f t="shared" si="7"/>
        <v>500</v>
      </c>
      <c r="L218" s="97">
        <v>500</v>
      </c>
      <c r="M218" s="78"/>
    </row>
    <row r="219" spans="1:13" ht="15">
      <c r="A219" s="95" t="s">
        <v>1007</v>
      </c>
      <c r="B219" s="96" t="s">
        <v>1919</v>
      </c>
      <c r="C219" s="97">
        <v>789600</v>
      </c>
      <c r="D219" s="46">
        <f t="shared" si="6"/>
        <v>162058</v>
      </c>
      <c r="E219" s="78"/>
      <c r="F219" s="97">
        <v>162058</v>
      </c>
      <c r="H219" s="95" t="s">
        <v>1064</v>
      </c>
      <c r="I219" s="96" t="s">
        <v>1936</v>
      </c>
      <c r="J219" s="78"/>
      <c r="K219" s="46">
        <f t="shared" si="7"/>
        <v>331100</v>
      </c>
      <c r="L219" s="78"/>
      <c r="M219" s="97">
        <v>331100</v>
      </c>
    </row>
    <row r="220" spans="1:13" ht="15">
      <c r="A220" s="95" t="s">
        <v>1010</v>
      </c>
      <c r="B220" s="96" t="s">
        <v>1920</v>
      </c>
      <c r="C220" s="97">
        <v>1102400</v>
      </c>
      <c r="D220" s="46">
        <f t="shared" si="6"/>
        <v>2919022</v>
      </c>
      <c r="E220" s="97">
        <v>1154400</v>
      </c>
      <c r="F220" s="97">
        <v>1764622</v>
      </c>
      <c r="H220" s="95" t="s">
        <v>1067</v>
      </c>
      <c r="I220" s="96" t="s">
        <v>1937</v>
      </c>
      <c r="J220" s="78"/>
      <c r="K220" s="46">
        <f t="shared" si="7"/>
        <v>16773</v>
      </c>
      <c r="L220" s="78"/>
      <c r="M220" s="97">
        <v>16773</v>
      </c>
    </row>
    <row r="221" spans="1:13" ht="15">
      <c r="A221" s="95" t="s">
        <v>1013</v>
      </c>
      <c r="B221" s="96" t="s">
        <v>1921</v>
      </c>
      <c r="C221" s="97">
        <v>4733775</v>
      </c>
      <c r="D221" s="46">
        <f t="shared" si="6"/>
        <v>35573775</v>
      </c>
      <c r="E221" s="97">
        <v>936100</v>
      </c>
      <c r="F221" s="97">
        <v>34637675</v>
      </c>
      <c r="H221" s="95" t="s">
        <v>1070</v>
      </c>
      <c r="I221" s="96" t="s">
        <v>1938</v>
      </c>
      <c r="J221" s="78"/>
      <c r="K221" s="46">
        <f t="shared" si="7"/>
        <v>18946</v>
      </c>
      <c r="L221" s="78"/>
      <c r="M221" s="97">
        <v>18946</v>
      </c>
    </row>
    <row r="222" spans="1:13" ht="15">
      <c r="A222" s="95" t="s">
        <v>1016</v>
      </c>
      <c r="B222" s="96" t="s">
        <v>1922</v>
      </c>
      <c r="C222" s="78"/>
      <c r="D222" s="46">
        <f t="shared" si="6"/>
        <v>525458</v>
      </c>
      <c r="E222" s="97">
        <v>214623</v>
      </c>
      <c r="F222" s="97">
        <v>310835</v>
      </c>
      <c r="H222" s="95" t="s">
        <v>1073</v>
      </c>
      <c r="I222" s="96" t="s">
        <v>1939</v>
      </c>
      <c r="J222" s="78"/>
      <c r="K222" s="46">
        <f t="shared" si="7"/>
        <v>6900</v>
      </c>
      <c r="L222" s="78"/>
      <c r="M222" s="97">
        <v>6900</v>
      </c>
    </row>
    <row r="223" spans="1:13" ht="15">
      <c r="A223" s="95" t="s">
        <v>1019</v>
      </c>
      <c r="B223" s="96" t="s">
        <v>1923</v>
      </c>
      <c r="C223" s="78"/>
      <c r="D223" s="46">
        <f t="shared" si="6"/>
        <v>802939</v>
      </c>
      <c r="E223" s="78"/>
      <c r="F223" s="97">
        <v>802939</v>
      </c>
      <c r="H223" s="95" t="s">
        <v>1076</v>
      </c>
      <c r="I223" s="96" t="s">
        <v>1940</v>
      </c>
      <c r="J223" s="97">
        <v>20400</v>
      </c>
      <c r="K223" s="46">
        <f t="shared" si="7"/>
        <v>53431</v>
      </c>
      <c r="L223" s="78"/>
      <c r="M223" s="97">
        <v>53431</v>
      </c>
    </row>
    <row r="224" spans="1:13" ht="15">
      <c r="A224" s="95" t="s">
        <v>1022</v>
      </c>
      <c r="B224" s="96" t="s">
        <v>1924</v>
      </c>
      <c r="C224" s="78"/>
      <c r="D224" s="46">
        <f t="shared" si="6"/>
        <v>595014</v>
      </c>
      <c r="E224" s="97">
        <v>301652</v>
      </c>
      <c r="F224" s="97">
        <v>293362</v>
      </c>
      <c r="H224" s="95" t="s">
        <v>1079</v>
      </c>
      <c r="I224" s="96" t="s">
        <v>1941</v>
      </c>
      <c r="J224" s="78"/>
      <c r="K224" s="46">
        <f t="shared" si="7"/>
        <v>56900</v>
      </c>
      <c r="L224" s="78"/>
      <c r="M224" s="97">
        <v>56900</v>
      </c>
    </row>
    <row r="225" spans="1:13" ht="15">
      <c r="A225" s="95" t="s">
        <v>1025</v>
      </c>
      <c r="B225" s="96" t="s">
        <v>1925</v>
      </c>
      <c r="C225" s="97">
        <v>1179801</v>
      </c>
      <c r="D225" s="46">
        <f t="shared" si="6"/>
        <v>958817</v>
      </c>
      <c r="E225" s="78"/>
      <c r="F225" s="97">
        <v>958817</v>
      </c>
      <c r="H225" s="95" t="s">
        <v>1082</v>
      </c>
      <c r="I225" s="96" t="s">
        <v>1942</v>
      </c>
      <c r="J225" s="78"/>
      <c r="K225" s="46">
        <f t="shared" si="7"/>
        <v>13301</v>
      </c>
      <c r="L225" s="97">
        <v>2500</v>
      </c>
      <c r="M225" s="97">
        <v>10801</v>
      </c>
    </row>
    <row r="226" spans="1:13" ht="15">
      <c r="A226" s="95" t="s">
        <v>1031</v>
      </c>
      <c r="B226" s="96" t="s">
        <v>1926</v>
      </c>
      <c r="C226" s="97">
        <v>1509950</v>
      </c>
      <c r="D226" s="46">
        <f t="shared" si="6"/>
        <v>1085912</v>
      </c>
      <c r="E226" s="97">
        <v>2000</v>
      </c>
      <c r="F226" s="97">
        <v>1083912</v>
      </c>
      <c r="H226" s="95" t="s">
        <v>1085</v>
      </c>
      <c r="I226" s="96" t="s">
        <v>1943</v>
      </c>
      <c r="J226" s="78"/>
      <c r="K226" s="46">
        <f t="shared" si="7"/>
        <v>29700</v>
      </c>
      <c r="L226" s="97">
        <v>2000</v>
      </c>
      <c r="M226" s="97">
        <v>27700</v>
      </c>
    </row>
    <row r="227" spans="1:13" ht="15">
      <c r="A227" s="95" t="s">
        <v>1035</v>
      </c>
      <c r="B227" s="96" t="s">
        <v>1927</v>
      </c>
      <c r="C227" s="78"/>
      <c r="D227" s="46">
        <f t="shared" si="6"/>
        <v>129830</v>
      </c>
      <c r="E227" s="78"/>
      <c r="F227" s="97">
        <v>129830</v>
      </c>
      <c r="H227" s="95" t="s">
        <v>1088</v>
      </c>
      <c r="I227" s="96" t="s">
        <v>1944</v>
      </c>
      <c r="J227" s="97">
        <v>362500</v>
      </c>
      <c r="K227" s="46">
        <f t="shared" si="7"/>
        <v>173210</v>
      </c>
      <c r="L227" s="78"/>
      <c r="M227" s="97">
        <v>173210</v>
      </c>
    </row>
    <row r="228" spans="1:13" ht="15">
      <c r="A228" s="95" t="s">
        <v>1038</v>
      </c>
      <c r="B228" s="96" t="s">
        <v>1928</v>
      </c>
      <c r="C228" s="78"/>
      <c r="D228" s="46">
        <f t="shared" si="6"/>
        <v>13888</v>
      </c>
      <c r="E228" s="78"/>
      <c r="F228" s="97">
        <v>13888</v>
      </c>
      <c r="H228" s="95" t="s">
        <v>1091</v>
      </c>
      <c r="I228" s="96" t="s">
        <v>2168</v>
      </c>
      <c r="J228" s="78"/>
      <c r="K228" s="46">
        <f t="shared" si="7"/>
        <v>14335</v>
      </c>
      <c r="L228" s="78"/>
      <c r="M228" s="97">
        <v>14335</v>
      </c>
    </row>
    <row r="229" spans="1:13" ht="15">
      <c r="A229" s="95" t="s">
        <v>1041</v>
      </c>
      <c r="B229" s="96" t="s">
        <v>1929</v>
      </c>
      <c r="C229" s="78"/>
      <c r="D229" s="46">
        <f t="shared" si="6"/>
        <v>11400</v>
      </c>
      <c r="E229" s="78"/>
      <c r="F229" s="97">
        <v>11400</v>
      </c>
      <c r="H229" s="95" t="s">
        <v>1094</v>
      </c>
      <c r="I229" s="96" t="s">
        <v>1945</v>
      </c>
      <c r="J229" s="97">
        <v>69600</v>
      </c>
      <c r="K229" s="46">
        <f t="shared" si="7"/>
        <v>348870</v>
      </c>
      <c r="L229" s="78"/>
      <c r="M229" s="97">
        <v>348870</v>
      </c>
    </row>
    <row r="230" spans="1:13" ht="15">
      <c r="A230" s="95" t="s">
        <v>1044</v>
      </c>
      <c r="B230" s="96" t="s">
        <v>1930</v>
      </c>
      <c r="C230" s="78"/>
      <c r="D230" s="46">
        <f t="shared" si="6"/>
        <v>9471</v>
      </c>
      <c r="E230" s="78"/>
      <c r="F230" s="97">
        <v>9471</v>
      </c>
      <c r="H230" s="95" t="s">
        <v>1097</v>
      </c>
      <c r="I230" s="96" t="s">
        <v>1946</v>
      </c>
      <c r="J230" s="78"/>
      <c r="K230" s="46">
        <f t="shared" si="7"/>
        <v>231447</v>
      </c>
      <c r="L230" s="78"/>
      <c r="M230" s="97">
        <v>231447</v>
      </c>
    </row>
    <row r="231" spans="1:13" ht="15">
      <c r="A231" s="95" t="s">
        <v>1047</v>
      </c>
      <c r="B231" s="96" t="s">
        <v>1931</v>
      </c>
      <c r="C231" s="78"/>
      <c r="D231" s="46">
        <f t="shared" si="6"/>
        <v>74530</v>
      </c>
      <c r="E231" s="78"/>
      <c r="F231" s="97">
        <v>74530</v>
      </c>
      <c r="H231" s="95" t="s">
        <v>1103</v>
      </c>
      <c r="I231" s="96" t="s">
        <v>1947</v>
      </c>
      <c r="J231" s="97">
        <v>600</v>
      </c>
      <c r="K231" s="46">
        <f t="shared" si="7"/>
        <v>8650</v>
      </c>
      <c r="L231" s="78"/>
      <c r="M231" s="97">
        <v>8650</v>
      </c>
    </row>
    <row r="232" spans="1:13" ht="15">
      <c r="A232" s="95" t="s">
        <v>1050</v>
      </c>
      <c r="B232" s="96" t="s">
        <v>1932</v>
      </c>
      <c r="C232" s="78"/>
      <c r="D232" s="46">
        <f t="shared" si="6"/>
        <v>334499</v>
      </c>
      <c r="E232" s="78"/>
      <c r="F232" s="97">
        <v>334499</v>
      </c>
      <c r="H232" s="95" t="s">
        <v>1106</v>
      </c>
      <c r="I232" s="96" t="s">
        <v>1948</v>
      </c>
      <c r="J232" s="78"/>
      <c r="K232" s="46">
        <f t="shared" si="7"/>
        <v>195320</v>
      </c>
      <c r="L232" s="78"/>
      <c r="M232" s="97">
        <v>195320</v>
      </c>
    </row>
    <row r="233" spans="1:13" ht="15">
      <c r="A233" s="95" t="s">
        <v>1053</v>
      </c>
      <c r="B233" s="96" t="s">
        <v>1933</v>
      </c>
      <c r="C233" s="78"/>
      <c r="D233" s="46">
        <f t="shared" si="6"/>
        <v>232717</v>
      </c>
      <c r="E233" s="97">
        <v>25000</v>
      </c>
      <c r="F233" s="97">
        <v>207717</v>
      </c>
      <c r="H233" s="95" t="s">
        <v>1109</v>
      </c>
      <c r="I233" s="96" t="s">
        <v>1949</v>
      </c>
      <c r="J233" s="78"/>
      <c r="K233" s="46">
        <f t="shared" si="7"/>
        <v>31685</v>
      </c>
      <c r="L233" s="97">
        <v>28440</v>
      </c>
      <c r="M233" s="97">
        <v>3245</v>
      </c>
    </row>
    <row r="234" spans="1:13" ht="15">
      <c r="A234" s="95" t="s">
        <v>1056</v>
      </c>
      <c r="B234" s="96" t="s">
        <v>1934</v>
      </c>
      <c r="C234" s="78"/>
      <c r="D234" s="46">
        <f t="shared" si="6"/>
        <v>225684</v>
      </c>
      <c r="E234" s="97">
        <v>500</v>
      </c>
      <c r="F234" s="97">
        <v>225184</v>
      </c>
      <c r="H234" s="95" t="s">
        <v>1113</v>
      </c>
      <c r="I234" s="96" t="s">
        <v>1950</v>
      </c>
      <c r="J234" s="97">
        <v>260000</v>
      </c>
      <c r="K234" s="46">
        <f t="shared" si="7"/>
        <v>2646648</v>
      </c>
      <c r="L234" s="78"/>
      <c r="M234" s="97">
        <v>2646648</v>
      </c>
    </row>
    <row r="235" spans="1:13" ht="15">
      <c r="A235" s="95" t="s">
        <v>1059</v>
      </c>
      <c r="B235" s="96" t="s">
        <v>1935</v>
      </c>
      <c r="C235" s="78"/>
      <c r="D235" s="46">
        <f t="shared" si="6"/>
        <v>40176</v>
      </c>
      <c r="E235" s="78"/>
      <c r="F235" s="97">
        <v>40176</v>
      </c>
      <c r="H235" s="95" t="s">
        <v>1122</v>
      </c>
      <c r="I235" s="96" t="s">
        <v>1951</v>
      </c>
      <c r="J235" s="78"/>
      <c r="K235" s="46">
        <f t="shared" si="7"/>
        <v>4277697</v>
      </c>
      <c r="L235" s="78"/>
      <c r="M235" s="97">
        <v>4277697</v>
      </c>
    </row>
    <row r="236" spans="1:13" ht="15">
      <c r="A236" s="95" t="s">
        <v>1062</v>
      </c>
      <c r="B236" s="96" t="s">
        <v>1905</v>
      </c>
      <c r="C236" s="78"/>
      <c r="D236" s="46">
        <f t="shared" si="6"/>
        <v>119607</v>
      </c>
      <c r="E236" s="78"/>
      <c r="F236" s="97">
        <v>119607</v>
      </c>
      <c r="H236" s="95" t="s">
        <v>1125</v>
      </c>
      <c r="I236" s="96" t="s">
        <v>1746</v>
      </c>
      <c r="J236" s="97">
        <v>423000</v>
      </c>
      <c r="K236" s="46">
        <f t="shared" si="7"/>
        <v>246448</v>
      </c>
      <c r="L236" s="78"/>
      <c r="M236" s="97">
        <v>246448</v>
      </c>
    </row>
    <row r="237" spans="1:13" ht="15">
      <c r="A237" s="95" t="s">
        <v>1064</v>
      </c>
      <c r="B237" s="96" t="s">
        <v>1936</v>
      </c>
      <c r="C237" s="78"/>
      <c r="D237" s="46">
        <f t="shared" si="6"/>
        <v>76465</v>
      </c>
      <c r="E237" s="78"/>
      <c r="F237" s="97">
        <v>76465</v>
      </c>
      <c r="H237" s="95" t="s">
        <v>1127</v>
      </c>
      <c r="I237" s="96" t="s">
        <v>1952</v>
      </c>
      <c r="J237" s="78"/>
      <c r="K237" s="46">
        <f t="shared" si="7"/>
        <v>15600</v>
      </c>
      <c r="L237" s="78"/>
      <c r="M237" s="97">
        <v>15600</v>
      </c>
    </row>
    <row r="238" spans="1:13" ht="15">
      <c r="A238" s="95" t="s">
        <v>1067</v>
      </c>
      <c r="B238" s="96" t="s">
        <v>1937</v>
      </c>
      <c r="C238" s="78"/>
      <c r="D238" s="46">
        <f t="shared" si="6"/>
        <v>5500</v>
      </c>
      <c r="E238" s="78"/>
      <c r="F238" s="97">
        <v>5500</v>
      </c>
      <c r="H238" s="95" t="s">
        <v>1130</v>
      </c>
      <c r="I238" s="96" t="s">
        <v>1953</v>
      </c>
      <c r="J238" s="78"/>
      <c r="K238" s="46">
        <f t="shared" si="7"/>
        <v>25266</v>
      </c>
      <c r="L238" s="78"/>
      <c r="M238" s="97">
        <v>25266</v>
      </c>
    </row>
    <row r="239" spans="1:13" ht="15">
      <c r="A239" s="95" t="s">
        <v>1070</v>
      </c>
      <c r="B239" s="96" t="s">
        <v>1938</v>
      </c>
      <c r="C239" s="78"/>
      <c r="D239" s="46">
        <f t="shared" si="6"/>
        <v>4750</v>
      </c>
      <c r="E239" s="78"/>
      <c r="F239" s="97">
        <v>4750</v>
      </c>
      <c r="H239" s="95" t="s">
        <v>1133</v>
      </c>
      <c r="I239" s="96" t="s">
        <v>1881</v>
      </c>
      <c r="J239" s="97">
        <v>55850</v>
      </c>
      <c r="K239" s="46">
        <f t="shared" si="7"/>
        <v>755699</v>
      </c>
      <c r="L239" s="78"/>
      <c r="M239" s="97">
        <v>755699</v>
      </c>
    </row>
    <row r="240" spans="1:13" ht="15">
      <c r="A240" s="95" t="s">
        <v>1073</v>
      </c>
      <c r="B240" s="96" t="s">
        <v>1939</v>
      </c>
      <c r="C240" s="78"/>
      <c r="D240" s="46">
        <f t="shared" si="6"/>
        <v>250059</v>
      </c>
      <c r="E240" s="78"/>
      <c r="F240" s="97">
        <v>250059</v>
      </c>
      <c r="H240" s="95" t="s">
        <v>1135</v>
      </c>
      <c r="I240" s="96" t="s">
        <v>1882</v>
      </c>
      <c r="J240" s="97">
        <v>49139215</v>
      </c>
      <c r="K240" s="46">
        <f t="shared" si="7"/>
        <v>1339776</v>
      </c>
      <c r="L240" s="78"/>
      <c r="M240" s="97">
        <v>1339776</v>
      </c>
    </row>
    <row r="241" spans="1:13" ht="15">
      <c r="A241" s="95" t="s">
        <v>1076</v>
      </c>
      <c r="B241" s="96" t="s">
        <v>1940</v>
      </c>
      <c r="C241" s="78"/>
      <c r="D241" s="46">
        <f t="shared" si="6"/>
        <v>12732</v>
      </c>
      <c r="E241" s="97">
        <v>301</v>
      </c>
      <c r="F241" s="97">
        <v>12431</v>
      </c>
      <c r="H241" s="95" t="s">
        <v>1146</v>
      </c>
      <c r="I241" s="96" t="s">
        <v>1955</v>
      </c>
      <c r="J241" s="78"/>
      <c r="K241" s="46">
        <f t="shared" si="7"/>
        <v>1406928</v>
      </c>
      <c r="L241" s="78"/>
      <c r="M241" s="97">
        <v>1406928</v>
      </c>
    </row>
    <row r="242" spans="1:13" ht="15">
      <c r="A242" s="95" t="s">
        <v>1079</v>
      </c>
      <c r="B242" s="96" t="s">
        <v>1941</v>
      </c>
      <c r="C242" s="78"/>
      <c r="D242" s="46">
        <f t="shared" si="6"/>
        <v>108106</v>
      </c>
      <c r="E242" s="78"/>
      <c r="F242" s="97">
        <v>108106</v>
      </c>
      <c r="H242" s="95" t="s">
        <v>1149</v>
      </c>
      <c r="I242" s="96" t="s">
        <v>1956</v>
      </c>
      <c r="J242" s="97">
        <v>36795</v>
      </c>
      <c r="K242" s="46">
        <f t="shared" si="7"/>
        <v>341284</v>
      </c>
      <c r="L242" s="97">
        <v>14500</v>
      </c>
      <c r="M242" s="97">
        <v>326784</v>
      </c>
    </row>
    <row r="243" spans="1:13" ht="15">
      <c r="A243" s="95" t="s">
        <v>1082</v>
      </c>
      <c r="B243" s="96" t="s">
        <v>1942</v>
      </c>
      <c r="C243" s="78"/>
      <c r="D243" s="46">
        <f t="shared" si="6"/>
        <v>539826</v>
      </c>
      <c r="E243" s="97">
        <v>81801</v>
      </c>
      <c r="F243" s="97">
        <v>458025</v>
      </c>
      <c r="H243" s="95" t="s">
        <v>1151</v>
      </c>
      <c r="I243" s="96" t="s">
        <v>1957</v>
      </c>
      <c r="J243" s="97">
        <v>80000</v>
      </c>
      <c r="K243" s="46">
        <f t="shared" si="7"/>
        <v>2648643</v>
      </c>
      <c r="L243" s="97">
        <v>2000</v>
      </c>
      <c r="M243" s="97">
        <v>2646643</v>
      </c>
    </row>
    <row r="244" spans="1:13" ht="15">
      <c r="A244" s="95" t="s">
        <v>1085</v>
      </c>
      <c r="B244" s="96" t="s">
        <v>1943</v>
      </c>
      <c r="C244" s="78"/>
      <c r="D244" s="46">
        <f t="shared" si="6"/>
        <v>11250</v>
      </c>
      <c r="E244" s="97">
        <v>250</v>
      </c>
      <c r="F244" s="97">
        <v>11000</v>
      </c>
      <c r="H244" s="158" t="s">
        <v>1143</v>
      </c>
      <c r="I244" s="96" t="s">
        <v>1958</v>
      </c>
      <c r="J244" s="97">
        <v>1476522</v>
      </c>
      <c r="K244" s="46">
        <f t="shared" si="7"/>
        <v>1768740</v>
      </c>
      <c r="L244" s="97">
        <v>191275</v>
      </c>
      <c r="M244" s="97">
        <v>1577465</v>
      </c>
    </row>
    <row r="245" spans="1:13" ht="15">
      <c r="A245" s="95" t="s">
        <v>1088</v>
      </c>
      <c r="B245" s="96" t="s">
        <v>1944</v>
      </c>
      <c r="C245" s="78"/>
      <c r="D245" s="46">
        <f t="shared" si="6"/>
        <v>256008</v>
      </c>
      <c r="E245" s="78"/>
      <c r="F245" s="97">
        <v>256008</v>
      </c>
      <c r="H245" s="95" t="s">
        <v>1155</v>
      </c>
      <c r="I245" s="96" t="s">
        <v>1959</v>
      </c>
      <c r="J245" s="78"/>
      <c r="K245" s="46">
        <f t="shared" si="7"/>
        <v>1179039</v>
      </c>
      <c r="L245" s="78"/>
      <c r="M245" s="97">
        <v>1179039</v>
      </c>
    </row>
    <row r="246" spans="1:13" ht="15">
      <c r="A246" s="95" t="s">
        <v>1091</v>
      </c>
      <c r="B246" s="96" t="s">
        <v>2168</v>
      </c>
      <c r="C246" s="78"/>
      <c r="D246" s="46">
        <f t="shared" si="6"/>
        <v>28930</v>
      </c>
      <c r="E246" s="78"/>
      <c r="F246" s="97">
        <v>28930</v>
      </c>
      <c r="H246" s="95" t="s">
        <v>1158</v>
      </c>
      <c r="I246" s="96" t="s">
        <v>1960</v>
      </c>
      <c r="J246" s="78"/>
      <c r="K246" s="46">
        <f t="shared" si="7"/>
        <v>1263668</v>
      </c>
      <c r="L246" s="78"/>
      <c r="M246" s="97">
        <v>1263668</v>
      </c>
    </row>
    <row r="247" spans="1:13" ht="15">
      <c r="A247" s="95" t="s">
        <v>1094</v>
      </c>
      <c r="B247" s="96" t="s">
        <v>1945</v>
      </c>
      <c r="C247" s="97">
        <v>217850</v>
      </c>
      <c r="D247" s="46">
        <f t="shared" si="6"/>
        <v>984652</v>
      </c>
      <c r="E247" s="97">
        <v>117349</v>
      </c>
      <c r="F247" s="97">
        <v>867303</v>
      </c>
      <c r="H247" s="95" t="s">
        <v>1161</v>
      </c>
      <c r="I247" s="96" t="s">
        <v>2274</v>
      </c>
      <c r="J247" s="78"/>
      <c r="K247" s="46">
        <f t="shared" si="7"/>
        <v>6500</v>
      </c>
      <c r="L247" s="78"/>
      <c r="M247" s="97">
        <v>6500</v>
      </c>
    </row>
    <row r="248" spans="1:13" ht="15">
      <c r="A248" s="95" t="s">
        <v>1097</v>
      </c>
      <c r="B248" s="96" t="s">
        <v>1946</v>
      </c>
      <c r="C248" s="97">
        <v>1560500</v>
      </c>
      <c r="D248" s="46">
        <f t="shared" si="6"/>
        <v>934364</v>
      </c>
      <c r="E248" s="97">
        <v>499050</v>
      </c>
      <c r="F248" s="97">
        <v>435314</v>
      </c>
      <c r="H248" s="95" t="s">
        <v>1164</v>
      </c>
      <c r="I248" s="96" t="s">
        <v>1961</v>
      </c>
      <c r="J248" s="97">
        <v>20228366</v>
      </c>
      <c r="K248" s="46">
        <f t="shared" si="7"/>
        <v>1180305</v>
      </c>
      <c r="L248" s="97">
        <v>70500</v>
      </c>
      <c r="M248" s="97">
        <v>1109805</v>
      </c>
    </row>
    <row r="249" spans="1:13" ht="15">
      <c r="A249" s="95" t="s">
        <v>1103</v>
      </c>
      <c r="B249" s="96" t="s">
        <v>1947</v>
      </c>
      <c r="C249" s="97">
        <v>348000</v>
      </c>
      <c r="D249" s="46">
        <f t="shared" si="6"/>
        <v>286602</v>
      </c>
      <c r="E249" s="97">
        <v>7675</v>
      </c>
      <c r="F249" s="97">
        <v>278927</v>
      </c>
      <c r="H249" s="95" t="s">
        <v>1167</v>
      </c>
      <c r="I249" s="96" t="s">
        <v>1962</v>
      </c>
      <c r="J249" s="97">
        <v>1643001</v>
      </c>
      <c r="K249" s="46">
        <f t="shared" si="7"/>
        <v>6668518</v>
      </c>
      <c r="L249" s="97">
        <v>6400</v>
      </c>
      <c r="M249" s="97">
        <v>6662118</v>
      </c>
    </row>
    <row r="250" spans="1:13" ht="15">
      <c r="A250" s="95" t="s">
        <v>1106</v>
      </c>
      <c r="B250" s="96" t="s">
        <v>1948</v>
      </c>
      <c r="C250" s="78"/>
      <c r="D250" s="46">
        <f t="shared" si="6"/>
        <v>43955</v>
      </c>
      <c r="E250" s="78"/>
      <c r="F250" s="97">
        <v>43955</v>
      </c>
      <c r="H250" s="95" t="s">
        <v>1173</v>
      </c>
      <c r="I250" s="96" t="s">
        <v>1964</v>
      </c>
      <c r="J250" s="78"/>
      <c r="K250" s="46">
        <f t="shared" si="7"/>
        <v>36400</v>
      </c>
      <c r="L250" s="78"/>
      <c r="M250" s="97">
        <v>36400</v>
      </c>
    </row>
    <row r="251" spans="1:13" ht="15">
      <c r="A251" s="95" t="s">
        <v>1109</v>
      </c>
      <c r="B251" s="96" t="s">
        <v>1949</v>
      </c>
      <c r="C251" s="78"/>
      <c r="D251" s="46">
        <f t="shared" si="6"/>
        <v>216681</v>
      </c>
      <c r="E251" s="97">
        <v>84000</v>
      </c>
      <c r="F251" s="97">
        <v>132681</v>
      </c>
      <c r="H251" s="95" t="s">
        <v>1176</v>
      </c>
      <c r="I251" s="96" t="s">
        <v>1965</v>
      </c>
      <c r="J251" s="78"/>
      <c r="K251" s="46">
        <f t="shared" si="7"/>
        <v>223363</v>
      </c>
      <c r="L251" s="78"/>
      <c r="M251" s="97">
        <v>223363</v>
      </c>
    </row>
    <row r="252" spans="1:13" ht="15">
      <c r="A252" s="95" t="s">
        <v>1113</v>
      </c>
      <c r="B252" s="96" t="s">
        <v>1950</v>
      </c>
      <c r="C252" s="97">
        <v>2046900</v>
      </c>
      <c r="D252" s="46">
        <f t="shared" si="6"/>
        <v>888302</v>
      </c>
      <c r="E252" s="78"/>
      <c r="F252" s="97">
        <v>888302</v>
      </c>
      <c r="H252" s="95" t="s">
        <v>1179</v>
      </c>
      <c r="I252" s="96" t="s">
        <v>2275</v>
      </c>
      <c r="J252" s="97">
        <v>45587</v>
      </c>
      <c r="K252" s="46">
        <f t="shared" si="7"/>
        <v>810811</v>
      </c>
      <c r="L252" s="97">
        <v>1</v>
      </c>
      <c r="M252" s="97">
        <v>810810</v>
      </c>
    </row>
    <row r="253" spans="1:13" ht="15">
      <c r="A253" s="95" t="s">
        <v>1122</v>
      </c>
      <c r="B253" s="96" t="s">
        <v>1951</v>
      </c>
      <c r="C253" s="97">
        <v>88000</v>
      </c>
      <c r="D253" s="46">
        <f t="shared" si="6"/>
        <v>1202172</v>
      </c>
      <c r="E253" s="97">
        <v>29500</v>
      </c>
      <c r="F253" s="97">
        <v>1172672</v>
      </c>
      <c r="H253" s="95" t="s">
        <v>1182</v>
      </c>
      <c r="I253" s="96" t="s">
        <v>1966</v>
      </c>
      <c r="J253" s="97">
        <v>0</v>
      </c>
      <c r="K253" s="46">
        <f t="shared" si="7"/>
        <v>355337</v>
      </c>
      <c r="L253" s="78"/>
      <c r="M253" s="97">
        <v>355337</v>
      </c>
    </row>
    <row r="254" spans="1:13" ht="15">
      <c r="A254" s="95" t="s">
        <v>1125</v>
      </c>
      <c r="B254" s="96" t="s">
        <v>1746</v>
      </c>
      <c r="C254" s="97">
        <v>90000</v>
      </c>
      <c r="D254" s="46">
        <f t="shared" si="6"/>
        <v>3489372</v>
      </c>
      <c r="E254" s="97">
        <v>359200</v>
      </c>
      <c r="F254" s="97">
        <v>3130172</v>
      </c>
      <c r="H254" s="95" t="s">
        <v>1185</v>
      </c>
      <c r="I254" s="96" t="s">
        <v>1967</v>
      </c>
      <c r="J254" s="97">
        <v>930995</v>
      </c>
      <c r="K254" s="46">
        <f t="shared" si="7"/>
        <v>199174</v>
      </c>
      <c r="L254" s="78"/>
      <c r="M254" s="97">
        <v>199174</v>
      </c>
    </row>
    <row r="255" spans="1:13" ht="15">
      <c r="A255" s="95" t="s">
        <v>1130</v>
      </c>
      <c r="B255" s="96" t="s">
        <v>1953</v>
      </c>
      <c r="C255" s="78"/>
      <c r="D255" s="46">
        <f t="shared" si="6"/>
        <v>47055</v>
      </c>
      <c r="E255" s="78"/>
      <c r="F255" s="97">
        <v>47055</v>
      </c>
      <c r="H255" s="95" t="s">
        <v>1188</v>
      </c>
      <c r="I255" s="96" t="s">
        <v>1968</v>
      </c>
      <c r="J255" s="78"/>
      <c r="K255" s="46">
        <f t="shared" si="7"/>
        <v>6499</v>
      </c>
      <c r="L255" s="78"/>
      <c r="M255" s="97">
        <v>6499</v>
      </c>
    </row>
    <row r="256" spans="1:13" ht="15">
      <c r="A256" s="95" t="s">
        <v>1133</v>
      </c>
      <c r="B256" s="96" t="s">
        <v>1881</v>
      </c>
      <c r="C256" s="78"/>
      <c r="D256" s="46">
        <f t="shared" si="6"/>
        <v>1313640</v>
      </c>
      <c r="E256" s="97">
        <v>652500</v>
      </c>
      <c r="F256" s="97">
        <v>661140</v>
      </c>
      <c r="H256" s="95" t="s">
        <v>1191</v>
      </c>
      <c r="I256" s="96" t="s">
        <v>1908</v>
      </c>
      <c r="J256" s="97">
        <v>593000</v>
      </c>
      <c r="K256" s="46">
        <f t="shared" si="7"/>
        <v>414621</v>
      </c>
      <c r="L256" s="97">
        <v>5000</v>
      </c>
      <c r="M256" s="97">
        <v>409621</v>
      </c>
    </row>
    <row r="257" spans="1:13" ht="15">
      <c r="A257" s="95" t="s">
        <v>1135</v>
      </c>
      <c r="B257" s="96" t="s">
        <v>1882</v>
      </c>
      <c r="C257" s="97">
        <v>1399500</v>
      </c>
      <c r="D257" s="46">
        <f t="shared" si="6"/>
        <v>848940</v>
      </c>
      <c r="E257" s="97">
        <v>20100</v>
      </c>
      <c r="F257" s="97">
        <v>828840</v>
      </c>
      <c r="H257" s="95" t="s">
        <v>1195</v>
      </c>
      <c r="I257" s="96" t="s">
        <v>1970</v>
      </c>
      <c r="J257" s="78"/>
      <c r="K257" s="46">
        <f t="shared" si="7"/>
        <v>968548</v>
      </c>
      <c r="L257" s="78"/>
      <c r="M257" s="97">
        <v>968548</v>
      </c>
    </row>
    <row r="258" spans="1:13" ht="15">
      <c r="A258" s="95" t="s">
        <v>1137</v>
      </c>
      <c r="B258" s="96" t="s">
        <v>1954</v>
      </c>
      <c r="C258" s="78"/>
      <c r="D258" s="46">
        <f t="shared" si="6"/>
        <v>158081</v>
      </c>
      <c r="E258" s="78"/>
      <c r="F258" s="97">
        <v>158081</v>
      </c>
      <c r="H258" s="95" t="s">
        <v>1198</v>
      </c>
      <c r="I258" s="96" t="s">
        <v>1971</v>
      </c>
      <c r="J258" s="97">
        <v>163000</v>
      </c>
      <c r="K258" s="46">
        <f t="shared" si="7"/>
        <v>1409601</v>
      </c>
      <c r="L258" s="78"/>
      <c r="M258" s="97">
        <v>1409601</v>
      </c>
    </row>
    <row r="259" spans="1:13" ht="15">
      <c r="A259" s="95" t="s">
        <v>1146</v>
      </c>
      <c r="B259" s="96" t="s">
        <v>1955</v>
      </c>
      <c r="C259" s="78"/>
      <c r="D259" s="46">
        <f t="shared" si="6"/>
        <v>7106</v>
      </c>
      <c r="E259" s="78"/>
      <c r="F259" s="97">
        <v>7106</v>
      </c>
      <c r="H259" s="95" t="s">
        <v>1201</v>
      </c>
      <c r="I259" s="96" t="s">
        <v>1972</v>
      </c>
      <c r="J259" s="97">
        <v>31880300</v>
      </c>
      <c r="K259" s="46">
        <f t="shared" si="7"/>
        <v>4490248</v>
      </c>
      <c r="L259" s="78"/>
      <c r="M259" s="97">
        <v>4490248</v>
      </c>
    </row>
    <row r="260" spans="1:13" ht="15">
      <c r="A260" s="95" t="s">
        <v>1149</v>
      </c>
      <c r="B260" s="96" t="s">
        <v>1956</v>
      </c>
      <c r="C260" s="97">
        <v>561977</v>
      </c>
      <c r="D260" s="46">
        <f t="shared" si="6"/>
        <v>448963</v>
      </c>
      <c r="E260" s="97">
        <v>127000</v>
      </c>
      <c r="F260" s="97">
        <v>321963</v>
      </c>
      <c r="H260" s="95" t="s">
        <v>1204</v>
      </c>
      <c r="I260" s="96" t="s">
        <v>1973</v>
      </c>
      <c r="J260" s="78"/>
      <c r="K260" s="46">
        <f t="shared" si="7"/>
        <v>3548616</v>
      </c>
      <c r="L260" s="78"/>
      <c r="M260" s="97">
        <v>3548616</v>
      </c>
    </row>
    <row r="261" spans="1:13" ht="15">
      <c r="A261" s="95" t="s">
        <v>1151</v>
      </c>
      <c r="B261" s="96" t="s">
        <v>1957</v>
      </c>
      <c r="C261" s="97">
        <v>862000</v>
      </c>
      <c r="D261" s="46">
        <f t="shared" si="6"/>
        <v>721456</v>
      </c>
      <c r="E261" s="97">
        <v>36892</v>
      </c>
      <c r="F261" s="97">
        <v>684564</v>
      </c>
      <c r="H261" s="95" t="s">
        <v>1207</v>
      </c>
      <c r="I261" s="96" t="s">
        <v>1974</v>
      </c>
      <c r="J261" s="78"/>
      <c r="K261" s="46">
        <f t="shared" si="7"/>
        <v>32923552</v>
      </c>
      <c r="L261" s="78"/>
      <c r="M261" s="97">
        <v>32923552</v>
      </c>
    </row>
    <row r="262" spans="1:13" ht="15">
      <c r="A262" s="158" t="s">
        <v>1143</v>
      </c>
      <c r="B262" s="96" t="s">
        <v>1958</v>
      </c>
      <c r="C262" s="97">
        <v>446501</v>
      </c>
      <c r="D262" s="46">
        <f t="shared" si="6"/>
        <v>3436330</v>
      </c>
      <c r="E262" s="97">
        <v>920893</v>
      </c>
      <c r="F262" s="97">
        <v>2515437</v>
      </c>
      <c r="H262" s="95" t="s">
        <v>1210</v>
      </c>
      <c r="I262" s="96" t="s">
        <v>2183</v>
      </c>
      <c r="J262" s="78"/>
      <c r="K262" s="46">
        <f t="shared" si="7"/>
        <v>14700</v>
      </c>
      <c r="L262" s="78"/>
      <c r="M262" s="97">
        <v>14700</v>
      </c>
    </row>
    <row r="263" spans="1:13" ht="15">
      <c r="A263" s="95" t="s">
        <v>1155</v>
      </c>
      <c r="B263" s="96" t="s">
        <v>1959</v>
      </c>
      <c r="C263" s="78"/>
      <c r="D263" s="46">
        <f aca="true" t="shared" si="8" ref="D263:D326">E263+F263</f>
        <v>232861</v>
      </c>
      <c r="E263" s="78"/>
      <c r="F263" s="97">
        <v>232861</v>
      </c>
      <c r="H263" s="95" t="s">
        <v>1213</v>
      </c>
      <c r="I263" s="96" t="s">
        <v>1975</v>
      </c>
      <c r="J263" s="97">
        <v>1057860</v>
      </c>
      <c r="K263" s="46">
        <f aca="true" t="shared" si="9" ref="K263:K326">L263+M263</f>
        <v>4335457</v>
      </c>
      <c r="L263" s="97">
        <v>5001</v>
      </c>
      <c r="M263" s="97">
        <v>4330456</v>
      </c>
    </row>
    <row r="264" spans="1:13" ht="15">
      <c r="A264" s="95" t="s">
        <v>1158</v>
      </c>
      <c r="B264" s="96" t="s">
        <v>1960</v>
      </c>
      <c r="C264" s="78"/>
      <c r="D264" s="46">
        <f t="shared" si="8"/>
        <v>153414</v>
      </c>
      <c r="E264" s="78"/>
      <c r="F264" s="97">
        <v>153414</v>
      </c>
      <c r="H264" s="95" t="s">
        <v>1216</v>
      </c>
      <c r="I264" s="96" t="s">
        <v>1976</v>
      </c>
      <c r="J264" s="78"/>
      <c r="K264" s="46">
        <f t="shared" si="9"/>
        <v>2000</v>
      </c>
      <c r="L264" s="78"/>
      <c r="M264" s="97">
        <v>2000</v>
      </c>
    </row>
    <row r="265" spans="1:13" ht="15">
      <c r="A265" s="95" t="s">
        <v>1161</v>
      </c>
      <c r="B265" s="96" t="s">
        <v>2274</v>
      </c>
      <c r="C265" s="78"/>
      <c r="D265" s="46">
        <f t="shared" si="8"/>
        <v>10100</v>
      </c>
      <c r="E265" s="78"/>
      <c r="F265" s="97">
        <v>10100</v>
      </c>
      <c r="H265" s="95" t="s">
        <v>1219</v>
      </c>
      <c r="I265" s="96" t="s">
        <v>1977</v>
      </c>
      <c r="J265" s="78"/>
      <c r="K265" s="46">
        <f t="shared" si="9"/>
        <v>35350</v>
      </c>
      <c r="L265" s="78"/>
      <c r="M265" s="97">
        <v>35350</v>
      </c>
    </row>
    <row r="266" spans="1:13" ht="15">
      <c r="A266" s="95" t="s">
        <v>1164</v>
      </c>
      <c r="B266" s="96" t="s">
        <v>1961</v>
      </c>
      <c r="C266" s="97">
        <v>3874703</v>
      </c>
      <c r="D266" s="46">
        <f t="shared" si="8"/>
        <v>1142367</v>
      </c>
      <c r="E266" s="97">
        <v>546500</v>
      </c>
      <c r="F266" s="97">
        <v>595867</v>
      </c>
      <c r="H266" s="95" t="s">
        <v>1222</v>
      </c>
      <c r="I266" s="96" t="s">
        <v>1978</v>
      </c>
      <c r="J266" s="97">
        <v>1</v>
      </c>
      <c r="K266" s="46">
        <f t="shared" si="9"/>
        <v>34444</v>
      </c>
      <c r="L266" s="97">
        <v>1</v>
      </c>
      <c r="M266" s="97">
        <v>34443</v>
      </c>
    </row>
    <row r="267" spans="1:13" ht="15">
      <c r="A267" s="95" t="s">
        <v>1167</v>
      </c>
      <c r="B267" s="96" t="s">
        <v>1962</v>
      </c>
      <c r="C267" s="97">
        <v>1308809</v>
      </c>
      <c r="D267" s="46">
        <f t="shared" si="8"/>
        <v>2188713</v>
      </c>
      <c r="E267" s="97">
        <v>272609</v>
      </c>
      <c r="F267" s="97">
        <v>1916104</v>
      </c>
      <c r="H267" s="95" t="s">
        <v>1225</v>
      </c>
      <c r="I267" s="96" t="s">
        <v>1979</v>
      </c>
      <c r="J267" s="97">
        <v>1500</v>
      </c>
      <c r="K267" s="46">
        <f t="shared" si="9"/>
        <v>3498198</v>
      </c>
      <c r="L267" s="78"/>
      <c r="M267" s="97">
        <v>3498198</v>
      </c>
    </row>
    <row r="268" spans="1:13" ht="15">
      <c r="A268" s="95" t="s">
        <v>1170</v>
      </c>
      <c r="B268" s="96" t="s">
        <v>1963</v>
      </c>
      <c r="C268" s="78"/>
      <c r="D268" s="46">
        <f t="shared" si="8"/>
        <v>5853</v>
      </c>
      <c r="E268" s="78"/>
      <c r="F268" s="97">
        <v>5853</v>
      </c>
      <c r="H268" s="95" t="s">
        <v>1229</v>
      </c>
      <c r="I268" s="96" t="s">
        <v>1980</v>
      </c>
      <c r="J268" s="97">
        <v>500</v>
      </c>
      <c r="K268" s="46">
        <f t="shared" si="9"/>
        <v>0</v>
      </c>
      <c r="L268" s="78"/>
      <c r="M268" s="78"/>
    </row>
    <row r="269" spans="1:13" ht="15">
      <c r="A269" s="95" t="s">
        <v>1173</v>
      </c>
      <c r="B269" s="96" t="s">
        <v>1964</v>
      </c>
      <c r="C269" s="78"/>
      <c r="D269" s="46">
        <f t="shared" si="8"/>
        <v>379550</v>
      </c>
      <c r="E269" s="78"/>
      <c r="F269" s="97">
        <v>379550</v>
      </c>
      <c r="H269" s="95" t="s">
        <v>1232</v>
      </c>
      <c r="I269" s="96" t="s">
        <v>1981</v>
      </c>
      <c r="J269" s="78"/>
      <c r="K269" s="46">
        <f t="shared" si="9"/>
        <v>8500</v>
      </c>
      <c r="L269" s="78"/>
      <c r="M269" s="97">
        <v>8500</v>
      </c>
    </row>
    <row r="270" spans="1:13" ht="15">
      <c r="A270" s="95" t="s">
        <v>1176</v>
      </c>
      <c r="B270" s="96" t="s">
        <v>1965</v>
      </c>
      <c r="C270" s="97">
        <v>28500</v>
      </c>
      <c r="D270" s="46">
        <f t="shared" si="8"/>
        <v>29274</v>
      </c>
      <c r="E270" s="78"/>
      <c r="F270" s="97">
        <v>29274</v>
      </c>
      <c r="H270" s="95" t="s">
        <v>1235</v>
      </c>
      <c r="I270" s="96" t="s">
        <v>1982</v>
      </c>
      <c r="J270" s="78"/>
      <c r="K270" s="46">
        <f t="shared" si="9"/>
        <v>238400</v>
      </c>
      <c r="L270" s="78"/>
      <c r="M270" s="97">
        <v>238400</v>
      </c>
    </row>
    <row r="271" spans="1:13" ht="15">
      <c r="A271" s="95" t="s">
        <v>1179</v>
      </c>
      <c r="B271" s="96" t="s">
        <v>2275</v>
      </c>
      <c r="C271" s="97">
        <v>569000</v>
      </c>
      <c r="D271" s="46">
        <f t="shared" si="8"/>
        <v>1788654</v>
      </c>
      <c r="E271" s="97">
        <v>102325</v>
      </c>
      <c r="F271" s="97">
        <v>1686329</v>
      </c>
      <c r="H271" s="95" t="s">
        <v>1238</v>
      </c>
      <c r="I271" s="96" t="s">
        <v>1983</v>
      </c>
      <c r="J271" s="78"/>
      <c r="K271" s="46">
        <f t="shared" si="9"/>
        <v>195000</v>
      </c>
      <c r="L271" s="78"/>
      <c r="M271" s="97">
        <v>195000</v>
      </c>
    </row>
    <row r="272" spans="1:13" ht="15">
      <c r="A272" s="95" t="s">
        <v>1182</v>
      </c>
      <c r="B272" s="96" t="s">
        <v>1966</v>
      </c>
      <c r="C272" s="97">
        <v>340000</v>
      </c>
      <c r="D272" s="46">
        <f t="shared" si="8"/>
        <v>325247</v>
      </c>
      <c r="E272" s="97">
        <v>81980</v>
      </c>
      <c r="F272" s="97">
        <v>243267</v>
      </c>
      <c r="H272" s="95" t="s">
        <v>1247</v>
      </c>
      <c r="I272" s="96" t="s">
        <v>1984</v>
      </c>
      <c r="J272" s="78"/>
      <c r="K272" s="46">
        <f t="shared" si="9"/>
        <v>120000</v>
      </c>
      <c r="L272" s="78"/>
      <c r="M272" s="97">
        <v>120000</v>
      </c>
    </row>
    <row r="273" spans="1:13" ht="15">
      <c r="A273" s="95" t="s">
        <v>1185</v>
      </c>
      <c r="B273" s="96" t="s">
        <v>1967</v>
      </c>
      <c r="C273" s="78"/>
      <c r="D273" s="46">
        <f t="shared" si="8"/>
        <v>277422</v>
      </c>
      <c r="E273" s="97">
        <v>108250</v>
      </c>
      <c r="F273" s="97">
        <v>169172</v>
      </c>
      <c r="H273" s="95" t="s">
        <v>1250</v>
      </c>
      <c r="I273" s="96" t="s">
        <v>1985</v>
      </c>
      <c r="J273" s="97">
        <v>31950</v>
      </c>
      <c r="K273" s="46">
        <f t="shared" si="9"/>
        <v>125750</v>
      </c>
      <c r="L273" s="78"/>
      <c r="M273" s="97">
        <v>125750</v>
      </c>
    </row>
    <row r="274" spans="1:13" ht="15">
      <c r="A274" s="95" t="s">
        <v>1188</v>
      </c>
      <c r="B274" s="96" t="s">
        <v>1968</v>
      </c>
      <c r="C274" s="97">
        <v>83000</v>
      </c>
      <c r="D274" s="46">
        <f t="shared" si="8"/>
        <v>134833</v>
      </c>
      <c r="E274" s="78"/>
      <c r="F274" s="97">
        <v>134833</v>
      </c>
      <c r="H274" s="95" t="s">
        <v>1253</v>
      </c>
      <c r="I274" s="96" t="s">
        <v>1986</v>
      </c>
      <c r="J274" s="78"/>
      <c r="K274" s="46">
        <f t="shared" si="9"/>
        <v>21561</v>
      </c>
      <c r="L274" s="78"/>
      <c r="M274" s="97">
        <v>21561</v>
      </c>
    </row>
    <row r="275" spans="1:13" ht="15">
      <c r="A275" s="95" t="s">
        <v>1191</v>
      </c>
      <c r="B275" s="96" t="s">
        <v>1908</v>
      </c>
      <c r="C275" s="97">
        <v>6026738</v>
      </c>
      <c r="D275" s="46">
        <f t="shared" si="8"/>
        <v>1258821</v>
      </c>
      <c r="E275" s="97">
        <v>100</v>
      </c>
      <c r="F275" s="97">
        <v>1258721</v>
      </c>
      <c r="H275" s="95" t="s">
        <v>1259</v>
      </c>
      <c r="I275" s="96" t="s">
        <v>1988</v>
      </c>
      <c r="J275" s="78"/>
      <c r="K275" s="46">
        <f t="shared" si="9"/>
        <v>282925</v>
      </c>
      <c r="L275" s="78"/>
      <c r="M275" s="97">
        <v>282925</v>
      </c>
    </row>
    <row r="276" spans="1:13" ht="15">
      <c r="A276" s="95" t="s">
        <v>1193</v>
      </c>
      <c r="B276" s="96" t="s">
        <v>1969</v>
      </c>
      <c r="C276" s="78"/>
      <c r="D276" s="46">
        <f t="shared" si="8"/>
        <v>3650</v>
      </c>
      <c r="E276" s="78"/>
      <c r="F276" s="97">
        <v>3650</v>
      </c>
      <c r="H276" s="95" t="s">
        <v>1262</v>
      </c>
      <c r="I276" s="96" t="s">
        <v>1989</v>
      </c>
      <c r="J276" s="78"/>
      <c r="K276" s="46">
        <f t="shared" si="9"/>
        <v>40600</v>
      </c>
      <c r="L276" s="78"/>
      <c r="M276" s="97">
        <v>40600</v>
      </c>
    </row>
    <row r="277" spans="1:13" ht="15">
      <c r="A277" s="95" t="s">
        <v>1195</v>
      </c>
      <c r="B277" s="96" t="s">
        <v>1970</v>
      </c>
      <c r="C277" s="97">
        <v>862050</v>
      </c>
      <c r="D277" s="46">
        <f t="shared" si="8"/>
        <v>802079</v>
      </c>
      <c r="E277" s="78"/>
      <c r="F277" s="97">
        <v>802079</v>
      </c>
      <c r="H277" s="95" t="s">
        <v>1268</v>
      </c>
      <c r="I277" s="96" t="s">
        <v>1991</v>
      </c>
      <c r="J277" s="78"/>
      <c r="K277" s="46">
        <f t="shared" si="9"/>
        <v>5000</v>
      </c>
      <c r="L277" s="78"/>
      <c r="M277" s="97">
        <v>5000</v>
      </c>
    </row>
    <row r="278" spans="1:13" ht="15">
      <c r="A278" s="95" t="s">
        <v>1198</v>
      </c>
      <c r="B278" s="96" t="s">
        <v>1971</v>
      </c>
      <c r="C278" s="97">
        <v>207200</v>
      </c>
      <c r="D278" s="46">
        <f t="shared" si="8"/>
        <v>1087030</v>
      </c>
      <c r="E278" s="78"/>
      <c r="F278" s="97">
        <v>1087030</v>
      </c>
      <c r="H278" s="95" t="s">
        <v>1271</v>
      </c>
      <c r="I278" s="96" t="s">
        <v>1992</v>
      </c>
      <c r="J278" s="78"/>
      <c r="K278" s="46">
        <f t="shared" si="9"/>
        <v>161016</v>
      </c>
      <c r="L278" s="78"/>
      <c r="M278" s="97">
        <v>161016</v>
      </c>
    </row>
    <row r="279" spans="1:13" ht="15">
      <c r="A279" s="95" t="s">
        <v>1201</v>
      </c>
      <c r="B279" s="96" t="s">
        <v>1972</v>
      </c>
      <c r="C279" s="78"/>
      <c r="D279" s="46">
        <f t="shared" si="8"/>
        <v>1137338</v>
      </c>
      <c r="E279" s="97">
        <v>289550</v>
      </c>
      <c r="F279" s="97">
        <v>847788</v>
      </c>
      <c r="H279" s="95" t="s">
        <v>1274</v>
      </c>
      <c r="I279" s="96" t="s">
        <v>1993</v>
      </c>
      <c r="J279" s="97">
        <v>5000</v>
      </c>
      <c r="K279" s="46">
        <f t="shared" si="9"/>
        <v>1776965</v>
      </c>
      <c r="L279" s="78"/>
      <c r="M279" s="97">
        <v>1776965</v>
      </c>
    </row>
    <row r="280" spans="1:13" ht="15">
      <c r="A280" s="95" t="s">
        <v>1204</v>
      </c>
      <c r="B280" s="96" t="s">
        <v>1973</v>
      </c>
      <c r="C280" s="97">
        <v>301</v>
      </c>
      <c r="D280" s="46">
        <f t="shared" si="8"/>
        <v>463942</v>
      </c>
      <c r="E280" s="78"/>
      <c r="F280" s="97">
        <v>463942</v>
      </c>
      <c r="H280" s="95" t="s">
        <v>1280</v>
      </c>
      <c r="I280" s="96" t="s">
        <v>1994</v>
      </c>
      <c r="J280" s="78"/>
      <c r="K280" s="46">
        <f t="shared" si="9"/>
        <v>1005037</v>
      </c>
      <c r="L280" s="78"/>
      <c r="M280" s="97">
        <v>1005037</v>
      </c>
    </row>
    <row r="281" spans="1:13" ht="15">
      <c r="A281" s="95" t="s">
        <v>1207</v>
      </c>
      <c r="B281" s="96" t="s">
        <v>1974</v>
      </c>
      <c r="C281" s="97">
        <v>3604</v>
      </c>
      <c r="D281" s="46">
        <f t="shared" si="8"/>
        <v>601734</v>
      </c>
      <c r="E281" s="78"/>
      <c r="F281" s="97">
        <v>601734</v>
      </c>
      <c r="H281" s="95" t="s">
        <v>1283</v>
      </c>
      <c r="I281" s="96" t="s">
        <v>1995</v>
      </c>
      <c r="J281" s="97">
        <v>40001</v>
      </c>
      <c r="K281" s="46">
        <f t="shared" si="9"/>
        <v>326166</v>
      </c>
      <c r="L281" s="78"/>
      <c r="M281" s="97">
        <v>326166</v>
      </c>
    </row>
    <row r="282" spans="1:13" ht="15">
      <c r="A282" s="95" t="s">
        <v>1210</v>
      </c>
      <c r="B282" s="96" t="s">
        <v>2183</v>
      </c>
      <c r="C282" s="97">
        <v>458967</v>
      </c>
      <c r="D282" s="46">
        <f t="shared" si="8"/>
        <v>110277</v>
      </c>
      <c r="E282" s="78"/>
      <c r="F282" s="97">
        <v>110277</v>
      </c>
      <c r="H282" s="95" t="s">
        <v>1292</v>
      </c>
      <c r="I282" s="96" t="s">
        <v>1996</v>
      </c>
      <c r="J282" s="78"/>
      <c r="K282" s="46">
        <f t="shared" si="9"/>
        <v>370501</v>
      </c>
      <c r="L282" s="78"/>
      <c r="M282" s="97">
        <v>370501</v>
      </c>
    </row>
    <row r="283" spans="1:13" ht="15">
      <c r="A283" s="95" t="s">
        <v>1213</v>
      </c>
      <c r="B283" s="96" t="s">
        <v>1975</v>
      </c>
      <c r="C283" s="97">
        <v>1677052</v>
      </c>
      <c r="D283" s="46">
        <f t="shared" si="8"/>
        <v>1212098</v>
      </c>
      <c r="E283" s="97">
        <v>166014</v>
      </c>
      <c r="F283" s="97">
        <v>1046084</v>
      </c>
      <c r="H283" s="95" t="s">
        <v>1295</v>
      </c>
      <c r="I283" s="96" t="s">
        <v>1997</v>
      </c>
      <c r="J283" s="78"/>
      <c r="K283" s="46">
        <f t="shared" si="9"/>
        <v>55792</v>
      </c>
      <c r="L283" s="78"/>
      <c r="M283" s="97">
        <v>55792</v>
      </c>
    </row>
    <row r="284" spans="1:13" ht="15">
      <c r="A284" s="95" t="s">
        <v>1216</v>
      </c>
      <c r="B284" s="96" t="s">
        <v>1976</v>
      </c>
      <c r="C284" s="78"/>
      <c r="D284" s="46">
        <f t="shared" si="8"/>
        <v>27339</v>
      </c>
      <c r="E284" s="78"/>
      <c r="F284" s="97">
        <v>27339</v>
      </c>
      <c r="H284" s="95" t="s">
        <v>1301</v>
      </c>
      <c r="I284" s="96" t="s">
        <v>1998</v>
      </c>
      <c r="J284" s="97">
        <v>70000</v>
      </c>
      <c r="K284" s="46">
        <f t="shared" si="9"/>
        <v>146232</v>
      </c>
      <c r="L284" s="78"/>
      <c r="M284" s="97">
        <v>146232</v>
      </c>
    </row>
    <row r="285" spans="1:13" ht="15">
      <c r="A285" s="95" t="s">
        <v>1219</v>
      </c>
      <c r="B285" s="96" t="s">
        <v>1977</v>
      </c>
      <c r="C285" s="78"/>
      <c r="D285" s="46">
        <f t="shared" si="8"/>
        <v>270576</v>
      </c>
      <c r="E285" s="78"/>
      <c r="F285" s="97">
        <v>270576</v>
      </c>
      <c r="H285" s="95" t="s">
        <v>1304</v>
      </c>
      <c r="I285" s="96" t="s">
        <v>1999</v>
      </c>
      <c r="J285" s="78"/>
      <c r="K285" s="46">
        <f t="shared" si="9"/>
        <v>369124</v>
      </c>
      <c r="L285" s="97">
        <v>6600</v>
      </c>
      <c r="M285" s="97">
        <v>362524</v>
      </c>
    </row>
    <row r="286" spans="1:13" ht="15">
      <c r="A286" s="95" t="s">
        <v>1222</v>
      </c>
      <c r="B286" s="96" t="s">
        <v>1978</v>
      </c>
      <c r="C286" s="97">
        <v>2</v>
      </c>
      <c r="D286" s="46">
        <f t="shared" si="8"/>
        <v>112249</v>
      </c>
      <c r="E286" s="97">
        <v>1</v>
      </c>
      <c r="F286" s="97">
        <v>112248</v>
      </c>
      <c r="H286" s="95" t="s">
        <v>1310</v>
      </c>
      <c r="I286" s="96" t="s">
        <v>2000</v>
      </c>
      <c r="J286" s="97">
        <v>40300</v>
      </c>
      <c r="K286" s="46">
        <f t="shared" si="9"/>
        <v>397723</v>
      </c>
      <c r="L286" s="97">
        <v>131900</v>
      </c>
      <c r="M286" s="97">
        <v>265823</v>
      </c>
    </row>
    <row r="287" spans="1:13" ht="15">
      <c r="A287" s="95" t="s">
        <v>1225</v>
      </c>
      <c r="B287" s="96" t="s">
        <v>1979</v>
      </c>
      <c r="C287" s="97">
        <v>1148207</v>
      </c>
      <c r="D287" s="46">
        <f t="shared" si="8"/>
        <v>18296470</v>
      </c>
      <c r="E287" s="97">
        <v>647900</v>
      </c>
      <c r="F287" s="97">
        <v>17648570</v>
      </c>
      <c r="H287" s="95" t="s">
        <v>1313</v>
      </c>
      <c r="I287" s="96" t="s">
        <v>2001</v>
      </c>
      <c r="J287" s="97">
        <v>1500</v>
      </c>
      <c r="K287" s="46">
        <f t="shared" si="9"/>
        <v>10050</v>
      </c>
      <c r="L287" s="78"/>
      <c r="M287" s="97">
        <v>10050</v>
      </c>
    </row>
    <row r="288" spans="1:13" ht="15">
      <c r="A288" s="95" t="s">
        <v>1229</v>
      </c>
      <c r="B288" s="96" t="s">
        <v>1980</v>
      </c>
      <c r="C288" s="78"/>
      <c r="D288" s="46">
        <f t="shared" si="8"/>
        <v>254431</v>
      </c>
      <c r="E288" s="97">
        <v>173551</v>
      </c>
      <c r="F288" s="97">
        <v>80880</v>
      </c>
      <c r="H288" s="95" t="s">
        <v>1316</v>
      </c>
      <c r="I288" s="96" t="s">
        <v>2002</v>
      </c>
      <c r="J288" s="78"/>
      <c r="K288" s="46">
        <f t="shared" si="9"/>
        <v>1089400</v>
      </c>
      <c r="L288" s="78"/>
      <c r="M288" s="97">
        <v>1089400</v>
      </c>
    </row>
    <row r="289" spans="1:13" ht="15">
      <c r="A289" s="95" t="s">
        <v>1232</v>
      </c>
      <c r="B289" s="96" t="s">
        <v>1981</v>
      </c>
      <c r="C289" s="78"/>
      <c r="D289" s="46">
        <f t="shared" si="8"/>
        <v>74925</v>
      </c>
      <c r="E289" s="97">
        <v>35500</v>
      </c>
      <c r="F289" s="97">
        <v>39425</v>
      </c>
      <c r="H289" s="95" t="s">
        <v>1319</v>
      </c>
      <c r="I289" s="96" t="s">
        <v>2003</v>
      </c>
      <c r="J289" s="78"/>
      <c r="K289" s="46">
        <f t="shared" si="9"/>
        <v>2268270</v>
      </c>
      <c r="L289" s="78"/>
      <c r="M289" s="97">
        <v>2268270</v>
      </c>
    </row>
    <row r="290" spans="1:13" ht="15">
      <c r="A290" s="95" t="s">
        <v>1235</v>
      </c>
      <c r="B290" s="96" t="s">
        <v>1982</v>
      </c>
      <c r="C290" s="97">
        <v>39600</v>
      </c>
      <c r="D290" s="46">
        <f t="shared" si="8"/>
        <v>508714</v>
      </c>
      <c r="E290" s="97">
        <v>500</v>
      </c>
      <c r="F290" s="97">
        <v>508214</v>
      </c>
      <c r="H290" s="95" t="s">
        <v>1322</v>
      </c>
      <c r="I290" s="96" t="s">
        <v>2004</v>
      </c>
      <c r="J290" s="97">
        <v>1</v>
      </c>
      <c r="K290" s="46">
        <f t="shared" si="9"/>
        <v>184573</v>
      </c>
      <c r="L290" s="78"/>
      <c r="M290" s="97">
        <v>184573</v>
      </c>
    </row>
    <row r="291" spans="1:13" ht="15">
      <c r="A291" s="95" t="s">
        <v>1238</v>
      </c>
      <c r="B291" s="96" t="s">
        <v>1983</v>
      </c>
      <c r="C291" s="97">
        <v>2000</v>
      </c>
      <c r="D291" s="46">
        <f t="shared" si="8"/>
        <v>157206</v>
      </c>
      <c r="E291" s="97">
        <v>4000</v>
      </c>
      <c r="F291" s="97">
        <v>153206</v>
      </c>
      <c r="H291" s="95" t="s">
        <v>1325</v>
      </c>
      <c r="I291" s="96" t="s">
        <v>2277</v>
      </c>
      <c r="J291" s="78"/>
      <c r="K291" s="46">
        <f t="shared" si="9"/>
        <v>124000</v>
      </c>
      <c r="L291" s="78"/>
      <c r="M291" s="97">
        <v>124000</v>
      </c>
    </row>
    <row r="292" spans="1:13" ht="15">
      <c r="A292" s="95" t="s">
        <v>1247</v>
      </c>
      <c r="B292" s="96" t="s">
        <v>1984</v>
      </c>
      <c r="C292" s="97">
        <v>32000</v>
      </c>
      <c r="D292" s="46">
        <f t="shared" si="8"/>
        <v>439274</v>
      </c>
      <c r="E292" s="78"/>
      <c r="F292" s="97">
        <v>439274</v>
      </c>
      <c r="H292" s="95" t="s">
        <v>1328</v>
      </c>
      <c r="I292" s="96" t="s">
        <v>2005</v>
      </c>
      <c r="J292" s="78"/>
      <c r="K292" s="46">
        <f t="shared" si="9"/>
        <v>44841</v>
      </c>
      <c r="L292" s="78"/>
      <c r="M292" s="97">
        <v>44841</v>
      </c>
    </row>
    <row r="293" spans="1:13" ht="15">
      <c r="A293" s="95" t="s">
        <v>1250</v>
      </c>
      <c r="B293" s="96" t="s">
        <v>1985</v>
      </c>
      <c r="C293" s="97">
        <v>265500</v>
      </c>
      <c r="D293" s="46">
        <f t="shared" si="8"/>
        <v>535193</v>
      </c>
      <c r="E293" s="97">
        <v>344300</v>
      </c>
      <c r="F293" s="97">
        <v>190893</v>
      </c>
      <c r="H293" s="95" t="s">
        <v>1331</v>
      </c>
      <c r="I293" s="96" t="s">
        <v>2006</v>
      </c>
      <c r="J293" s="97">
        <v>3000</v>
      </c>
      <c r="K293" s="46">
        <f t="shared" si="9"/>
        <v>337375</v>
      </c>
      <c r="L293" s="78"/>
      <c r="M293" s="97">
        <v>337375</v>
      </c>
    </row>
    <row r="294" spans="1:13" ht="15">
      <c r="A294" s="95" t="s">
        <v>1253</v>
      </c>
      <c r="B294" s="96" t="s">
        <v>1986</v>
      </c>
      <c r="C294" s="97">
        <v>1</v>
      </c>
      <c r="D294" s="46">
        <f t="shared" si="8"/>
        <v>553217</v>
      </c>
      <c r="E294" s="97">
        <v>60000</v>
      </c>
      <c r="F294" s="97">
        <v>493217</v>
      </c>
      <c r="H294" s="95" t="s">
        <v>1334</v>
      </c>
      <c r="I294" s="96" t="s">
        <v>2007</v>
      </c>
      <c r="J294" s="78"/>
      <c r="K294" s="46">
        <f t="shared" si="9"/>
        <v>1318065</v>
      </c>
      <c r="L294" s="78"/>
      <c r="M294" s="97">
        <v>1318065</v>
      </c>
    </row>
    <row r="295" spans="1:13" ht="15">
      <c r="A295" s="95" t="s">
        <v>1256</v>
      </c>
      <c r="B295" s="96" t="s">
        <v>1987</v>
      </c>
      <c r="C295" s="78"/>
      <c r="D295" s="46">
        <f t="shared" si="8"/>
        <v>480100</v>
      </c>
      <c r="E295" s="78"/>
      <c r="F295" s="97">
        <v>480100</v>
      </c>
      <c r="H295" s="95" t="s">
        <v>1337</v>
      </c>
      <c r="I295" s="96" t="s">
        <v>2008</v>
      </c>
      <c r="J295" s="78"/>
      <c r="K295" s="46">
        <f t="shared" si="9"/>
        <v>393257</v>
      </c>
      <c r="L295" s="78"/>
      <c r="M295" s="97">
        <v>393257</v>
      </c>
    </row>
    <row r="296" spans="1:13" ht="15">
      <c r="A296" s="95" t="s">
        <v>1259</v>
      </c>
      <c r="B296" s="96" t="s">
        <v>1988</v>
      </c>
      <c r="C296" s="78"/>
      <c r="D296" s="46">
        <f t="shared" si="8"/>
        <v>247648</v>
      </c>
      <c r="E296" s="78"/>
      <c r="F296" s="97">
        <v>247648</v>
      </c>
      <c r="H296" s="95" t="s">
        <v>1340</v>
      </c>
      <c r="I296" s="96" t="s">
        <v>2009</v>
      </c>
      <c r="J296" s="97">
        <v>15000</v>
      </c>
      <c r="K296" s="46">
        <f t="shared" si="9"/>
        <v>142536</v>
      </c>
      <c r="L296" s="78"/>
      <c r="M296" s="97">
        <v>142536</v>
      </c>
    </row>
    <row r="297" spans="1:13" ht="15">
      <c r="A297" s="95" t="s">
        <v>1262</v>
      </c>
      <c r="B297" s="96" t="s">
        <v>1989</v>
      </c>
      <c r="C297" s="78"/>
      <c r="D297" s="46">
        <f t="shared" si="8"/>
        <v>48950</v>
      </c>
      <c r="E297" s="78"/>
      <c r="F297" s="97">
        <v>48950</v>
      </c>
      <c r="H297" s="95" t="s">
        <v>1346</v>
      </c>
      <c r="I297" s="96" t="s">
        <v>2011</v>
      </c>
      <c r="J297" s="97">
        <v>43200</v>
      </c>
      <c r="K297" s="46">
        <f t="shared" si="9"/>
        <v>694049</v>
      </c>
      <c r="L297" s="97">
        <v>468200</v>
      </c>
      <c r="M297" s="97">
        <v>225849</v>
      </c>
    </row>
    <row r="298" spans="1:13" ht="15">
      <c r="A298" s="95" t="s">
        <v>1265</v>
      </c>
      <c r="B298" s="96" t="s">
        <v>1990</v>
      </c>
      <c r="C298" s="97">
        <v>1387000</v>
      </c>
      <c r="D298" s="46">
        <f t="shared" si="8"/>
        <v>328745</v>
      </c>
      <c r="E298" s="78"/>
      <c r="F298" s="97">
        <v>328745</v>
      </c>
      <c r="H298" s="95" t="s">
        <v>1349</v>
      </c>
      <c r="I298" s="96" t="s">
        <v>2012</v>
      </c>
      <c r="J298" s="78"/>
      <c r="K298" s="46">
        <f t="shared" si="9"/>
        <v>53970</v>
      </c>
      <c r="L298" s="78"/>
      <c r="M298" s="97">
        <v>53970</v>
      </c>
    </row>
    <row r="299" spans="1:13" ht="15">
      <c r="A299" s="95" t="s">
        <v>1268</v>
      </c>
      <c r="B299" s="96" t="s">
        <v>1991</v>
      </c>
      <c r="C299" s="78"/>
      <c r="D299" s="46">
        <f t="shared" si="8"/>
        <v>6736</v>
      </c>
      <c r="E299" s="78"/>
      <c r="F299" s="97">
        <v>6736</v>
      </c>
      <c r="H299" s="95" t="s">
        <v>1352</v>
      </c>
      <c r="I299" s="96" t="s">
        <v>2013</v>
      </c>
      <c r="J299" s="78"/>
      <c r="K299" s="46">
        <f t="shared" si="9"/>
        <v>2000</v>
      </c>
      <c r="L299" s="78"/>
      <c r="M299" s="97">
        <v>2000</v>
      </c>
    </row>
    <row r="300" spans="1:13" ht="15">
      <c r="A300" s="95" t="s">
        <v>1271</v>
      </c>
      <c r="B300" s="96" t="s">
        <v>1992</v>
      </c>
      <c r="C300" s="97">
        <v>14000</v>
      </c>
      <c r="D300" s="46">
        <f t="shared" si="8"/>
        <v>79883</v>
      </c>
      <c r="E300" s="97">
        <v>12500</v>
      </c>
      <c r="F300" s="97">
        <v>67383</v>
      </c>
      <c r="H300" s="95" t="s">
        <v>1355</v>
      </c>
      <c r="I300" s="96" t="s">
        <v>2204</v>
      </c>
      <c r="J300" s="78"/>
      <c r="K300" s="46">
        <f t="shared" si="9"/>
        <v>8700</v>
      </c>
      <c r="L300" s="78"/>
      <c r="M300" s="97">
        <v>8700</v>
      </c>
    </row>
    <row r="301" spans="1:13" ht="15">
      <c r="A301" s="95" t="s">
        <v>1274</v>
      </c>
      <c r="B301" s="96" t="s">
        <v>1993</v>
      </c>
      <c r="C301" s="97">
        <v>935000</v>
      </c>
      <c r="D301" s="46">
        <f t="shared" si="8"/>
        <v>1219388</v>
      </c>
      <c r="E301" s="78"/>
      <c r="F301" s="97">
        <v>1219388</v>
      </c>
      <c r="H301" s="95" t="s">
        <v>1367</v>
      </c>
      <c r="I301" s="96" t="s">
        <v>2016</v>
      </c>
      <c r="J301" s="78"/>
      <c r="K301" s="46">
        <f t="shared" si="9"/>
        <v>13600</v>
      </c>
      <c r="L301" s="78"/>
      <c r="M301" s="97">
        <v>13600</v>
      </c>
    </row>
    <row r="302" spans="1:13" ht="15">
      <c r="A302" s="95" t="s">
        <v>1277</v>
      </c>
      <c r="B302" s="96" t="s">
        <v>2276</v>
      </c>
      <c r="C302" s="97">
        <v>32000</v>
      </c>
      <c r="D302" s="46">
        <f t="shared" si="8"/>
        <v>60621</v>
      </c>
      <c r="E302" s="78"/>
      <c r="F302" s="97">
        <v>60621</v>
      </c>
      <c r="H302" s="95" t="s">
        <v>1369</v>
      </c>
      <c r="I302" s="96" t="s">
        <v>2017</v>
      </c>
      <c r="J302" s="97">
        <v>99650</v>
      </c>
      <c r="K302" s="46">
        <f t="shared" si="9"/>
        <v>18637</v>
      </c>
      <c r="L302" s="78"/>
      <c r="M302" s="97">
        <v>18637</v>
      </c>
    </row>
    <row r="303" spans="1:13" ht="15">
      <c r="A303" s="95" t="s">
        <v>1280</v>
      </c>
      <c r="B303" s="96" t="s">
        <v>1994</v>
      </c>
      <c r="C303" s="97">
        <v>1360250</v>
      </c>
      <c r="D303" s="46">
        <f t="shared" si="8"/>
        <v>782249</v>
      </c>
      <c r="E303" s="97">
        <v>165201</v>
      </c>
      <c r="F303" s="97">
        <v>617048</v>
      </c>
      <c r="H303" s="95" t="s">
        <v>1372</v>
      </c>
      <c r="I303" s="96" t="s">
        <v>2018</v>
      </c>
      <c r="J303" s="97">
        <v>61640</v>
      </c>
      <c r="K303" s="46">
        <f t="shared" si="9"/>
        <v>460500</v>
      </c>
      <c r="L303" s="97">
        <v>460000</v>
      </c>
      <c r="M303" s="97">
        <v>500</v>
      </c>
    </row>
    <row r="304" spans="1:13" ht="15">
      <c r="A304" s="95" t="s">
        <v>1283</v>
      </c>
      <c r="B304" s="96" t="s">
        <v>1995</v>
      </c>
      <c r="C304" s="97">
        <v>670974</v>
      </c>
      <c r="D304" s="46">
        <f t="shared" si="8"/>
        <v>1371878</v>
      </c>
      <c r="E304" s="97">
        <v>158600</v>
      </c>
      <c r="F304" s="97">
        <v>1213278</v>
      </c>
      <c r="H304" s="95" t="s">
        <v>1374</v>
      </c>
      <c r="I304" s="96" t="s">
        <v>2019</v>
      </c>
      <c r="J304" s="78"/>
      <c r="K304" s="46">
        <f t="shared" si="9"/>
        <v>1</v>
      </c>
      <c r="L304" s="78"/>
      <c r="M304" s="97">
        <v>1</v>
      </c>
    </row>
    <row r="305" spans="1:13" ht="15">
      <c r="A305" s="95" t="s">
        <v>1286</v>
      </c>
      <c r="B305" s="96" t="s">
        <v>2208</v>
      </c>
      <c r="C305" s="78"/>
      <c r="D305" s="46">
        <f t="shared" si="8"/>
        <v>23245</v>
      </c>
      <c r="E305" s="78"/>
      <c r="F305" s="97">
        <v>23245</v>
      </c>
      <c r="H305" s="95" t="s">
        <v>1377</v>
      </c>
      <c r="I305" s="96" t="s">
        <v>2020</v>
      </c>
      <c r="J305" s="97">
        <v>68100</v>
      </c>
      <c r="K305" s="46">
        <f t="shared" si="9"/>
        <v>27759</v>
      </c>
      <c r="L305" s="78"/>
      <c r="M305" s="97">
        <v>27759</v>
      </c>
    </row>
    <row r="306" spans="1:13" ht="15">
      <c r="A306" s="95" t="s">
        <v>1292</v>
      </c>
      <c r="B306" s="96" t="s">
        <v>1996</v>
      </c>
      <c r="C306" s="78"/>
      <c r="D306" s="46">
        <f t="shared" si="8"/>
        <v>138987</v>
      </c>
      <c r="E306" s="78"/>
      <c r="F306" s="97">
        <v>138987</v>
      </c>
      <c r="H306" s="95" t="s">
        <v>1380</v>
      </c>
      <c r="I306" s="96" t="s">
        <v>2021</v>
      </c>
      <c r="J306" s="97">
        <v>20200</v>
      </c>
      <c r="K306" s="46">
        <f t="shared" si="9"/>
        <v>947334</v>
      </c>
      <c r="L306" s="97">
        <v>100</v>
      </c>
      <c r="M306" s="97">
        <v>947234</v>
      </c>
    </row>
    <row r="307" spans="1:13" ht="15">
      <c r="A307" s="95" t="s">
        <v>1295</v>
      </c>
      <c r="B307" s="96" t="s">
        <v>1997</v>
      </c>
      <c r="C307" s="97">
        <v>2400</v>
      </c>
      <c r="D307" s="46">
        <f t="shared" si="8"/>
        <v>555177</v>
      </c>
      <c r="E307" s="78"/>
      <c r="F307" s="97">
        <v>555177</v>
      </c>
      <c r="H307" s="95" t="s">
        <v>1383</v>
      </c>
      <c r="I307" s="96" t="s">
        <v>2022</v>
      </c>
      <c r="J307" s="78"/>
      <c r="K307" s="46">
        <f t="shared" si="9"/>
        <v>93950</v>
      </c>
      <c r="L307" s="78"/>
      <c r="M307" s="97">
        <v>93950</v>
      </c>
    </row>
    <row r="308" spans="1:13" ht="15">
      <c r="A308" s="95" t="s">
        <v>1301</v>
      </c>
      <c r="B308" s="96" t="s">
        <v>1998</v>
      </c>
      <c r="C308" s="97">
        <v>2128800</v>
      </c>
      <c r="D308" s="46">
        <f t="shared" si="8"/>
        <v>1931506</v>
      </c>
      <c r="E308" s="97">
        <v>394602</v>
      </c>
      <c r="F308" s="97">
        <v>1536904</v>
      </c>
      <c r="H308" s="95" t="s">
        <v>1387</v>
      </c>
      <c r="I308" s="96" t="s">
        <v>2023</v>
      </c>
      <c r="J308" s="78"/>
      <c r="K308" s="46">
        <f t="shared" si="9"/>
        <v>15300</v>
      </c>
      <c r="L308" s="78"/>
      <c r="M308" s="97">
        <v>15300</v>
      </c>
    </row>
    <row r="309" spans="1:13" ht="15">
      <c r="A309" s="95" t="s">
        <v>1304</v>
      </c>
      <c r="B309" s="96" t="s">
        <v>1999</v>
      </c>
      <c r="C309" s="97">
        <v>18100</v>
      </c>
      <c r="D309" s="46">
        <f t="shared" si="8"/>
        <v>1788708</v>
      </c>
      <c r="E309" s="97">
        <v>392800</v>
      </c>
      <c r="F309" s="97">
        <v>1395908</v>
      </c>
      <c r="H309" s="95" t="s">
        <v>1390</v>
      </c>
      <c r="I309" s="96" t="s">
        <v>2024</v>
      </c>
      <c r="J309" s="97">
        <v>81200</v>
      </c>
      <c r="K309" s="46">
        <f t="shared" si="9"/>
        <v>5000</v>
      </c>
      <c r="L309" s="78"/>
      <c r="M309" s="97">
        <v>5000</v>
      </c>
    </row>
    <row r="310" spans="1:13" ht="15">
      <c r="A310" s="95" t="s">
        <v>1307</v>
      </c>
      <c r="B310" s="96" t="s">
        <v>2263</v>
      </c>
      <c r="C310" s="97">
        <v>300</v>
      </c>
      <c r="D310" s="46">
        <f t="shared" si="8"/>
        <v>861995</v>
      </c>
      <c r="E310" s="78"/>
      <c r="F310" s="97">
        <v>861995</v>
      </c>
      <c r="H310" s="95" t="s">
        <v>1393</v>
      </c>
      <c r="I310" s="96" t="s">
        <v>2025</v>
      </c>
      <c r="J310" s="78"/>
      <c r="K310" s="46">
        <f t="shared" si="9"/>
        <v>750</v>
      </c>
      <c r="L310" s="78"/>
      <c r="M310" s="97">
        <v>750</v>
      </c>
    </row>
    <row r="311" spans="1:13" ht="15">
      <c r="A311" s="95" t="s">
        <v>1310</v>
      </c>
      <c r="B311" s="96" t="s">
        <v>2000</v>
      </c>
      <c r="C311" s="97">
        <v>988350</v>
      </c>
      <c r="D311" s="46">
        <f t="shared" si="8"/>
        <v>1308915</v>
      </c>
      <c r="E311" s="97">
        <v>106700</v>
      </c>
      <c r="F311" s="97">
        <v>1202215</v>
      </c>
      <c r="H311" s="95" t="s">
        <v>1396</v>
      </c>
      <c r="I311" s="96" t="s">
        <v>2026</v>
      </c>
      <c r="J311" s="97">
        <v>18800</v>
      </c>
      <c r="K311" s="46">
        <f t="shared" si="9"/>
        <v>53645</v>
      </c>
      <c r="L311" s="78"/>
      <c r="M311" s="97">
        <v>53645</v>
      </c>
    </row>
    <row r="312" spans="1:13" ht="15">
      <c r="A312" s="95" t="s">
        <v>1313</v>
      </c>
      <c r="B312" s="96" t="s">
        <v>2001</v>
      </c>
      <c r="C312" s="97">
        <v>3000</v>
      </c>
      <c r="D312" s="46">
        <f t="shared" si="8"/>
        <v>258447</v>
      </c>
      <c r="E312" s="97">
        <v>80800</v>
      </c>
      <c r="F312" s="97">
        <v>177647</v>
      </c>
      <c r="H312" s="95" t="s">
        <v>1405</v>
      </c>
      <c r="I312" s="96" t="s">
        <v>2028</v>
      </c>
      <c r="J312" s="97">
        <v>7400</v>
      </c>
      <c r="K312" s="46">
        <f t="shared" si="9"/>
        <v>91905</v>
      </c>
      <c r="L312" s="78"/>
      <c r="M312" s="97">
        <v>91905</v>
      </c>
    </row>
    <row r="313" spans="1:13" ht="15">
      <c r="A313" s="95" t="s">
        <v>1316</v>
      </c>
      <c r="B313" s="96" t="s">
        <v>2002</v>
      </c>
      <c r="C313" s="97">
        <v>452501</v>
      </c>
      <c r="D313" s="46">
        <f t="shared" si="8"/>
        <v>228977</v>
      </c>
      <c r="E313" s="78"/>
      <c r="F313" s="97">
        <v>228977</v>
      </c>
      <c r="H313" s="95" t="s">
        <v>1408</v>
      </c>
      <c r="I313" s="96" t="s">
        <v>2029</v>
      </c>
      <c r="J313" s="78"/>
      <c r="K313" s="46">
        <f t="shared" si="9"/>
        <v>414699</v>
      </c>
      <c r="L313" s="78"/>
      <c r="M313" s="97">
        <v>414699</v>
      </c>
    </row>
    <row r="314" spans="1:13" ht="15">
      <c r="A314" s="95" t="s">
        <v>1319</v>
      </c>
      <c r="B314" s="96" t="s">
        <v>2003</v>
      </c>
      <c r="C314" s="97">
        <v>3637165</v>
      </c>
      <c r="D314" s="46">
        <f t="shared" si="8"/>
        <v>3161303</v>
      </c>
      <c r="E314" s="97">
        <v>1182200</v>
      </c>
      <c r="F314" s="97">
        <v>1979103</v>
      </c>
      <c r="H314" s="95" t="s">
        <v>1411</v>
      </c>
      <c r="I314" s="96" t="s">
        <v>2030</v>
      </c>
      <c r="J314" s="78"/>
      <c r="K314" s="46">
        <f t="shared" si="9"/>
        <v>286465</v>
      </c>
      <c r="L314" s="78"/>
      <c r="M314" s="97">
        <v>286465</v>
      </c>
    </row>
    <row r="315" spans="1:13" ht="15">
      <c r="A315" s="95" t="s">
        <v>1322</v>
      </c>
      <c r="B315" s="96" t="s">
        <v>2004</v>
      </c>
      <c r="C315" s="97">
        <v>327900</v>
      </c>
      <c r="D315" s="46">
        <f t="shared" si="8"/>
        <v>311177</v>
      </c>
      <c r="E315" s="97">
        <v>54800</v>
      </c>
      <c r="F315" s="97">
        <v>256377</v>
      </c>
      <c r="H315" s="95" t="s">
        <v>1414</v>
      </c>
      <c r="I315" s="96" t="s">
        <v>2278</v>
      </c>
      <c r="J315" s="78"/>
      <c r="K315" s="46">
        <f t="shared" si="9"/>
        <v>800251</v>
      </c>
      <c r="L315" s="78"/>
      <c r="M315" s="97">
        <v>800251</v>
      </c>
    </row>
    <row r="316" spans="1:13" ht="15">
      <c r="A316" s="95" t="s">
        <v>1325</v>
      </c>
      <c r="B316" s="96" t="s">
        <v>2277</v>
      </c>
      <c r="C316" s="78"/>
      <c r="D316" s="46">
        <f t="shared" si="8"/>
        <v>311974</v>
      </c>
      <c r="E316" s="97">
        <v>83500</v>
      </c>
      <c r="F316" s="97">
        <v>228474</v>
      </c>
      <c r="H316" s="95" t="s">
        <v>1417</v>
      </c>
      <c r="I316" s="96" t="s">
        <v>2031</v>
      </c>
      <c r="J316" s="78"/>
      <c r="K316" s="46">
        <f t="shared" si="9"/>
        <v>934974</v>
      </c>
      <c r="L316" s="78"/>
      <c r="M316" s="97">
        <v>934974</v>
      </c>
    </row>
    <row r="317" spans="1:13" ht="15">
      <c r="A317" s="95" t="s">
        <v>1328</v>
      </c>
      <c r="B317" s="96" t="s">
        <v>2005</v>
      </c>
      <c r="C317" s="97">
        <v>1048500</v>
      </c>
      <c r="D317" s="46">
        <f t="shared" si="8"/>
        <v>1285157</v>
      </c>
      <c r="E317" s="97">
        <v>95100</v>
      </c>
      <c r="F317" s="97">
        <v>1190057</v>
      </c>
      <c r="H317" s="95" t="s">
        <v>1420</v>
      </c>
      <c r="I317" s="96" t="s">
        <v>2032</v>
      </c>
      <c r="J317" s="97">
        <v>3144600</v>
      </c>
      <c r="K317" s="46">
        <f t="shared" si="9"/>
        <v>11156757</v>
      </c>
      <c r="L317" s="78"/>
      <c r="M317" s="97">
        <v>11156757</v>
      </c>
    </row>
    <row r="318" spans="1:13" ht="15">
      <c r="A318" s="95" t="s">
        <v>1331</v>
      </c>
      <c r="B318" s="96" t="s">
        <v>2006</v>
      </c>
      <c r="C318" s="97">
        <v>1000</v>
      </c>
      <c r="D318" s="46">
        <f t="shared" si="8"/>
        <v>51050</v>
      </c>
      <c r="E318" s="78"/>
      <c r="F318" s="97">
        <v>51050</v>
      </c>
      <c r="H318" s="95" t="s">
        <v>1426</v>
      </c>
      <c r="I318" s="96" t="s">
        <v>2034</v>
      </c>
      <c r="J318" s="78"/>
      <c r="K318" s="46">
        <f t="shared" si="9"/>
        <v>112500</v>
      </c>
      <c r="L318" s="78"/>
      <c r="M318" s="97">
        <v>112500</v>
      </c>
    </row>
    <row r="319" spans="1:13" ht="15">
      <c r="A319" s="95" t="s">
        <v>1334</v>
      </c>
      <c r="B319" s="96" t="s">
        <v>2007</v>
      </c>
      <c r="C319" s="97">
        <v>616400</v>
      </c>
      <c r="D319" s="46">
        <f t="shared" si="8"/>
        <v>340183</v>
      </c>
      <c r="E319" s="78"/>
      <c r="F319" s="97">
        <v>340183</v>
      </c>
      <c r="H319" s="95" t="s">
        <v>1432</v>
      </c>
      <c r="I319" s="96" t="s">
        <v>2036</v>
      </c>
      <c r="J319" s="78"/>
      <c r="K319" s="46">
        <f t="shared" si="9"/>
        <v>572800</v>
      </c>
      <c r="L319" s="78"/>
      <c r="M319" s="97">
        <v>572800</v>
      </c>
    </row>
    <row r="320" spans="1:13" ht="15">
      <c r="A320" s="95" t="s">
        <v>1337</v>
      </c>
      <c r="B320" s="96" t="s">
        <v>2008</v>
      </c>
      <c r="C320" s="97">
        <v>791800</v>
      </c>
      <c r="D320" s="46">
        <f t="shared" si="8"/>
        <v>1270428</v>
      </c>
      <c r="E320" s="97">
        <v>450000</v>
      </c>
      <c r="F320" s="97">
        <v>820428</v>
      </c>
      <c r="H320" s="95" t="s">
        <v>1435</v>
      </c>
      <c r="I320" s="96" t="s">
        <v>2037</v>
      </c>
      <c r="J320" s="97">
        <v>50001</v>
      </c>
      <c r="K320" s="46">
        <f t="shared" si="9"/>
        <v>657002</v>
      </c>
      <c r="L320" s="78"/>
      <c r="M320" s="97">
        <v>657002</v>
      </c>
    </row>
    <row r="321" spans="1:13" ht="15">
      <c r="A321" s="95" t="s">
        <v>1340</v>
      </c>
      <c r="B321" s="96" t="s">
        <v>2009</v>
      </c>
      <c r="C321" s="97">
        <v>57330</v>
      </c>
      <c r="D321" s="46">
        <f t="shared" si="8"/>
        <v>305052</v>
      </c>
      <c r="E321" s="97">
        <v>144800</v>
      </c>
      <c r="F321" s="97">
        <v>160252</v>
      </c>
      <c r="H321" s="95" t="s">
        <v>1438</v>
      </c>
      <c r="I321" s="96" t="s">
        <v>2038</v>
      </c>
      <c r="J321" s="78"/>
      <c r="K321" s="46">
        <f t="shared" si="9"/>
        <v>21301</v>
      </c>
      <c r="L321" s="78"/>
      <c r="M321" s="97">
        <v>21301</v>
      </c>
    </row>
    <row r="322" spans="1:13" ht="15">
      <c r="A322" s="95" t="s">
        <v>1343</v>
      </c>
      <c r="B322" s="96" t="s">
        <v>2010</v>
      </c>
      <c r="C322" s="78"/>
      <c r="D322" s="46">
        <f t="shared" si="8"/>
        <v>157842</v>
      </c>
      <c r="E322" s="78"/>
      <c r="F322" s="97">
        <v>157842</v>
      </c>
      <c r="H322" s="95" t="s">
        <v>1447</v>
      </c>
      <c r="I322" s="96" t="s">
        <v>2040</v>
      </c>
      <c r="J322" s="97">
        <v>115150</v>
      </c>
      <c r="K322" s="46">
        <f t="shared" si="9"/>
        <v>194016</v>
      </c>
      <c r="L322" s="97">
        <v>3736</v>
      </c>
      <c r="M322" s="97">
        <v>190280</v>
      </c>
    </row>
    <row r="323" spans="1:13" ht="15">
      <c r="A323" s="95" t="s">
        <v>1346</v>
      </c>
      <c r="B323" s="96" t="s">
        <v>2011</v>
      </c>
      <c r="C323" s="97">
        <v>76001</v>
      </c>
      <c r="D323" s="46">
        <f t="shared" si="8"/>
        <v>197954</v>
      </c>
      <c r="E323" s="97">
        <v>1000</v>
      </c>
      <c r="F323" s="97">
        <v>196954</v>
      </c>
      <c r="H323" s="95" t="s">
        <v>1450</v>
      </c>
      <c r="I323" s="96" t="s">
        <v>2041</v>
      </c>
      <c r="J323" s="78"/>
      <c r="K323" s="46">
        <f t="shared" si="9"/>
        <v>1650285</v>
      </c>
      <c r="L323" s="78"/>
      <c r="M323" s="97">
        <v>1650285</v>
      </c>
    </row>
    <row r="324" spans="1:13" ht="15">
      <c r="A324" s="95" t="s">
        <v>1349</v>
      </c>
      <c r="B324" s="96" t="s">
        <v>2012</v>
      </c>
      <c r="C324" s="78"/>
      <c r="D324" s="46">
        <f t="shared" si="8"/>
        <v>195630</v>
      </c>
      <c r="E324" s="97">
        <v>166100</v>
      </c>
      <c r="F324" s="97">
        <v>29530</v>
      </c>
      <c r="H324" s="95" t="s">
        <v>1453</v>
      </c>
      <c r="I324" s="96" t="s">
        <v>2042</v>
      </c>
      <c r="J324" s="97">
        <v>7900</v>
      </c>
      <c r="K324" s="46">
        <f t="shared" si="9"/>
        <v>208500</v>
      </c>
      <c r="L324" s="78"/>
      <c r="M324" s="97">
        <v>208500</v>
      </c>
    </row>
    <row r="325" spans="1:13" ht="15">
      <c r="A325" s="95" t="s">
        <v>1352</v>
      </c>
      <c r="B325" s="96" t="s">
        <v>2013</v>
      </c>
      <c r="C325" s="97">
        <v>950000</v>
      </c>
      <c r="D325" s="46">
        <f t="shared" si="8"/>
        <v>1721309</v>
      </c>
      <c r="E325" s="97">
        <v>1096800</v>
      </c>
      <c r="F325" s="97">
        <v>624509</v>
      </c>
      <c r="H325" s="95" t="s">
        <v>1456</v>
      </c>
      <c r="I325" s="96" t="s">
        <v>2043</v>
      </c>
      <c r="J325" s="78"/>
      <c r="K325" s="46">
        <f t="shared" si="9"/>
        <v>770133</v>
      </c>
      <c r="L325" s="78"/>
      <c r="M325" s="97">
        <v>770133</v>
      </c>
    </row>
    <row r="326" spans="1:13" ht="15">
      <c r="A326" s="95" t="s">
        <v>1355</v>
      </c>
      <c r="B326" s="96" t="s">
        <v>2204</v>
      </c>
      <c r="C326" s="78"/>
      <c r="D326" s="46">
        <f t="shared" si="8"/>
        <v>126052</v>
      </c>
      <c r="E326" s="78"/>
      <c r="F326" s="97">
        <v>126052</v>
      </c>
      <c r="H326" s="95" t="s">
        <v>1459</v>
      </c>
      <c r="I326" s="96" t="s">
        <v>2253</v>
      </c>
      <c r="J326" s="78"/>
      <c r="K326" s="46">
        <f t="shared" si="9"/>
        <v>112760</v>
      </c>
      <c r="L326" s="78"/>
      <c r="M326" s="97">
        <v>112760</v>
      </c>
    </row>
    <row r="327" spans="1:13" ht="15">
      <c r="A327" s="95" t="s">
        <v>1358</v>
      </c>
      <c r="B327" s="96" t="s">
        <v>2014</v>
      </c>
      <c r="C327" s="97">
        <v>495660</v>
      </c>
      <c r="D327" s="46">
        <f aca="true" t="shared" si="10" ref="D327:D390">E327+F327</f>
        <v>2164321</v>
      </c>
      <c r="E327" s="97">
        <v>981000</v>
      </c>
      <c r="F327" s="97">
        <v>1183321</v>
      </c>
      <c r="H327" s="95" t="s">
        <v>1462</v>
      </c>
      <c r="I327" s="96" t="s">
        <v>2044</v>
      </c>
      <c r="J327" s="78"/>
      <c r="K327" s="46">
        <f aca="true" t="shared" si="11" ref="K327:K390">L327+M327</f>
        <v>116404</v>
      </c>
      <c r="L327" s="78"/>
      <c r="M327" s="97">
        <v>116404</v>
      </c>
    </row>
    <row r="328" spans="1:13" ht="15">
      <c r="A328" s="95" t="s">
        <v>1364</v>
      </c>
      <c r="B328" s="96" t="s">
        <v>2015</v>
      </c>
      <c r="C328" s="78"/>
      <c r="D328" s="46">
        <f t="shared" si="10"/>
        <v>14180</v>
      </c>
      <c r="E328" s="78"/>
      <c r="F328" s="97">
        <v>14180</v>
      </c>
      <c r="H328" s="95" t="s">
        <v>1465</v>
      </c>
      <c r="I328" s="96" t="s">
        <v>2045</v>
      </c>
      <c r="J328" s="78"/>
      <c r="K328" s="46">
        <f t="shared" si="11"/>
        <v>223044</v>
      </c>
      <c r="L328" s="78"/>
      <c r="M328" s="97">
        <v>223044</v>
      </c>
    </row>
    <row r="329" spans="1:13" ht="15">
      <c r="A329" s="95" t="s">
        <v>1367</v>
      </c>
      <c r="B329" s="96" t="s">
        <v>2016</v>
      </c>
      <c r="C329" s="78"/>
      <c r="D329" s="46">
        <f t="shared" si="10"/>
        <v>79397</v>
      </c>
      <c r="E329" s="97">
        <v>32100</v>
      </c>
      <c r="F329" s="97">
        <v>47297</v>
      </c>
      <c r="H329" s="95" t="s">
        <v>1468</v>
      </c>
      <c r="I329" s="96" t="s">
        <v>2046</v>
      </c>
      <c r="J329" s="78"/>
      <c r="K329" s="46">
        <f t="shared" si="11"/>
        <v>25000</v>
      </c>
      <c r="L329" s="78"/>
      <c r="M329" s="97">
        <v>25000</v>
      </c>
    </row>
    <row r="330" spans="1:13" ht="15">
      <c r="A330" s="95" t="s">
        <v>1369</v>
      </c>
      <c r="B330" s="96" t="s">
        <v>2017</v>
      </c>
      <c r="C330" s="97">
        <v>1557250</v>
      </c>
      <c r="D330" s="46">
        <f t="shared" si="10"/>
        <v>735677</v>
      </c>
      <c r="E330" s="97">
        <v>259000</v>
      </c>
      <c r="F330" s="97">
        <v>476677</v>
      </c>
      <c r="H330" s="95" t="s">
        <v>1471</v>
      </c>
      <c r="I330" s="96" t="s">
        <v>1119</v>
      </c>
      <c r="J330" s="97">
        <v>296781</v>
      </c>
      <c r="K330" s="46">
        <f t="shared" si="11"/>
        <v>3826439</v>
      </c>
      <c r="L330" s="78"/>
      <c r="M330" s="97">
        <v>3826439</v>
      </c>
    </row>
    <row r="331" spans="1:13" ht="15">
      <c r="A331" s="95" t="s">
        <v>1372</v>
      </c>
      <c r="B331" s="96" t="s">
        <v>2018</v>
      </c>
      <c r="C331" s="97">
        <v>21263</v>
      </c>
      <c r="D331" s="46">
        <f t="shared" si="10"/>
        <v>187580</v>
      </c>
      <c r="E331" s="97">
        <v>12500</v>
      </c>
      <c r="F331" s="97">
        <v>175080</v>
      </c>
      <c r="H331" s="95" t="s">
        <v>1474</v>
      </c>
      <c r="I331" s="96" t="s">
        <v>2047</v>
      </c>
      <c r="J331" s="78"/>
      <c r="K331" s="46">
        <f t="shared" si="11"/>
        <v>105492</v>
      </c>
      <c r="L331" s="78"/>
      <c r="M331" s="97">
        <v>105492</v>
      </c>
    </row>
    <row r="332" spans="1:13" ht="15">
      <c r="A332" s="95" t="s">
        <v>1374</v>
      </c>
      <c r="B332" s="96" t="s">
        <v>2019</v>
      </c>
      <c r="C332" s="97">
        <v>989950</v>
      </c>
      <c r="D332" s="46">
        <f t="shared" si="10"/>
        <v>191960</v>
      </c>
      <c r="E332" s="78"/>
      <c r="F332" s="97">
        <v>191960</v>
      </c>
      <c r="H332" s="95" t="s">
        <v>1477</v>
      </c>
      <c r="I332" s="96" t="s">
        <v>2048</v>
      </c>
      <c r="J332" s="78"/>
      <c r="K332" s="46">
        <f t="shared" si="11"/>
        <v>338734</v>
      </c>
      <c r="L332" s="78"/>
      <c r="M332" s="97">
        <v>338734</v>
      </c>
    </row>
    <row r="333" spans="1:13" ht="15">
      <c r="A333" s="95" t="s">
        <v>1377</v>
      </c>
      <c r="B333" s="96" t="s">
        <v>2020</v>
      </c>
      <c r="C333" s="97">
        <v>228000</v>
      </c>
      <c r="D333" s="46">
        <f t="shared" si="10"/>
        <v>202802</v>
      </c>
      <c r="E333" s="97">
        <v>66000</v>
      </c>
      <c r="F333" s="97">
        <v>136802</v>
      </c>
      <c r="H333" s="95" t="s">
        <v>1480</v>
      </c>
      <c r="I333" s="96" t="s">
        <v>2049</v>
      </c>
      <c r="J333" s="97">
        <v>284201</v>
      </c>
      <c r="K333" s="46">
        <f t="shared" si="11"/>
        <v>191350</v>
      </c>
      <c r="L333" s="78"/>
      <c r="M333" s="97">
        <v>191350</v>
      </c>
    </row>
    <row r="334" spans="1:13" ht="15">
      <c r="A334" s="95" t="s">
        <v>1380</v>
      </c>
      <c r="B334" s="96" t="s">
        <v>2021</v>
      </c>
      <c r="C334" s="97">
        <v>724302</v>
      </c>
      <c r="D334" s="46">
        <f t="shared" si="10"/>
        <v>977935</v>
      </c>
      <c r="E334" s="97">
        <v>227900</v>
      </c>
      <c r="F334" s="97">
        <v>750035</v>
      </c>
      <c r="H334" s="95" t="s">
        <v>1483</v>
      </c>
      <c r="I334" s="96" t="s">
        <v>2050</v>
      </c>
      <c r="J334" s="78"/>
      <c r="K334" s="46">
        <f t="shared" si="11"/>
        <v>501</v>
      </c>
      <c r="L334" s="78"/>
      <c r="M334" s="97">
        <v>501</v>
      </c>
    </row>
    <row r="335" spans="1:13" ht="15">
      <c r="A335" s="95" t="s">
        <v>1383</v>
      </c>
      <c r="B335" s="96" t="s">
        <v>2022</v>
      </c>
      <c r="C335" s="97">
        <v>13025</v>
      </c>
      <c r="D335" s="46">
        <f t="shared" si="10"/>
        <v>345124</v>
      </c>
      <c r="E335" s="97">
        <v>207100</v>
      </c>
      <c r="F335" s="97">
        <v>138024</v>
      </c>
      <c r="H335" s="95" t="s">
        <v>1486</v>
      </c>
      <c r="I335" s="96" t="s">
        <v>2051</v>
      </c>
      <c r="J335" s="78"/>
      <c r="K335" s="46">
        <f t="shared" si="11"/>
        <v>30600</v>
      </c>
      <c r="L335" s="78"/>
      <c r="M335" s="97">
        <v>30600</v>
      </c>
    </row>
    <row r="336" spans="1:13" ht="15">
      <c r="A336" s="95" t="s">
        <v>1387</v>
      </c>
      <c r="B336" s="96" t="s">
        <v>2023</v>
      </c>
      <c r="C336" s="78"/>
      <c r="D336" s="46">
        <f t="shared" si="10"/>
        <v>132012</v>
      </c>
      <c r="E336" s="78"/>
      <c r="F336" s="97">
        <v>132012</v>
      </c>
      <c r="H336" s="95" t="s">
        <v>1489</v>
      </c>
      <c r="I336" s="96" t="s">
        <v>2052</v>
      </c>
      <c r="J336" s="97">
        <v>1385000</v>
      </c>
      <c r="K336" s="46">
        <f t="shared" si="11"/>
        <v>1138211</v>
      </c>
      <c r="L336" s="78"/>
      <c r="M336" s="97">
        <v>1138211</v>
      </c>
    </row>
    <row r="337" spans="1:13" ht="15">
      <c r="A337" s="95" t="s">
        <v>1390</v>
      </c>
      <c r="B337" s="96" t="s">
        <v>2024</v>
      </c>
      <c r="C337" s="97">
        <v>500000</v>
      </c>
      <c r="D337" s="46">
        <f t="shared" si="10"/>
        <v>74784</v>
      </c>
      <c r="E337" s="97">
        <v>3000</v>
      </c>
      <c r="F337" s="97">
        <v>71784</v>
      </c>
      <c r="H337" s="95" t="s">
        <v>1492</v>
      </c>
      <c r="I337" s="96" t="s">
        <v>2053</v>
      </c>
      <c r="J337" s="97">
        <v>552150</v>
      </c>
      <c r="K337" s="46">
        <f t="shared" si="11"/>
        <v>100937</v>
      </c>
      <c r="L337" s="78"/>
      <c r="M337" s="97">
        <v>100937</v>
      </c>
    </row>
    <row r="338" spans="1:13" ht="15">
      <c r="A338" s="95" t="s">
        <v>1393</v>
      </c>
      <c r="B338" s="96" t="s">
        <v>2025</v>
      </c>
      <c r="C338" s="97">
        <v>20000</v>
      </c>
      <c r="D338" s="46">
        <f t="shared" si="10"/>
        <v>167420</v>
      </c>
      <c r="E338" s="97">
        <v>1300</v>
      </c>
      <c r="F338" s="97">
        <v>166120</v>
      </c>
      <c r="H338" s="95" t="s">
        <v>1498</v>
      </c>
      <c r="I338" s="96" t="s">
        <v>1807</v>
      </c>
      <c r="J338" s="97">
        <v>17000000</v>
      </c>
      <c r="K338" s="46">
        <f t="shared" si="11"/>
        <v>182980</v>
      </c>
      <c r="L338" s="78"/>
      <c r="M338" s="97">
        <v>182980</v>
      </c>
    </row>
    <row r="339" spans="1:13" ht="15">
      <c r="A339" s="95" t="s">
        <v>1396</v>
      </c>
      <c r="B339" s="96" t="s">
        <v>2026</v>
      </c>
      <c r="C339" s="97">
        <v>288800</v>
      </c>
      <c r="D339" s="46">
        <f t="shared" si="10"/>
        <v>716931</v>
      </c>
      <c r="E339" s="97">
        <v>313025</v>
      </c>
      <c r="F339" s="97">
        <v>403906</v>
      </c>
      <c r="H339" s="95" t="s">
        <v>1500</v>
      </c>
      <c r="I339" s="96" t="s">
        <v>2054</v>
      </c>
      <c r="J339" s="78"/>
      <c r="K339" s="46">
        <f t="shared" si="11"/>
        <v>105495</v>
      </c>
      <c r="L339" s="78"/>
      <c r="M339" s="97">
        <v>105495</v>
      </c>
    </row>
    <row r="340" spans="1:13" ht="15">
      <c r="A340" s="95" t="s">
        <v>1399</v>
      </c>
      <c r="B340" s="96" t="s">
        <v>2027</v>
      </c>
      <c r="C340" s="78"/>
      <c r="D340" s="46">
        <f t="shared" si="10"/>
        <v>99927</v>
      </c>
      <c r="E340" s="78"/>
      <c r="F340" s="97">
        <v>99927</v>
      </c>
      <c r="H340" s="95" t="s">
        <v>1504</v>
      </c>
      <c r="I340" s="96" t="s">
        <v>2055</v>
      </c>
      <c r="J340" s="78"/>
      <c r="K340" s="46">
        <f t="shared" si="11"/>
        <v>87500</v>
      </c>
      <c r="L340" s="97">
        <v>47500</v>
      </c>
      <c r="M340" s="97">
        <v>40000</v>
      </c>
    </row>
    <row r="341" spans="1:13" ht="15">
      <c r="A341" s="95" t="s">
        <v>1405</v>
      </c>
      <c r="B341" s="96" t="s">
        <v>2028</v>
      </c>
      <c r="C341" s="97">
        <v>1500</v>
      </c>
      <c r="D341" s="46">
        <f t="shared" si="10"/>
        <v>193382</v>
      </c>
      <c r="E341" s="78"/>
      <c r="F341" s="97">
        <v>193382</v>
      </c>
      <c r="H341" s="95" t="s">
        <v>1510</v>
      </c>
      <c r="I341" s="96" t="s">
        <v>2057</v>
      </c>
      <c r="J341" s="97">
        <v>9000</v>
      </c>
      <c r="K341" s="46">
        <f t="shared" si="11"/>
        <v>77400</v>
      </c>
      <c r="L341" s="97">
        <v>38400</v>
      </c>
      <c r="M341" s="97">
        <v>39000</v>
      </c>
    </row>
    <row r="342" spans="1:13" ht="15">
      <c r="A342" s="95" t="s">
        <v>1408</v>
      </c>
      <c r="B342" s="96" t="s">
        <v>2029</v>
      </c>
      <c r="C342" s="97">
        <v>586120</v>
      </c>
      <c r="D342" s="46">
        <f t="shared" si="10"/>
        <v>600003</v>
      </c>
      <c r="E342" s="97">
        <v>313400</v>
      </c>
      <c r="F342" s="97">
        <v>286603</v>
      </c>
      <c r="H342" s="95" t="s">
        <v>1513</v>
      </c>
      <c r="I342" s="96" t="s">
        <v>2058</v>
      </c>
      <c r="J342" s="78"/>
      <c r="K342" s="46">
        <f t="shared" si="11"/>
        <v>16000</v>
      </c>
      <c r="L342" s="78"/>
      <c r="M342" s="97">
        <v>16000</v>
      </c>
    </row>
    <row r="343" spans="1:13" ht="15">
      <c r="A343" s="95" t="s">
        <v>1411</v>
      </c>
      <c r="B343" s="96" t="s">
        <v>2030</v>
      </c>
      <c r="C343" s="97">
        <v>1</v>
      </c>
      <c r="D343" s="46">
        <f t="shared" si="10"/>
        <v>371873</v>
      </c>
      <c r="E343" s="97">
        <v>104900</v>
      </c>
      <c r="F343" s="97">
        <v>266973</v>
      </c>
      <c r="H343" s="95" t="s">
        <v>1516</v>
      </c>
      <c r="I343" s="96" t="s">
        <v>2059</v>
      </c>
      <c r="J343" s="97">
        <v>16202</v>
      </c>
      <c r="K343" s="46">
        <f t="shared" si="11"/>
        <v>641054</v>
      </c>
      <c r="L343" s="78"/>
      <c r="M343" s="97">
        <v>641054</v>
      </c>
    </row>
    <row r="344" spans="1:13" ht="15">
      <c r="A344" s="95" t="s">
        <v>1414</v>
      </c>
      <c r="B344" s="96" t="s">
        <v>2278</v>
      </c>
      <c r="C344" s="78"/>
      <c r="D344" s="46">
        <f t="shared" si="10"/>
        <v>224207</v>
      </c>
      <c r="E344" s="97">
        <v>1500</v>
      </c>
      <c r="F344" s="97">
        <v>222707</v>
      </c>
      <c r="H344" s="95" t="s">
        <v>1519</v>
      </c>
      <c r="I344" s="96" t="s">
        <v>2060</v>
      </c>
      <c r="J344" s="97">
        <v>27000</v>
      </c>
      <c r="K344" s="46">
        <f t="shared" si="11"/>
        <v>1461736</v>
      </c>
      <c r="L344" s="78"/>
      <c r="M344" s="97">
        <v>1461736</v>
      </c>
    </row>
    <row r="345" spans="1:13" ht="15">
      <c r="A345" s="95" t="s">
        <v>1417</v>
      </c>
      <c r="B345" s="96" t="s">
        <v>2031</v>
      </c>
      <c r="C345" s="78"/>
      <c r="D345" s="46">
        <f t="shared" si="10"/>
        <v>487689</v>
      </c>
      <c r="E345" s="97">
        <v>90300</v>
      </c>
      <c r="F345" s="97">
        <v>397389</v>
      </c>
      <c r="H345" s="95" t="s">
        <v>1522</v>
      </c>
      <c r="I345" s="96" t="s">
        <v>2061</v>
      </c>
      <c r="J345" s="78"/>
      <c r="K345" s="46">
        <f t="shared" si="11"/>
        <v>3183958</v>
      </c>
      <c r="L345" s="78"/>
      <c r="M345" s="97">
        <v>3183958</v>
      </c>
    </row>
    <row r="346" spans="1:13" ht="15">
      <c r="A346" s="95" t="s">
        <v>1420</v>
      </c>
      <c r="B346" s="96" t="s">
        <v>2032</v>
      </c>
      <c r="C346" s="78"/>
      <c r="D346" s="46">
        <f t="shared" si="10"/>
        <v>226583</v>
      </c>
      <c r="E346" s="97">
        <v>63500</v>
      </c>
      <c r="F346" s="97">
        <v>163083</v>
      </c>
      <c r="H346" s="95" t="s">
        <v>1524</v>
      </c>
      <c r="I346" s="96" t="s">
        <v>2062</v>
      </c>
      <c r="J346" s="97">
        <v>11000</v>
      </c>
      <c r="K346" s="46">
        <f t="shared" si="11"/>
        <v>8600</v>
      </c>
      <c r="L346" s="78"/>
      <c r="M346" s="97">
        <v>8600</v>
      </c>
    </row>
    <row r="347" spans="1:13" ht="15">
      <c r="A347" s="95" t="s">
        <v>1423</v>
      </c>
      <c r="B347" s="96" t="s">
        <v>2033</v>
      </c>
      <c r="C347" s="78"/>
      <c r="D347" s="46">
        <f t="shared" si="10"/>
        <v>1193144</v>
      </c>
      <c r="E347" s="97">
        <v>1007630</v>
      </c>
      <c r="F347" s="97">
        <v>185514</v>
      </c>
      <c r="H347" s="95" t="s">
        <v>1530</v>
      </c>
      <c r="I347" s="96" t="s">
        <v>2064</v>
      </c>
      <c r="J347" s="97">
        <v>49570</v>
      </c>
      <c r="K347" s="46">
        <f t="shared" si="11"/>
        <v>0</v>
      </c>
      <c r="L347" s="78"/>
      <c r="M347" s="78"/>
    </row>
    <row r="348" spans="1:13" ht="15">
      <c r="A348" s="95" t="s">
        <v>1429</v>
      </c>
      <c r="B348" s="96" t="s">
        <v>2035</v>
      </c>
      <c r="C348" s="78"/>
      <c r="D348" s="46">
        <f t="shared" si="10"/>
        <v>498511</v>
      </c>
      <c r="E348" s="97">
        <v>204000</v>
      </c>
      <c r="F348" s="97">
        <v>294511</v>
      </c>
      <c r="H348" s="95" t="s">
        <v>1533</v>
      </c>
      <c r="I348" s="96" t="s">
        <v>2065</v>
      </c>
      <c r="J348" s="97">
        <v>135503</v>
      </c>
      <c r="K348" s="46">
        <f t="shared" si="11"/>
        <v>494701</v>
      </c>
      <c r="L348" s="78"/>
      <c r="M348" s="97">
        <v>494701</v>
      </c>
    </row>
    <row r="349" spans="1:13" ht="15">
      <c r="A349" s="95" t="s">
        <v>1432</v>
      </c>
      <c r="B349" s="96" t="s">
        <v>2036</v>
      </c>
      <c r="C349" s="78"/>
      <c r="D349" s="46">
        <f t="shared" si="10"/>
        <v>307799</v>
      </c>
      <c r="E349" s="97">
        <v>1000</v>
      </c>
      <c r="F349" s="97">
        <v>306799</v>
      </c>
      <c r="H349" s="95" t="s">
        <v>1536</v>
      </c>
      <c r="I349" s="96" t="s">
        <v>2066</v>
      </c>
      <c r="J349" s="97">
        <v>3094003</v>
      </c>
      <c r="K349" s="46">
        <f t="shared" si="11"/>
        <v>575511</v>
      </c>
      <c r="L349" s="78"/>
      <c r="M349" s="97">
        <v>575511</v>
      </c>
    </row>
    <row r="350" spans="1:13" ht="15">
      <c r="A350" s="95" t="s">
        <v>1435</v>
      </c>
      <c r="B350" s="96" t="s">
        <v>2037</v>
      </c>
      <c r="C350" s="97">
        <v>945000</v>
      </c>
      <c r="D350" s="46">
        <f t="shared" si="10"/>
        <v>851929</v>
      </c>
      <c r="E350" s="97">
        <v>491150</v>
      </c>
      <c r="F350" s="97">
        <v>360779</v>
      </c>
      <c r="H350" s="95" t="s">
        <v>1545</v>
      </c>
      <c r="I350" s="96" t="s">
        <v>2067</v>
      </c>
      <c r="J350" s="78"/>
      <c r="K350" s="46">
        <f t="shared" si="11"/>
        <v>66050</v>
      </c>
      <c r="L350" s="97">
        <v>33000</v>
      </c>
      <c r="M350" s="97">
        <v>33050</v>
      </c>
    </row>
    <row r="351" spans="1:13" ht="15">
      <c r="A351" s="95" t="s">
        <v>1438</v>
      </c>
      <c r="B351" s="96" t="s">
        <v>2038</v>
      </c>
      <c r="C351" s="97">
        <v>144000</v>
      </c>
      <c r="D351" s="46">
        <f t="shared" si="10"/>
        <v>253881</v>
      </c>
      <c r="E351" s="78"/>
      <c r="F351" s="97">
        <v>253881</v>
      </c>
      <c r="H351" s="95" t="s">
        <v>1548</v>
      </c>
      <c r="I351" s="96" t="s">
        <v>2068</v>
      </c>
      <c r="J351" s="78"/>
      <c r="K351" s="46">
        <f t="shared" si="11"/>
        <v>31219</v>
      </c>
      <c r="L351" s="78"/>
      <c r="M351" s="97">
        <v>31219</v>
      </c>
    </row>
    <row r="352" spans="1:13" ht="15">
      <c r="A352" s="95" t="s">
        <v>1444</v>
      </c>
      <c r="B352" s="96" t="s">
        <v>2039</v>
      </c>
      <c r="C352" s="78"/>
      <c r="D352" s="46">
        <f t="shared" si="10"/>
        <v>168107</v>
      </c>
      <c r="E352" s="97">
        <v>18400</v>
      </c>
      <c r="F352" s="97">
        <v>149707</v>
      </c>
      <c r="H352" s="95" t="s">
        <v>1551</v>
      </c>
      <c r="I352" s="96" t="s">
        <v>2069</v>
      </c>
      <c r="J352" s="78"/>
      <c r="K352" s="46">
        <f t="shared" si="11"/>
        <v>129500</v>
      </c>
      <c r="L352" s="97">
        <v>45000</v>
      </c>
      <c r="M352" s="97">
        <v>84500</v>
      </c>
    </row>
    <row r="353" spans="1:13" ht="15">
      <c r="A353" s="95" t="s">
        <v>1447</v>
      </c>
      <c r="B353" s="96" t="s">
        <v>2040</v>
      </c>
      <c r="C353" s="97">
        <v>406750</v>
      </c>
      <c r="D353" s="46">
        <f t="shared" si="10"/>
        <v>1400951</v>
      </c>
      <c r="E353" s="97">
        <v>846800</v>
      </c>
      <c r="F353" s="97">
        <v>554151</v>
      </c>
      <c r="H353" s="95" t="s">
        <v>1557</v>
      </c>
      <c r="I353" s="96" t="s">
        <v>2070</v>
      </c>
      <c r="J353" s="97">
        <v>21990</v>
      </c>
      <c r="K353" s="46">
        <f t="shared" si="11"/>
        <v>59000</v>
      </c>
      <c r="L353" s="78"/>
      <c r="M353" s="97">
        <v>59000</v>
      </c>
    </row>
    <row r="354" spans="1:13" ht="15">
      <c r="A354" s="95" t="s">
        <v>1450</v>
      </c>
      <c r="B354" s="96" t="s">
        <v>2041</v>
      </c>
      <c r="C354" s="97">
        <v>775685</v>
      </c>
      <c r="D354" s="46">
        <f t="shared" si="10"/>
        <v>1349761</v>
      </c>
      <c r="E354" s="97">
        <v>310025</v>
      </c>
      <c r="F354" s="97">
        <v>1039736</v>
      </c>
      <c r="H354" s="95" t="s">
        <v>1571</v>
      </c>
      <c r="I354" s="96" t="s">
        <v>2072</v>
      </c>
      <c r="J354" s="97">
        <v>19401</v>
      </c>
      <c r="K354" s="46">
        <f t="shared" si="11"/>
        <v>182273</v>
      </c>
      <c r="L354" s="78"/>
      <c r="M354" s="97">
        <v>182273</v>
      </c>
    </row>
    <row r="355" spans="1:13" ht="15">
      <c r="A355" s="95" t="s">
        <v>1453</v>
      </c>
      <c r="B355" s="96" t="s">
        <v>2042</v>
      </c>
      <c r="C355" s="78"/>
      <c r="D355" s="46">
        <f t="shared" si="10"/>
        <v>276628</v>
      </c>
      <c r="E355" s="78"/>
      <c r="F355" s="97">
        <v>276628</v>
      </c>
      <c r="H355" s="95" t="s">
        <v>1577</v>
      </c>
      <c r="I355" s="96" t="s">
        <v>2257</v>
      </c>
      <c r="J355" s="97">
        <v>40000</v>
      </c>
      <c r="K355" s="46">
        <f t="shared" si="11"/>
        <v>37000</v>
      </c>
      <c r="L355" s="78"/>
      <c r="M355" s="97">
        <v>37000</v>
      </c>
    </row>
    <row r="356" spans="1:13" ht="15">
      <c r="A356" s="95" t="s">
        <v>1456</v>
      </c>
      <c r="B356" s="96" t="s">
        <v>2043</v>
      </c>
      <c r="C356" s="78"/>
      <c r="D356" s="46">
        <f t="shared" si="10"/>
        <v>622672</v>
      </c>
      <c r="E356" s="78"/>
      <c r="F356" s="97">
        <v>622672</v>
      </c>
      <c r="H356" s="95" t="s">
        <v>1580</v>
      </c>
      <c r="I356" s="96" t="s">
        <v>2073</v>
      </c>
      <c r="J356" s="78"/>
      <c r="K356" s="46">
        <f t="shared" si="11"/>
        <v>1200</v>
      </c>
      <c r="L356" s="78"/>
      <c r="M356" s="97">
        <v>1200</v>
      </c>
    </row>
    <row r="357" spans="1:13" ht="15">
      <c r="A357" s="95" t="s">
        <v>1459</v>
      </c>
      <c r="B357" s="96" t="s">
        <v>2253</v>
      </c>
      <c r="C357" s="78"/>
      <c r="D357" s="46">
        <f t="shared" si="10"/>
        <v>558623</v>
      </c>
      <c r="E357" s="97">
        <v>347500</v>
      </c>
      <c r="F357" s="97">
        <v>211123</v>
      </c>
      <c r="H357" s="95" t="s">
        <v>1583</v>
      </c>
      <c r="I357" s="96" t="s">
        <v>2074</v>
      </c>
      <c r="J357" s="78"/>
      <c r="K357" s="46">
        <f t="shared" si="11"/>
        <v>81000</v>
      </c>
      <c r="L357" s="78"/>
      <c r="M357" s="97">
        <v>81000</v>
      </c>
    </row>
    <row r="358" spans="1:13" ht="15">
      <c r="A358" s="95" t="s">
        <v>1462</v>
      </c>
      <c r="B358" s="96" t="s">
        <v>2044</v>
      </c>
      <c r="C358" s="78"/>
      <c r="D358" s="46">
        <f t="shared" si="10"/>
        <v>53762</v>
      </c>
      <c r="E358" s="97">
        <v>12500</v>
      </c>
      <c r="F358" s="97">
        <v>41262</v>
      </c>
      <c r="H358" s="95" t="s">
        <v>1589</v>
      </c>
      <c r="I358" s="96" t="s">
        <v>2076</v>
      </c>
      <c r="J358" s="78"/>
      <c r="K358" s="46">
        <f t="shared" si="11"/>
        <v>864675</v>
      </c>
      <c r="L358" s="78"/>
      <c r="M358" s="97">
        <v>864675</v>
      </c>
    </row>
    <row r="359" spans="1:13" ht="15">
      <c r="A359" s="95" t="s">
        <v>1465</v>
      </c>
      <c r="B359" s="96" t="s">
        <v>2045</v>
      </c>
      <c r="C359" s="97">
        <v>2608500</v>
      </c>
      <c r="D359" s="46">
        <f t="shared" si="10"/>
        <v>316618</v>
      </c>
      <c r="E359" s="78"/>
      <c r="F359" s="97">
        <v>316618</v>
      </c>
      <c r="H359" s="95" t="s">
        <v>1592</v>
      </c>
      <c r="I359" s="96" t="s">
        <v>2077</v>
      </c>
      <c r="J359" s="78"/>
      <c r="K359" s="46">
        <f t="shared" si="11"/>
        <v>1200</v>
      </c>
      <c r="L359" s="97">
        <v>1200</v>
      </c>
      <c r="M359" s="78"/>
    </row>
    <row r="360" spans="1:13" ht="15">
      <c r="A360" s="95" t="s">
        <v>1471</v>
      </c>
      <c r="B360" s="96" t="s">
        <v>1119</v>
      </c>
      <c r="C360" s="97">
        <v>825914</v>
      </c>
      <c r="D360" s="46">
        <f t="shared" si="10"/>
        <v>766821</v>
      </c>
      <c r="E360" s="97">
        <v>6903</v>
      </c>
      <c r="F360" s="97">
        <v>759918</v>
      </c>
      <c r="H360" s="95" t="s">
        <v>1598</v>
      </c>
      <c r="I360" s="96" t="s">
        <v>2078</v>
      </c>
      <c r="J360" s="78"/>
      <c r="K360" s="46">
        <f t="shared" si="11"/>
        <v>700</v>
      </c>
      <c r="L360" s="78"/>
      <c r="M360" s="97">
        <v>700</v>
      </c>
    </row>
    <row r="361" spans="1:13" ht="15">
      <c r="A361" s="95" t="s">
        <v>1474</v>
      </c>
      <c r="B361" s="96" t="s">
        <v>2047</v>
      </c>
      <c r="C361" s="78"/>
      <c r="D361" s="46">
        <f t="shared" si="10"/>
        <v>303457</v>
      </c>
      <c r="E361" s="78"/>
      <c r="F361" s="97">
        <v>303457</v>
      </c>
      <c r="H361" s="95" t="s">
        <v>1602</v>
      </c>
      <c r="I361" s="96" t="s">
        <v>2079</v>
      </c>
      <c r="J361" s="78"/>
      <c r="K361" s="46">
        <f t="shared" si="11"/>
        <v>5000</v>
      </c>
      <c r="L361" s="78"/>
      <c r="M361" s="97">
        <v>5000</v>
      </c>
    </row>
    <row r="362" spans="1:13" ht="15">
      <c r="A362" s="95" t="s">
        <v>1477</v>
      </c>
      <c r="B362" s="96" t="s">
        <v>2048</v>
      </c>
      <c r="C362" s="78"/>
      <c r="D362" s="46">
        <f t="shared" si="10"/>
        <v>697266</v>
      </c>
      <c r="E362" s="97">
        <v>488601</v>
      </c>
      <c r="F362" s="97">
        <v>208665</v>
      </c>
      <c r="H362" s="95" t="s">
        <v>1605</v>
      </c>
      <c r="I362" s="96" t="s">
        <v>2080</v>
      </c>
      <c r="J362" s="97">
        <v>13115000</v>
      </c>
      <c r="K362" s="46">
        <f t="shared" si="11"/>
        <v>1921688</v>
      </c>
      <c r="L362" s="78"/>
      <c r="M362" s="97">
        <v>1921688</v>
      </c>
    </row>
    <row r="363" spans="1:13" ht="15">
      <c r="A363" s="95" t="s">
        <v>1480</v>
      </c>
      <c r="B363" s="96" t="s">
        <v>2049</v>
      </c>
      <c r="C363" s="97">
        <v>337000</v>
      </c>
      <c r="D363" s="46">
        <f t="shared" si="10"/>
        <v>1118266</v>
      </c>
      <c r="E363" s="97">
        <v>43500</v>
      </c>
      <c r="F363" s="97">
        <v>1074766</v>
      </c>
      <c r="H363" s="95" t="s">
        <v>1611</v>
      </c>
      <c r="I363" s="96" t="s">
        <v>2254</v>
      </c>
      <c r="J363" s="78"/>
      <c r="K363" s="46">
        <f t="shared" si="11"/>
        <v>3100</v>
      </c>
      <c r="L363" s="78"/>
      <c r="M363" s="97">
        <v>3100</v>
      </c>
    </row>
    <row r="364" spans="1:13" ht="15">
      <c r="A364" s="95" t="s">
        <v>1483</v>
      </c>
      <c r="B364" s="96" t="s">
        <v>2050</v>
      </c>
      <c r="C364" s="78"/>
      <c r="D364" s="46">
        <f t="shared" si="10"/>
        <v>41558</v>
      </c>
      <c r="E364" s="78"/>
      <c r="F364" s="97">
        <v>41558</v>
      </c>
      <c r="H364" s="95" t="s">
        <v>1614</v>
      </c>
      <c r="I364" s="96" t="s">
        <v>2081</v>
      </c>
      <c r="J364" s="78"/>
      <c r="K364" s="46">
        <f t="shared" si="11"/>
        <v>542938</v>
      </c>
      <c r="L364" s="78"/>
      <c r="M364" s="97">
        <v>542938</v>
      </c>
    </row>
    <row r="365" spans="1:13" ht="15">
      <c r="A365" s="95" t="s">
        <v>1486</v>
      </c>
      <c r="B365" s="96" t="s">
        <v>2051</v>
      </c>
      <c r="C365" s="78"/>
      <c r="D365" s="46">
        <f t="shared" si="10"/>
        <v>76310</v>
      </c>
      <c r="E365" s="78"/>
      <c r="F365" s="97">
        <v>76310</v>
      </c>
      <c r="H365" s="95" t="s">
        <v>1617</v>
      </c>
      <c r="I365" s="96" t="s">
        <v>2082</v>
      </c>
      <c r="J365" s="78"/>
      <c r="K365" s="46">
        <f t="shared" si="11"/>
        <v>266000</v>
      </c>
      <c r="L365" s="78"/>
      <c r="M365" s="97">
        <v>266000</v>
      </c>
    </row>
    <row r="366" spans="1:13" ht="15">
      <c r="A366" s="95" t="s">
        <v>1489</v>
      </c>
      <c r="B366" s="96" t="s">
        <v>2052</v>
      </c>
      <c r="C366" s="97">
        <v>1222000</v>
      </c>
      <c r="D366" s="46">
        <f t="shared" si="10"/>
        <v>1831466</v>
      </c>
      <c r="E366" s="97">
        <v>232750</v>
      </c>
      <c r="F366" s="97">
        <v>1598716</v>
      </c>
      <c r="H366" s="95" t="s">
        <v>1623</v>
      </c>
      <c r="I366" s="96" t="s">
        <v>2206</v>
      </c>
      <c r="J366" s="78"/>
      <c r="K366" s="46">
        <f t="shared" si="11"/>
        <v>42900</v>
      </c>
      <c r="L366" s="78"/>
      <c r="M366" s="97">
        <v>42900</v>
      </c>
    </row>
    <row r="367" spans="1:13" ht="15">
      <c r="A367" s="95" t="s">
        <v>1492</v>
      </c>
      <c r="B367" s="96" t="s">
        <v>2053</v>
      </c>
      <c r="C367" s="97">
        <v>80000</v>
      </c>
      <c r="D367" s="46">
        <f t="shared" si="10"/>
        <v>574824</v>
      </c>
      <c r="E367" s="78"/>
      <c r="F367" s="97">
        <v>574824</v>
      </c>
      <c r="H367" s="95" t="s">
        <v>1626</v>
      </c>
      <c r="I367" s="96" t="s">
        <v>2083</v>
      </c>
      <c r="J367" s="97">
        <v>800</v>
      </c>
      <c r="K367" s="46">
        <f t="shared" si="11"/>
        <v>72655</v>
      </c>
      <c r="L367" s="78"/>
      <c r="M367" s="97">
        <v>72655</v>
      </c>
    </row>
    <row r="368" spans="1:13" ht="15">
      <c r="A368" s="95" t="s">
        <v>1495</v>
      </c>
      <c r="B368" s="96" t="s">
        <v>2205</v>
      </c>
      <c r="C368" s="78"/>
      <c r="D368" s="46">
        <f t="shared" si="10"/>
        <v>3100</v>
      </c>
      <c r="E368" s="78"/>
      <c r="F368" s="97">
        <v>3100</v>
      </c>
      <c r="H368" s="95" t="s">
        <v>1632</v>
      </c>
      <c r="I368" s="96" t="s">
        <v>2084</v>
      </c>
      <c r="J368" s="78"/>
      <c r="K368" s="46">
        <f t="shared" si="11"/>
        <v>32050</v>
      </c>
      <c r="L368" s="97">
        <v>4000</v>
      </c>
      <c r="M368" s="97">
        <v>28050</v>
      </c>
    </row>
    <row r="369" spans="1:13" ht="15">
      <c r="A369" s="95" t="s">
        <v>1498</v>
      </c>
      <c r="B369" s="96" t="s">
        <v>1807</v>
      </c>
      <c r="C369" s="78"/>
      <c r="D369" s="46">
        <f t="shared" si="10"/>
        <v>322866</v>
      </c>
      <c r="E369" s="78"/>
      <c r="F369" s="97">
        <v>322866</v>
      </c>
      <c r="H369" s="95" t="s">
        <v>1635</v>
      </c>
      <c r="I369" s="96" t="s">
        <v>2085</v>
      </c>
      <c r="J369" s="97">
        <v>4750000</v>
      </c>
      <c r="K369" s="46">
        <f t="shared" si="11"/>
        <v>2359764</v>
      </c>
      <c r="L369" s="97">
        <v>15000</v>
      </c>
      <c r="M369" s="97">
        <v>2344764</v>
      </c>
    </row>
    <row r="370" spans="1:13" ht="15">
      <c r="A370" s="95" t="s">
        <v>1500</v>
      </c>
      <c r="B370" s="96" t="s">
        <v>2054</v>
      </c>
      <c r="C370" s="78"/>
      <c r="D370" s="46">
        <f t="shared" si="10"/>
        <v>127025</v>
      </c>
      <c r="E370" s="97">
        <v>36500</v>
      </c>
      <c r="F370" s="97">
        <v>90525</v>
      </c>
      <c r="H370" s="95" t="s">
        <v>1638</v>
      </c>
      <c r="I370" s="96" t="s">
        <v>2086</v>
      </c>
      <c r="J370" s="78"/>
      <c r="K370" s="46">
        <f t="shared" si="11"/>
        <v>57327</v>
      </c>
      <c r="L370" s="78"/>
      <c r="M370" s="97">
        <v>57327</v>
      </c>
    </row>
    <row r="371" spans="1:13" ht="15">
      <c r="A371" s="95" t="s">
        <v>1504</v>
      </c>
      <c r="B371" s="96" t="s">
        <v>2055</v>
      </c>
      <c r="C371" s="97">
        <v>20800</v>
      </c>
      <c r="D371" s="46">
        <f t="shared" si="10"/>
        <v>210015</v>
      </c>
      <c r="E371" s="97">
        <v>190375</v>
      </c>
      <c r="F371" s="97">
        <v>19640</v>
      </c>
      <c r="H371" s="95" t="s">
        <v>1641</v>
      </c>
      <c r="I371" s="96" t="s">
        <v>2087</v>
      </c>
      <c r="J371" s="97">
        <v>15512253</v>
      </c>
      <c r="K371" s="46">
        <f t="shared" si="11"/>
        <v>2335164</v>
      </c>
      <c r="L371" s="78"/>
      <c r="M371" s="97">
        <v>2335164</v>
      </c>
    </row>
    <row r="372" spans="1:13" ht="15">
      <c r="A372" s="95" t="s">
        <v>1507</v>
      </c>
      <c r="B372" s="96" t="s">
        <v>2056</v>
      </c>
      <c r="C372" s="97">
        <v>2048095</v>
      </c>
      <c r="D372" s="46">
        <f t="shared" si="10"/>
        <v>495802</v>
      </c>
      <c r="E372" s="97">
        <v>268340</v>
      </c>
      <c r="F372" s="97">
        <v>227462</v>
      </c>
      <c r="H372" s="95" t="s">
        <v>1644</v>
      </c>
      <c r="I372" s="96" t="s">
        <v>2088</v>
      </c>
      <c r="J372" s="78"/>
      <c r="K372" s="46">
        <f t="shared" si="11"/>
        <v>800949</v>
      </c>
      <c r="L372" s="78"/>
      <c r="M372" s="97">
        <v>800949</v>
      </c>
    </row>
    <row r="373" spans="1:13" ht="15">
      <c r="A373" s="95" t="s">
        <v>1510</v>
      </c>
      <c r="B373" s="96" t="s">
        <v>2057</v>
      </c>
      <c r="C373" s="97">
        <v>1466500</v>
      </c>
      <c r="D373" s="46">
        <f t="shared" si="10"/>
        <v>479230</v>
      </c>
      <c r="E373" s="97">
        <v>414000</v>
      </c>
      <c r="F373" s="97">
        <v>65230</v>
      </c>
      <c r="H373" s="95" t="s">
        <v>1650</v>
      </c>
      <c r="I373" s="96" t="s">
        <v>2089</v>
      </c>
      <c r="J373" s="97">
        <v>20000</v>
      </c>
      <c r="K373" s="46">
        <f t="shared" si="11"/>
        <v>73818</v>
      </c>
      <c r="L373" s="97">
        <v>20048</v>
      </c>
      <c r="M373" s="97">
        <v>53770</v>
      </c>
    </row>
    <row r="374" spans="1:13" ht="15">
      <c r="A374" s="95" t="s">
        <v>1513</v>
      </c>
      <c r="B374" s="96" t="s">
        <v>2058</v>
      </c>
      <c r="C374" s="97">
        <v>13001</v>
      </c>
      <c r="D374" s="46">
        <f t="shared" si="10"/>
        <v>159806</v>
      </c>
      <c r="E374" s="97">
        <v>16000</v>
      </c>
      <c r="F374" s="97">
        <v>143806</v>
      </c>
      <c r="H374" s="95" t="s">
        <v>1653</v>
      </c>
      <c r="I374" s="96" t="s">
        <v>2090</v>
      </c>
      <c r="J374" s="78"/>
      <c r="K374" s="46">
        <f t="shared" si="11"/>
        <v>66013</v>
      </c>
      <c r="L374" s="78"/>
      <c r="M374" s="97">
        <v>66013</v>
      </c>
    </row>
    <row r="375" spans="1:13" ht="15">
      <c r="A375" s="95" t="s">
        <v>1516</v>
      </c>
      <c r="B375" s="96" t="s">
        <v>2059</v>
      </c>
      <c r="C375" s="97">
        <v>48300</v>
      </c>
      <c r="D375" s="46">
        <f t="shared" si="10"/>
        <v>1386795</v>
      </c>
      <c r="E375" s="97">
        <v>88801</v>
      </c>
      <c r="F375" s="97">
        <v>1297994</v>
      </c>
      <c r="H375" s="95" t="s">
        <v>1659</v>
      </c>
      <c r="I375" s="96" t="s">
        <v>2092</v>
      </c>
      <c r="J375" s="78"/>
      <c r="K375" s="46">
        <f t="shared" si="11"/>
        <v>12481</v>
      </c>
      <c r="L375" s="78"/>
      <c r="M375" s="97">
        <v>12481</v>
      </c>
    </row>
    <row r="376" spans="1:13" ht="15">
      <c r="A376" s="95" t="s">
        <v>1519</v>
      </c>
      <c r="B376" s="96" t="s">
        <v>2060</v>
      </c>
      <c r="C376" s="97">
        <v>2225100</v>
      </c>
      <c r="D376" s="46">
        <f t="shared" si="10"/>
        <v>2331369</v>
      </c>
      <c r="E376" s="97">
        <v>312650</v>
      </c>
      <c r="F376" s="97">
        <v>2018719</v>
      </c>
      <c r="H376" s="95" t="s">
        <v>1662</v>
      </c>
      <c r="I376" s="96" t="s">
        <v>2093</v>
      </c>
      <c r="J376" s="78"/>
      <c r="K376" s="46">
        <f t="shared" si="11"/>
        <v>54088</v>
      </c>
      <c r="L376" s="78"/>
      <c r="M376" s="97">
        <v>54088</v>
      </c>
    </row>
    <row r="377" spans="1:13" ht="15">
      <c r="A377" s="95" t="s">
        <v>1522</v>
      </c>
      <c r="B377" s="96" t="s">
        <v>2061</v>
      </c>
      <c r="C377" s="97">
        <v>7094471</v>
      </c>
      <c r="D377" s="46">
        <f t="shared" si="10"/>
        <v>2710411</v>
      </c>
      <c r="E377" s="97">
        <v>456300</v>
      </c>
      <c r="F377" s="97">
        <v>2254111</v>
      </c>
      <c r="H377" s="95" t="s">
        <v>1665</v>
      </c>
      <c r="I377" s="96" t="s">
        <v>2094</v>
      </c>
      <c r="J377" s="78"/>
      <c r="K377" s="46">
        <f t="shared" si="11"/>
        <v>2572404</v>
      </c>
      <c r="L377" s="97">
        <v>2470704</v>
      </c>
      <c r="M377" s="97">
        <v>101700</v>
      </c>
    </row>
    <row r="378" spans="1:13" ht="15">
      <c r="A378" s="95" t="s">
        <v>1524</v>
      </c>
      <c r="B378" s="96" t="s">
        <v>2062</v>
      </c>
      <c r="C378" s="97">
        <v>147880</v>
      </c>
      <c r="D378" s="46">
        <f t="shared" si="10"/>
        <v>65982</v>
      </c>
      <c r="E378" s="78"/>
      <c r="F378" s="97">
        <v>65982</v>
      </c>
      <c r="H378" s="95" t="s">
        <v>1668</v>
      </c>
      <c r="I378" s="96" t="s">
        <v>2095</v>
      </c>
      <c r="J378" s="78"/>
      <c r="K378" s="46">
        <f t="shared" si="11"/>
        <v>16500</v>
      </c>
      <c r="L378" s="78"/>
      <c r="M378" s="97">
        <v>16500</v>
      </c>
    </row>
    <row r="379" spans="1:13" ht="15">
      <c r="A379" s="95" t="s">
        <v>1527</v>
      </c>
      <c r="B379" s="96" t="s">
        <v>2063</v>
      </c>
      <c r="C379" s="97">
        <v>445000</v>
      </c>
      <c r="D379" s="46">
        <f t="shared" si="10"/>
        <v>57749</v>
      </c>
      <c r="E379" s="97">
        <v>50000</v>
      </c>
      <c r="F379" s="97">
        <v>7749</v>
      </c>
      <c r="H379" s="95" t="s">
        <v>1674</v>
      </c>
      <c r="I379" s="96" t="s">
        <v>2096</v>
      </c>
      <c r="J379" s="78"/>
      <c r="K379" s="46">
        <f t="shared" si="11"/>
        <v>297675</v>
      </c>
      <c r="L379" s="78"/>
      <c r="M379" s="97">
        <v>297675</v>
      </c>
    </row>
    <row r="380" spans="1:13" ht="15">
      <c r="A380" s="95" t="s">
        <v>1530</v>
      </c>
      <c r="B380" s="96" t="s">
        <v>2064</v>
      </c>
      <c r="C380" s="78"/>
      <c r="D380" s="46">
        <f t="shared" si="10"/>
        <v>32782</v>
      </c>
      <c r="E380" s="78"/>
      <c r="F380" s="97">
        <v>32782</v>
      </c>
      <c r="H380" s="95" t="s">
        <v>1677</v>
      </c>
      <c r="I380" s="96" t="s">
        <v>2097</v>
      </c>
      <c r="J380" s="78"/>
      <c r="K380" s="46">
        <f t="shared" si="11"/>
        <v>145835</v>
      </c>
      <c r="L380" s="78"/>
      <c r="M380" s="97">
        <v>145835</v>
      </c>
    </row>
    <row r="381" spans="1:13" ht="15">
      <c r="A381" s="95" t="s">
        <v>1533</v>
      </c>
      <c r="B381" s="96" t="s">
        <v>2065</v>
      </c>
      <c r="C381" s="97">
        <v>4837596</v>
      </c>
      <c r="D381" s="46">
        <f t="shared" si="10"/>
        <v>1118643</v>
      </c>
      <c r="E381" s="97">
        <v>80502</v>
      </c>
      <c r="F381" s="97">
        <v>1038141</v>
      </c>
      <c r="H381" s="95" t="s">
        <v>1680</v>
      </c>
      <c r="I381" s="96" t="s">
        <v>2098</v>
      </c>
      <c r="J381" s="97">
        <v>8250</v>
      </c>
      <c r="K381" s="46">
        <f t="shared" si="11"/>
        <v>10550</v>
      </c>
      <c r="L381" s="78"/>
      <c r="M381" s="97">
        <v>10550</v>
      </c>
    </row>
    <row r="382" spans="1:13" ht="15">
      <c r="A382" s="95" t="s">
        <v>1536</v>
      </c>
      <c r="B382" s="96" t="s">
        <v>2066</v>
      </c>
      <c r="C382" s="97">
        <v>368800</v>
      </c>
      <c r="D382" s="46">
        <f t="shared" si="10"/>
        <v>686797</v>
      </c>
      <c r="E382" s="97">
        <v>151500</v>
      </c>
      <c r="F382" s="97">
        <v>535297</v>
      </c>
      <c r="H382" s="95" t="s">
        <v>1688</v>
      </c>
      <c r="I382" s="96" t="s">
        <v>2099</v>
      </c>
      <c r="J382" s="78"/>
      <c r="K382" s="46">
        <f t="shared" si="11"/>
        <v>5680</v>
      </c>
      <c r="L382" s="78"/>
      <c r="M382" s="97">
        <v>5680</v>
      </c>
    </row>
    <row r="383" spans="1:13" ht="15">
      <c r="A383" s="95" t="s">
        <v>1545</v>
      </c>
      <c r="B383" s="96" t="s">
        <v>2067</v>
      </c>
      <c r="C383" s="97">
        <v>1178902</v>
      </c>
      <c r="D383" s="46">
        <f t="shared" si="10"/>
        <v>456680</v>
      </c>
      <c r="E383" s="97">
        <v>174975</v>
      </c>
      <c r="F383" s="97">
        <v>281705</v>
      </c>
      <c r="H383" s="95" t="s">
        <v>1691</v>
      </c>
      <c r="I383" s="96" t="s">
        <v>2100</v>
      </c>
      <c r="J383" s="78"/>
      <c r="K383" s="46">
        <f t="shared" si="11"/>
        <v>35573</v>
      </c>
      <c r="L383" s="78"/>
      <c r="M383" s="97">
        <v>35573</v>
      </c>
    </row>
    <row r="384" spans="1:13" ht="15">
      <c r="A384" s="95" t="s">
        <v>1548</v>
      </c>
      <c r="B384" s="96" t="s">
        <v>2068</v>
      </c>
      <c r="C384" s="78"/>
      <c r="D384" s="46">
        <f t="shared" si="10"/>
        <v>550396</v>
      </c>
      <c r="E384" s="97">
        <v>1900</v>
      </c>
      <c r="F384" s="97">
        <v>548496</v>
      </c>
      <c r="H384" s="95" t="s">
        <v>1694</v>
      </c>
      <c r="I384" s="96" t="s">
        <v>2170</v>
      </c>
      <c r="J384" s="78"/>
      <c r="K384" s="46">
        <f t="shared" si="11"/>
        <v>609349</v>
      </c>
      <c r="L384" s="78"/>
      <c r="M384" s="97">
        <v>609349</v>
      </c>
    </row>
    <row r="385" spans="1:13" ht="15">
      <c r="A385" s="95" t="s">
        <v>1551</v>
      </c>
      <c r="B385" s="96" t="s">
        <v>2069</v>
      </c>
      <c r="C385" s="97">
        <v>3537758</v>
      </c>
      <c r="D385" s="46">
        <f t="shared" si="10"/>
        <v>856987</v>
      </c>
      <c r="E385" s="97">
        <v>73001</v>
      </c>
      <c r="F385" s="97">
        <v>783986</v>
      </c>
      <c r="H385" s="95" t="s">
        <v>1697</v>
      </c>
      <c r="I385" s="96" t="s">
        <v>2101</v>
      </c>
      <c r="J385" s="78"/>
      <c r="K385" s="46">
        <f t="shared" si="11"/>
        <v>19601</v>
      </c>
      <c r="L385" s="78"/>
      <c r="M385" s="97">
        <v>19601</v>
      </c>
    </row>
    <row r="386" spans="1:13" ht="15">
      <c r="A386" s="95" t="s">
        <v>1557</v>
      </c>
      <c r="B386" s="96" t="s">
        <v>2070</v>
      </c>
      <c r="C386" s="97">
        <v>81940</v>
      </c>
      <c r="D386" s="46">
        <f t="shared" si="10"/>
        <v>81830</v>
      </c>
      <c r="E386" s="78"/>
      <c r="F386" s="97">
        <v>81830</v>
      </c>
      <c r="H386" s="95" t="s">
        <v>1701</v>
      </c>
      <c r="I386" s="96" t="s">
        <v>2102</v>
      </c>
      <c r="J386" s="97">
        <v>512520</v>
      </c>
      <c r="K386" s="46">
        <f t="shared" si="11"/>
        <v>540895</v>
      </c>
      <c r="L386" s="97">
        <v>328000</v>
      </c>
      <c r="M386" s="97">
        <v>212895</v>
      </c>
    </row>
    <row r="387" spans="1:13" ht="15">
      <c r="A387" s="95" t="s">
        <v>1562</v>
      </c>
      <c r="B387" s="96" t="s">
        <v>2071</v>
      </c>
      <c r="C387" s="78"/>
      <c r="D387" s="46">
        <f t="shared" si="10"/>
        <v>63539</v>
      </c>
      <c r="E387" s="97">
        <v>57500</v>
      </c>
      <c r="F387" s="97">
        <v>6039</v>
      </c>
      <c r="H387" s="95" t="s">
        <v>1704</v>
      </c>
      <c r="I387" s="96" t="s">
        <v>2103</v>
      </c>
      <c r="J387" s="97">
        <v>800000</v>
      </c>
      <c r="K387" s="46">
        <f t="shared" si="11"/>
        <v>2828700</v>
      </c>
      <c r="L387" s="78"/>
      <c r="M387" s="97">
        <v>2828700</v>
      </c>
    </row>
    <row r="388" spans="1:13" ht="15">
      <c r="A388" s="95" t="s">
        <v>1565</v>
      </c>
      <c r="B388" s="96" t="s">
        <v>2284</v>
      </c>
      <c r="C388" s="78"/>
      <c r="D388" s="46">
        <f t="shared" si="10"/>
        <v>57073</v>
      </c>
      <c r="E388" s="97">
        <v>12000</v>
      </c>
      <c r="F388" s="97">
        <v>45073</v>
      </c>
      <c r="H388" s="95" t="s">
        <v>1707</v>
      </c>
      <c r="I388" s="96" t="s">
        <v>2104</v>
      </c>
      <c r="J388" s="78"/>
      <c r="K388" s="46">
        <f t="shared" si="11"/>
        <v>15800</v>
      </c>
      <c r="L388" s="78"/>
      <c r="M388" s="97">
        <v>15800</v>
      </c>
    </row>
    <row r="389" spans="1:13" ht="15">
      <c r="A389" s="95" t="s">
        <v>1571</v>
      </c>
      <c r="B389" s="96" t="s">
        <v>2072</v>
      </c>
      <c r="C389" s="97">
        <v>623300</v>
      </c>
      <c r="D389" s="46">
        <f t="shared" si="10"/>
        <v>406475</v>
      </c>
      <c r="E389" s="97">
        <v>54350</v>
      </c>
      <c r="F389" s="97">
        <v>352125</v>
      </c>
      <c r="H389" s="95" t="s">
        <v>1713</v>
      </c>
      <c r="I389" s="96" t="s">
        <v>2105</v>
      </c>
      <c r="J389" s="97">
        <v>300</v>
      </c>
      <c r="K389" s="46">
        <f t="shared" si="11"/>
        <v>461545</v>
      </c>
      <c r="L389" s="78"/>
      <c r="M389" s="97">
        <v>461545</v>
      </c>
    </row>
    <row r="390" spans="1:13" ht="15">
      <c r="A390" s="95" t="s">
        <v>1577</v>
      </c>
      <c r="B390" s="96" t="s">
        <v>2257</v>
      </c>
      <c r="C390" s="97">
        <v>543200</v>
      </c>
      <c r="D390" s="46">
        <f t="shared" si="10"/>
        <v>79400</v>
      </c>
      <c r="E390" s="78"/>
      <c r="F390" s="97">
        <v>79400</v>
      </c>
      <c r="H390" s="95" t="s">
        <v>1716</v>
      </c>
      <c r="I390" s="96" t="s">
        <v>2106</v>
      </c>
      <c r="J390" s="97">
        <v>402000</v>
      </c>
      <c r="K390" s="46">
        <f t="shared" si="11"/>
        <v>6920700</v>
      </c>
      <c r="L390" s="78"/>
      <c r="M390" s="97">
        <v>6920700</v>
      </c>
    </row>
    <row r="391" spans="1:13" ht="15">
      <c r="A391" s="95" t="s">
        <v>1580</v>
      </c>
      <c r="B391" s="96" t="s">
        <v>2073</v>
      </c>
      <c r="C391" s="97">
        <v>353900</v>
      </c>
      <c r="D391" s="46">
        <f aca="true" t="shared" si="12" ref="D391:D454">E391+F391</f>
        <v>274650</v>
      </c>
      <c r="E391" s="97">
        <v>38775</v>
      </c>
      <c r="F391" s="97">
        <v>235875</v>
      </c>
      <c r="H391" s="95" t="s">
        <v>1719</v>
      </c>
      <c r="I391" s="96" t="s">
        <v>2256</v>
      </c>
      <c r="J391" s="78"/>
      <c r="K391" s="46">
        <f aca="true" t="shared" si="13" ref="K391:K454">L391+M391</f>
        <v>1856</v>
      </c>
      <c r="L391" s="78"/>
      <c r="M391" s="97">
        <v>1856</v>
      </c>
    </row>
    <row r="392" spans="1:13" ht="15">
      <c r="A392" s="95" t="s">
        <v>1583</v>
      </c>
      <c r="B392" s="96" t="s">
        <v>2074</v>
      </c>
      <c r="C392" s="97">
        <v>283678</v>
      </c>
      <c r="D392" s="46">
        <f t="shared" si="12"/>
        <v>555202</v>
      </c>
      <c r="E392" s="97">
        <v>439750</v>
      </c>
      <c r="F392" s="97">
        <v>115452</v>
      </c>
      <c r="H392" s="95" t="s">
        <v>1722</v>
      </c>
      <c r="I392" s="96" t="s">
        <v>1905</v>
      </c>
      <c r="J392" s="78"/>
      <c r="K392" s="46">
        <f t="shared" si="13"/>
        <v>1172377</v>
      </c>
      <c r="L392" s="78"/>
      <c r="M392" s="97">
        <v>1172377</v>
      </c>
    </row>
    <row r="393" spans="1:13" ht="15">
      <c r="A393" s="95" t="s">
        <v>1586</v>
      </c>
      <c r="B393" s="96" t="s">
        <v>2075</v>
      </c>
      <c r="C393" s="78"/>
      <c r="D393" s="46">
        <f t="shared" si="12"/>
        <v>44510</v>
      </c>
      <c r="E393" s="78"/>
      <c r="F393" s="97">
        <v>44510</v>
      </c>
      <c r="H393" s="95" t="s">
        <v>1724</v>
      </c>
      <c r="I393" s="96" t="s">
        <v>2107</v>
      </c>
      <c r="J393" s="78"/>
      <c r="K393" s="46">
        <f t="shared" si="13"/>
        <v>11870</v>
      </c>
      <c r="L393" s="78"/>
      <c r="M393" s="97">
        <v>11870</v>
      </c>
    </row>
    <row r="394" spans="1:13" ht="15">
      <c r="A394" s="95" t="s">
        <v>1589</v>
      </c>
      <c r="B394" s="96" t="s">
        <v>2076</v>
      </c>
      <c r="C394" s="97">
        <v>2031167</v>
      </c>
      <c r="D394" s="46">
        <f t="shared" si="12"/>
        <v>1068786</v>
      </c>
      <c r="E394" s="97">
        <v>282550</v>
      </c>
      <c r="F394" s="97">
        <v>786236</v>
      </c>
      <c r="H394" s="95" t="s">
        <v>15</v>
      </c>
      <c r="I394" s="96" t="s">
        <v>2108</v>
      </c>
      <c r="J394" s="78"/>
      <c r="K394" s="46">
        <f t="shared" si="13"/>
        <v>129493</v>
      </c>
      <c r="L394" s="78"/>
      <c r="M394" s="97">
        <v>129493</v>
      </c>
    </row>
    <row r="395" spans="1:13" ht="15">
      <c r="A395" s="95" t="s">
        <v>1592</v>
      </c>
      <c r="B395" s="96" t="s">
        <v>2077</v>
      </c>
      <c r="C395" s="97">
        <v>1680550</v>
      </c>
      <c r="D395" s="46">
        <f t="shared" si="12"/>
        <v>537570</v>
      </c>
      <c r="E395" s="97">
        <v>492075</v>
      </c>
      <c r="F395" s="97">
        <v>45495</v>
      </c>
      <c r="H395" s="95" t="s">
        <v>24</v>
      </c>
      <c r="I395" s="96" t="s">
        <v>2110</v>
      </c>
      <c r="J395" s="97">
        <v>1</v>
      </c>
      <c r="K395" s="46">
        <f t="shared" si="13"/>
        <v>976494</v>
      </c>
      <c r="L395" s="78"/>
      <c r="M395" s="97">
        <v>976494</v>
      </c>
    </row>
    <row r="396" spans="1:13" ht="15">
      <c r="A396" s="95" t="s">
        <v>1595</v>
      </c>
      <c r="B396" s="96" t="s">
        <v>2169</v>
      </c>
      <c r="C396" s="97">
        <v>275650</v>
      </c>
      <c r="D396" s="46">
        <f t="shared" si="12"/>
        <v>192880</v>
      </c>
      <c r="E396" s="97">
        <v>113655</v>
      </c>
      <c r="F396" s="97">
        <v>79225</v>
      </c>
      <c r="H396" s="95" t="s">
        <v>27</v>
      </c>
      <c r="I396" s="96" t="s">
        <v>2184</v>
      </c>
      <c r="J396" s="78"/>
      <c r="K396" s="46">
        <f t="shared" si="13"/>
        <v>188650</v>
      </c>
      <c r="L396" s="78"/>
      <c r="M396" s="97">
        <v>188650</v>
      </c>
    </row>
    <row r="397" spans="1:13" ht="15">
      <c r="A397" s="95" t="s">
        <v>1598</v>
      </c>
      <c r="B397" s="96" t="s">
        <v>2078</v>
      </c>
      <c r="C397" s="78"/>
      <c r="D397" s="46">
        <f t="shared" si="12"/>
        <v>79691</v>
      </c>
      <c r="E397" s="78"/>
      <c r="F397" s="97">
        <v>79691</v>
      </c>
      <c r="H397" s="95" t="s">
        <v>32</v>
      </c>
      <c r="I397" s="96" t="s">
        <v>2112</v>
      </c>
      <c r="J397" s="78"/>
      <c r="K397" s="46">
        <f t="shared" si="13"/>
        <v>9320256</v>
      </c>
      <c r="L397" s="78"/>
      <c r="M397" s="97">
        <v>9320256</v>
      </c>
    </row>
    <row r="398" spans="1:13" ht="15">
      <c r="A398" s="95" t="s">
        <v>1602</v>
      </c>
      <c r="B398" s="96" t="s">
        <v>2079</v>
      </c>
      <c r="C398" s="78"/>
      <c r="D398" s="46">
        <f t="shared" si="12"/>
        <v>117543</v>
      </c>
      <c r="E398" s="78"/>
      <c r="F398" s="97">
        <v>117543</v>
      </c>
      <c r="H398" s="95" t="s">
        <v>35</v>
      </c>
      <c r="I398" s="96" t="s">
        <v>2113</v>
      </c>
      <c r="J398" s="78"/>
      <c r="K398" s="46">
        <f t="shared" si="13"/>
        <v>143977</v>
      </c>
      <c r="L398" s="78"/>
      <c r="M398" s="97">
        <v>143977</v>
      </c>
    </row>
    <row r="399" spans="1:13" ht="15">
      <c r="A399" s="95" t="s">
        <v>1605</v>
      </c>
      <c r="B399" s="96" t="s">
        <v>2080</v>
      </c>
      <c r="C399" s="78"/>
      <c r="D399" s="46">
        <f t="shared" si="12"/>
        <v>2525662</v>
      </c>
      <c r="E399" s="97">
        <v>491200</v>
      </c>
      <c r="F399" s="97">
        <v>2034462</v>
      </c>
      <c r="H399" s="95" t="s">
        <v>38</v>
      </c>
      <c r="I399" s="96" t="s">
        <v>2114</v>
      </c>
      <c r="J399" s="97">
        <v>32000</v>
      </c>
      <c r="K399" s="46">
        <f t="shared" si="13"/>
        <v>627428</v>
      </c>
      <c r="L399" s="78"/>
      <c r="M399" s="97">
        <v>627428</v>
      </c>
    </row>
    <row r="400" spans="1:13" ht="15">
      <c r="A400" s="95" t="s">
        <v>1608</v>
      </c>
      <c r="B400" s="96" t="s">
        <v>2264</v>
      </c>
      <c r="C400" s="78"/>
      <c r="D400" s="46">
        <f t="shared" si="12"/>
        <v>53079</v>
      </c>
      <c r="E400" s="78"/>
      <c r="F400" s="97">
        <v>53079</v>
      </c>
      <c r="H400" s="95" t="s">
        <v>43</v>
      </c>
      <c r="I400" s="96" t="s">
        <v>2115</v>
      </c>
      <c r="J400" s="97">
        <v>144695</v>
      </c>
      <c r="K400" s="46">
        <f t="shared" si="13"/>
        <v>3116313</v>
      </c>
      <c r="L400" s="78"/>
      <c r="M400" s="97">
        <v>3116313</v>
      </c>
    </row>
    <row r="401" spans="1:13" ht="15">
      <c r="A401" s="95" t="s">
        <v>1611</v>
      </c>
      <c r="B401" s="96" t="s">
        <v>2254</v>
      </c>
      <c r="C401" s="78"/>
      <c r="D401" s="46">
        <f t="shared" si="12"/>
        <v>292856</v>
      </c>
      <c r="E401" s="78"/>
      <c r="F401" s="97">
        <v>292856</v>
      </c>
      <c r="H401" s="95" t="s">
        <v>46</v>
      </c>
      <c r="I401" s="96" t="s">
        <v>2116</v>
      </c>
      <c r="J401" s="78"/>
      <c r="K401" s="46">
        <f t="shared" si="13"/>
        <v>51600</v>
      </c>
      <c r="L401" s="78"/>
      <c r="M401" s="97">
        <v>51600</v>
      </c>
    </row>
    <row r="402" spans="1:13" ht="15">
      <c r="A402" s="95" t="s">
        <v>1614</v>
      </c>
      <c r="B402" s="96" t="s">
        <v>2081</v>
      </c>
      <c r="C402" s="78"/>
      <c r="D402" s="46">
        <f t="shared" si="12"/>
        <v>322423</v>
      </c>
      <c r="E402" s="78"/>
      <c r="F402" s="97">
        <v>322423</v>
      </c>
      <c r="H402" s="95" t="s">
        <v>53</v>
      </c>
      <c r="I402" s="96" t="s">
        <v>2117</v>
      </c>
      <c r="J402" s="78"/>
      <c r="K402" s="46">
        <f t="shared" si="13"/>
        <v>17700</v>
      </c>
      <c r="L402" s="78"/>
      <c r="M402" s="97">
        <v>17700</v>
      </c>
    </row>
    <row r="403" spans="1:13" ht="15">
      <c r="A403" s="95" t="s">
        <v>1617</v>
      </c>
      <c r="B403" s="96" t="s">
        <v>2082</v>
      </c>
      <c r="C403" s="78"/>
      <c r="D403" s="46">
        <f t="shared" si="12"/>
        <v>311610</v>
      </c>
      <c r="E403" s="97">
        <v>41000</v>
      </c>
      <c r="F403" s="97">
        <v>270610</v>
      </c>
      <c r="H403" s="95" t="s">
        <v>62</v>
      </c>
      <c r="I403" s="96" t="s">
        <v>2118</v>
      </c>
      <c r="J403" s="78"/>
      <c r="K403" s="46">
        <f t="shared" si="13"/>
        <v>106251</v>
      </c>
      <c r="L403" s="78"/>
      <c r="M403" s="97">
        <v>106251</v>
      </c>
    </row>
    <row r="404" spans="1:13" ht="15">
      <c r="A404" s="95" t="s">
        <v>1626</v>
      </c>
      <c r="B404" s="96" t="s">
        <v>2083</v>
      </c>
      <c r="C404" s="78"/>
      <c r="D404" s="46">
        <f t="shared" si="12"/>
        <v>349322</v>
      </c>
      <c r="E404" s="97">
        <v>143350</v>
      </c>
      <c r="F404" s="97">
        <v>205972</v>
      </c>
      <c r="H404" s="95" t="s">
        <v>65</v>
      </c>
      <c r="I404" s="96" t="s">
        <v>2119</v>
      </c>
      <c r="J404" s="78"/>
      <c r="K404" s="46">
        <f t="shared" si="13"/>
        <v>43700</v>
      </c>
      <c r="L404" s="78"/>
      <c r="M404" s="97">
        <v>43700</v>
      </c>
    </row>
    <row r="405" spans="1:13" ht="15">
      <c r="A405" s="95" t="s">
        <v>1629</v>
      </c>
      <c r="B405" s="96" t="s">
        <v>2279</v>
      </c>
      <c r="C405" s="78"/>
      <c r="D405" s="46">
        <f t="shared" si="12"/>
        <v>56200</v>
      </c>
      <c r="E405" s="78"/>
      <c r="F405" s="97">
        <v>56200</v>
      </c>
      <c r="H405" s="95" t="s">
        <v>68</v>
      </c>
      <c r="I405" s="96" t="s">
        <v>2120</v>
      </c>
      <c r="J405" s="78"/>
      <c r="K405" s="46">
        <f t="shared" si="13"/>
        <v>19975</v>
      </c>
      <c r="L405" s="78"/>
      <c r="M405" s="97">
        <v>19975</v>
      </c>
    </row>
    <row r="406" spans="1:13" ht="15">
      <c r="A406" s="95" t="s">
        <v>1632</v>
      </c>
      <c r="B406" s="96" t="s">
        <v>2084</v>
      </c>
      <c r="C406" s="97">
        <v>600</v>
      </c>
      <c r="D406" s="46">
        <f t="shared" si="12"/>
        <v>308336</v>
      </c>
      <c r="E406" s="97">
        <v>20000</v>
      </c>
      <c r="F406" s="97">
        <v>288336</v>
      </c>
      <c r="H406" s="95" t="s">
        <v>71</v>
      </c>
      <c r="I406" s="96" t="s">
        <v>2121</v>
      </c>
      <c r="J406" s="78"/>
      <c r="K406" s="46">
        <f t="shared" si="13"/>
        <v>76235</v>
      </c>
      <c r="L406" s="78"/>
      <c r="M406" s="97">
        <v>76235</v>
      </c>
    </row>
    <row r="407" spans="1:13" ht="15">
      <c r="A407" s="95" t="s">
        <v>1635</v>
      </c>
      <c r="B407" s="96" t="s">
        <v>2085</v>
      </c>
      <c r="C407" s="78"/>
      <c r="D407" s="46">
        <f t="shared" si="12"/>
        <v>154958</v>
      </c>
      <c r="E407" s="97">
        <v>31500</v>
      </c>
      <c r="F407" s="97">
        <v>123458</v>
      </c>
      <c r="H407" s="95" t="s">
        <v>74</v>
      </c>
      <c r="I407" s="96" t="s">
        <v>2122</v>
      </c>
      <c r="J407" s="78"/>
      <c r="K407" s="46">
        <f t="shared" si="13"/>
        <v>10000</v>
      </c>
      <c r="L407" s="78"/>
      <c r="M407" s="97">
        <v>10000</v>
      </c>
    </row>
    <row r="408" spans="1:13" ht="15">
      <c r="A408" s="95" t="s">
        <v>1638</v>
      </c>
      <c r="B408" s="96" t="s">
        <v>2086</v>
      </c>
      <c r="C408" s="78"/>
      <c r="D408" s="46">
        <f t="shared" si="12"/>
        <v>153808</v>
      </c>
      <c r="E408" s="78"/>
      <c r="F408" s="97">
        <v>153808</v>
      </c>
      <c r="H408" s="95" t="s">
        <v>77</v>
      </c>
      <c r="I408" s="96" t="s">
        <v>2123</v>
      </c>
      <c r="J408" s="78"/>
      <c r="K408" s="46">
        <f t="shared" si="13"/>
        <v>64650</v>
      </c>
      <c r="L408" s="78"/>
      <c r="M408" s="97">
        <v>64650</v>
      </c>
    </row>
    <row r="409" spans="1:13" ht="15">
      <c r="A409" s="95" t="s">
        <v>1641</v>
      </c>
      <c r="B409" s="96" t="s">
        <v>2087</v>
      </c>
      <c r="C409" s="97">
        <v>415000</v>
      </c>
      <c r="D409" s="46">
        <f t="shared" si="12"/>
        <v>1310749</v>
      </c>
      <c r="E409" s="97">
        <v>139426</v>
      </c>
      <c r="F409" s="97">
        <v>1171323</v>
      </c>
      <c r="H409" s="95" t="s">
        <v>80</v>
      </c>
      <c r="I409" s="96" t="s">
        <v>2124</v>
      </c>
      <c r="J409" s="97">
        <v>39343</v>
      </c>
      <c r="K409" s="46">
        <f t="shared" si="13"/>
        <v>94991</v>
      </c>
      <c r="L409" s="78"/>
      <c r="M409" s="97">
        <v>94991</v>
      </c>
    </row>
    <row r="410" spans="1:13" ht="15">
      <c r="A410" s="95" t="s">
        <v>1644</v>
      </c>
      <c r="B410" s="96" t="s">
        <v>2088</v>
      </c>
      <c r="C410" s="97">
        <v>298400</v>
      </c>
      <c r="D410" s="46">
        <f t="shared" si="12"/>
        <v>767769</v>
      </c>
      <c r="E410" s="97">
        <v>234150</v>
      </c>
      <c r="F410" s="97">
        <v>533619</v>
      </c>
      <c r="H410" s="95" t="s">
        <v>83</v>
      </c>
      <c r="I410" s="96" t="s">
        <v>2125</v>
      </c>
      <c r="J410" s="78"/>
      <c r="K410" s="46">
        <f t="shared" si="13"/>
        <v>71595</v>
      </c>
      <c r="L410" s="78"/>
      <c r="M410" s="97">
        <v>71595</v>
      </c>
    </row>
    <row r="411" spans="1:13" ht="15">
      <c r="A411" s="95" t="s">
        <v>1650</v>
      </c>
      <c r="B411" s="96" t="s">
        <v>2089</v>
      </c>
      <c r="C411" s="97">
        <v>279400</v>
      </c>
      <c r="D411" s="46">
        <f t="shared" si="12"/>
        <v>17035</v>
      </c>
      <c r="E411" s="78"/>
      <c r="F411" s="97">
        <v>17035</v>
      </c>
      <c r="H411" s="95" t="s">
        <v>86</v>
      </c>
      <c r="I411" s="96" t="s">
        <v>2126</v>
      </c>
      <c r="J411" s="78"/>
      <c r="K411" s="46">
        <f t="shared" si="13"/>
        <v>57129</v>
      </c>
      <c r="L411" s="78"/>
      <c r="M411" s="97">
        <v>57129</v>
      </c>
    </row>
    <row r="412" spans="1:13" ht="15">
      <c r="A412" s="95" t="s">
        <v>1656</v>
      </c>
      <c r="B412" s="96" t="s">
        <v>2091</v>
      </c>
      <c r="C412" s="78"/>
      <c r="D412" s="46">
        <f t="shared" si="12"/>
        <v>1600</v>
      </c>
      <c r="E412" s="78"/>
      <c r="F412" s="97">
        <v>1600</v>
      </c>
      <c r="H412" s="95" t="s">
        <v>92</v>
      </c>
      <c r="I412" s="96" t="s">
        <v>2127</v>
      </c>
      <c r="J412" s="78"/>
      <c r="K412" s="46">
        <f t="shared" si="13"/>
        <v>288575</v>
      </c>
      <c r="L412" s="78"/>
      <c r="M412" s="97">
        <v>288575</v>
      </c>
    </row>
    <row r="413" spans="1:13" ht="15">
      <c r="A413" s="95" t="s">
        <v>1659</v>
      </c>
      <c r="B413" s="96" t="s">
        <v>2092</v>
      </c>
      <c r="C413" s="78"/>
      <c r="D413" s="46">
        <f t="shared" si="12"/>
        <v>14300</v>
      </c>
      <c r="E413" s="78"/>
      <c r="F413" s="97">
        <v>14300</v>
      </c>
      <c r="H413" s="95" t="s">
        <v>95</v>
      </c>
      <c r="I413" s="96" t="s">
        <v>2128</v>
      </c>
      <c r="J413" s="78"/>
      <c r="K413" s="46">
        <f t="shared" si="13"/>
        <v>20199</v>
      </c>
      <c r="L413" s="78"/>
      <c r="M413" s="97">
        <v>20199</v>
      </c>
    </row>
    <row r="414" spans="1:13" ht="15">
      <c r="A414" s="95" t="s">
        <v>1662</v>
      </c>
      <c r="B414" s="96" t="s">
        <v>2093</v>
      </c>
      <c r="C414" s="97">
        <v>1000</v>
      </c>
      <c r="D414" s="46">
        <f t="shared" si="12"/>
        <v>39107</v>
      </c>
      <c r="E414" s="97">
        <v>1</v>
      </c>
      <c r="F414" s="97">
        <v>39106</v>
      </c>
      <c r="H414" s="95" t="s">
        <v>98</v>
      </c>
      <c r="I414" s="96" t="s">
        <v>2129</v>
      </c>
      <c r="J414" s="97">
        <v>12000</v>
      </c>
      <c r="K414" s="46">
        <f t="shared" si="13"/>
        <v>0</v>
      </c>
      <c r="L414" s="78"/>
      <c r="M414" s="78"/>
    </row>
    <row r="415" spans="1:13" ht="15">
      <c r="A415" s="95" t="s">
        <v>1665</v>
      </c>
      <c r="B415" s="96" t="s">
        <v>2094</v>
      </c>
      <c r="C415" s="78"/>
      <c r="D415" s="46">
        <f t="shared" si="12"/>
        <v>68052</v>
      </c>
      <c r="E415" s="78"/>
      <c r="F415" s="97">
        <v>68052</v>
      </c>
      <c r="H415" s="95" t="s">
        <v>101</v>
      </c>
      <c r="I415" s="96" t="s">
        <v>2207</v>
      </c>
      <c r="J415" s="78"/>
      <c r="K415" s="46">
        <f t="shared" si="13"/>
        <v>2215250</v>
      </c>
      <c r="L415" s="97">
        <v>340400</v>
      </c>
      <c r="M415" s="97">
        <v>1874850</v>
      </c>
    </row>
    <row r="416" spans="1:13" ht="15">
      <c r="A416" s="95" t="s">
        <v>1668</v>
      </c>
      <c r="B416" s="96" t="s">
        <v>2095</v>
      </c>
      <c r="C416" s="78"/>
      <c r="D416" s="46">
        <f t="shared" si="12"/>
        <v>52972</v>
      </c>
      <c r="E416" s="97">
        <v>1500</v>
      </c>
      <c r="F416" s="97">
        <v>51472</v>
      </c>
      <c r="H416" s="95" t="s">
        <v>104</v>
      </c>
      <c r="I416" s="96" t="s">
        <v>2130</v>
      </c>
      <c r="J416" s="78"/>
      <c r="K416" s="46">
        <f t="shared" si="13"/>
        <v>730</v>
      </c>
      <c r="L416" s="78"/>
      <c r="M416" s="97">
        <v>730</v>
      </c>
    </row>
    <row r="417" spans="1:13" ht="15">
      <c r="A417" s="95" t="s">
        <v>1674</v>
      </c>
      <c r="B417" s="96" t="s">
        <v>2096</v>
      </c>
      <c r="C417" s="97">
        <v>336500</v>
      </c>
      <c r="D417" s="46">
        <f t="shared" si="12"/>
        <v>190030</v>
      </c>
      <c r="E417" s="97">
        <v>158000</v>
      </c>
      <c r="F417" s="97">
        <v>32030</v>
      </c>
      <c r="H417" s="95" t="s">
        <v>107</v>
      </c>
      <c r="I417" s="96" t="s">
        <v>2131</v>
      </c>
      <c r="J417" s="78"/>
      <c r="K417" s="46">
        <f t="shared" si="13"/>
        <v>79871</v>
      </c>
      <c r="L417" s="78"/>
      <c r="M417" s="97">
        <v>79871</v>
      </c>
    </row>
    <row r="418" spans="1:13" ht="15">
      <c r="A418" s="95" t="s">
        <v>1677</v>
      </c>
      <c r="B418" s="96" t="s">
        <v>2097</v>
      </c>
      <c r="C418" s="78"/>
      <c r="D418" s="46">
        <f t="shared" si="12"/>
        <v>8000</v>
      </c>
      <c r="E418" s="78"/>
      <c r="F418" s="97">
        <v>8000</v>
      </c>
      <c r="H418" s="95" t="s">
        <v>110</v>
      </c>
      <c r="I418" s="96" t="s">
        <v>2132</v>
      </c>
      <c r="J418" s="78"/>
      <c r="K418" s="46">
        <f t="shared" si="13"/>
        <v>24500</v>
      </c>
      <c r="L418" s="78"/>
      <c r="M418" s="97">
        <v>24500</v>
      </c>
    </row>
    <row r="419" spans="1:13" ht="15">
      <c r="A419" s="95" t="s">
        <v>1680</v>
      </c>
      <c r="B419" s="96" t="s">
        <v>2098</v>
      </c>
      <c r="C419" s="97">
        <v>5750</v>
      </c>
      <c r="D419" s="46">
        <f t="shared" si="12"/>
        <v>12450</v>
      </c>
      <c r="E419" s="78"/>
      <c r="F419" s="97">
        <v>12450</v>
      </c>
      <c r="H419" s="95" t="s">
        <v>113</v>
      </c>
      <c r="I419" s="96" t="s">
        <v>2133</v>
      </c>
      <c r="J419" s="78"/>
      <c r="K419" s="46">
        <f t="shared" si="13"/>
        <v>322369</v>
      </c>
      <c r="L419" s="78"/>
      <c r="M419" s="97">
        <v>322369</v>
      </c>
    </row>
    <row r="420" spans="1:13" ht="15">
      <c r="A420" s="95" t="s">
        <v>1688</v>
      </c>
      <c r="B420" s="96" t="s">
        <v>2099</v>
      </c>
      <c r="C420" s="78"/>
      <c r="D420" s="46">
        <f t="shared" si="12"/>
        <v>10735</v>
      </c>
      <c r="E420" s="78"/>
      <c r="F420" s="97">
        <v>10735</v>
      </c>
      <c r="H420" s="95" t="s">
        <v>127</v>
      </c>
      <c r="I420" s="96" t="s">
        <v>2134</v>
      </c>
      <c r="J420" s="97">
        <v>5002</v>
      </c>
      <c r="K420" s="46">
        <f t="shared" si="13"/>
        <v>76354</v>
      </c>
      <c r="L420" s="78"/>
      <c r="M420" s="97">
        <v>76354</v>
      </c>
    </row>
    <row r="421" spans="1:13" ht="15">
      <c r="A421" s="95" t="s">
        <v>1691</v>
      </c>
      <c r="B421" s="96" t="s">
        <v>2100</v>
      </c>
      <c r="C421" s="97">
        <v>400</v>
      </c>
      <c r="D421" s="46">
        <f t="shared" si="12"/>
        <v>168886</v>
      </c>
      <c r="E421" s="78"/>
      <c r="F421" s="97">
        <v>168886</v>
      </c>
      <c r="H421" s="95" t="s">
        <v>129</v>
      </c>
      <c r="I421" s="96" t="s">
        <v>2135</v>
      </c>
      <c r="J421" s="97">
        <v>120000</v>
      </c>
      <c r="K421" s="46">
        <f t="shared" si="13"/>
        <v>327218</v>
      </c>
      <c r="L421" s="78"/>
      <c r="M421" s="97">
        <v>327218</v>
      </c>
    </row>
    <row r="422" spans="1:13" ht="15">
      <c r="A422" s="95" t="s">
        <v>1694</v>
      </c>
      <c r="B422" s="96" t="s">
        <v>2170</v>
      </c>
      <c r="C422" s="97">
        <v>300</v>
      </c>
      <c r="D422" s="46">
        <f t="shared" si="12"/>
        <v>47200</v>
      </c>
      <c r="E422" s="97">
        <v>41200</v>
      </c>
      <c r="F422" s="97">
        <v>6000</v>
      </c>
      <c r="H422" s="95" t="s">
        <v>133</v>
      </c>
      <c r="I422" s="96" t="s">
        <v>2136</v>
      </c>
      <c r="J422" s="78"/>
      <c r="K422" s="46">
        <f t="shared" si="13"/>
        <v>260000</v>
      </c>
      <c r="L422" s="78"/>
      <c r="M422" s="97">
        <v>260000</v>
      </c>
    </row>
    <row r="423" spans="1:13" ht="15">
      <c r="A423" s="95" t="s">
        <v>1697</v>
      </c>
      <c r="B423" s="96" t="s">
        <v>2101</v>
      </c>
      <c r="C423" s="78"/>
      <c r="D423" s="46">
        <f t="shared" si="12"/>
        <v>800</v>
      </c>
      <c r="E423" s="78"/>
      <c r="F423" s="97">
        <v>800</v>
      </c>
      <c r="H423" s="95" t="s">
        <v>136</v>
      </c>
      <c r="I423" s="96" t="s">
        <v>2137</v>
      </c>
      <c r="J423" s="78"/>
      <c r="K423" s="46">
        <f t="shared" si="13"/>
        <v>1663241</v>
      </c>
      <c r="L423" s="78"/>
      <c r="M423" s="97">
        <v>1663241</v>
      </c>
    </row>
    <row r="424" spans="1:13" ht="15">
      <c r="A424" s="95" t="s">
        <v>1701</v>
      </c>
      <c r="B424" s="96" t="s">
        <v>2102</v>
      </c>
      <c r="C424" s="78"/>
      <c r="D424" s="46">
        <f t="shared" si="12"/>
        <v>204056</v>
      </c>
      <c r="E424" s="78"/>
      <c r="F424" s="97">
        <v>204056</v>
      </c>
      <c r="H424" s="95" t="s">
        <v>139</v>
      </c>
      <c r="I424" s="96" t="s">
        <v>2281</v>
      </c>
      <c r="J424" s="78"/>
      <c r="K424" s="46">
        <f t="shared" si="13"/>
        <v>339375</v>
      </c>
      <c r="L424" s="78"/>
      <c r="M424" s="97">
        <v>339375</v>
      </c>
    </row>
    <row r="425" spans="1:13" ht="15">
      <c r="A425" s="95" t="s">
        <v>1704</v>
      </c>
      <c r="B425" s="96" t="s">
        <v>2103</v>
      </c>
      <c r="C425" s="97">
        <v>352000</v>
      </c>
      <c r="D425" s="46">
        <f t="shared" si="12"/>
        <v>839362</v>
      </c>
      <c r="E425" s="97">
        <v>314000</v>
      </c>
      <c r="F425" s="97">
        <v>525362</v>
      </c>
      <c r="H425" s="95" t="s">
        <v>142</v>
      </c>
      <c r="I425" s="96" t="s">
        <v>2138</v>
      </c>
      <c r="J425" s="78"/>
      <c r="K425" s="46">
        <f t="shared" si="13"/>
        <v>9700</v>
      </c>
      <c r="L425" s="78"/>
      <c r="M425" s="97">
        <v>9700</v>
      </c>
    </row>
    <row r="426" spans="1:13" ht="15">
      <c r="A426" s="95" t="s">
        <v>1707</v>
      </c>
      <c r="B426" s="96" t="s">
        <v>2104</v>
      </c>
      <c r="C426" s="97">
        <v>200000</v>
      </c>
      <c r="D426" s="46">
        <f t="shared" si="12"/>
        <v>1709800</v>
      </c>
      <c r="E426" s="97">
        <v>800000</v>
      </c>
      <c r="F426" s="97">
        <v>909800</v>
      </c>
      <c r="H426" s="95" t="s">
        <v>145</v>
      </c>
      <c r="I426" s="96" t="s">
        <v>2139</v>
      </c>
      <c r="J426" s="97">
        <v>8000000</v>
      </c>
      <c r="K426" s="46">
        <f t="shared" si="13"/>
        <v>10200</v>
      </c>
      <c r="L426" s="78"/>
      <c r="M426" s="97">
        <v>10200</v>
      </c>
    </row>
    <row r="427" spans="1:13" ht="15">
      <c r="A427" s="95" t="s">
        <v>1713</v>
      </c>
      <c r="B427" s="96" t="s">
        <v>2105</v>
      </c>
      <c r="C427" s="97">
        <v>3500</v>
      </c>
      <c r="D427" s="46">
        <f t="shared" si="12"/>
        <v>342702</v>
      </c>
      <c r="E427" s="97">
        <v>2700</v>
      </c>
      <c r="F427" s="97">
        <v>340002</v>
      </c>
      <c r="H427" s="95" t="s">
        <v>151</v>
      </c>
      <c r="I427" s="96" t="s">
        <v>2140</v>
      </c>
      <c r="J427" s="78"/>
      <c r="K427" s="46">
        <f t="shared" si="13"/>
        <v>613001</v>
      </c>
      <c r="L427" s="78"/>
      <c r="M427" s="97">
        <v>613001</v>
      </c>
    </row>
    <row r="428" spans="1:13" ht="15">
      <c r="A428" s="95" t="s">
        <v>1716</v>
      </c>
      <c r="B428" s="96" t="s">
        <v>2106</v>
      </c>
      <c r="C428" s="97">
        <v>231500</v>
      </c>
      <c r="D428" s="46">
        <f t="shared" si="12"/>
        <v>1418616</v>
      </c>
      <c r="E428" s="97">
        <v>47300</v>
      </c>
      <c r="F428" s="97">
        <v>1371316</v>
      </c>
      <c r="H428" s="95" t="s">
        <v>154</v>
      </c>
      <c r="I428" s="96" t="s">
        <v>2141</v>
      </c>
      <c r="J428" s="97">
        <v>2082850</v>
      </c>
      <c r="K428" s="46">
        <f t="shared" si="13"/>
        <v>1080482</v>
      </c>
      <c r="L428" s="78"/>
      <c r="M428" s="97">
        <v>1080482</v>
      </c>
    </row>
    <row r="429" spans="1:13" ht="15">
      <c r="A429" s="95" t="s">
        <v>1719</v>
      </c>
      <c r="B429" s="96" t="s">
        <v>2256</v>
      </c>
      <c r="C429" s="78"/>
      <c r="D429" s="46">
        <f t="shared" si="12"/>
        <v>101850</v>
      </c>
      <c r="E429" s="78"/>
      <c r="F429" s="97">
        <v>101850</v>
      </c>
      <c r="H429" s="95" t="s">
        <v>157</v>
      </c>
      <c r="I429" s="96" t="s">
        <v>2142</v>
      </c>
      <c r="J429" s="78"/>
      <c r="K429" s="46">
        <f t="shared" si="13"/>
        <v>58785</v>
      </c>
      <c r="L429" s="78"/>
      <c r="M429" s="97">
        <v>58785</v>
      </c>
    </row>
    <row r="430" spans="1:13" ht="15">
      <c r="A430" s="95" t="s">
        <v>1722</v>
      </c>
      <c r="B430" s="96" t="s">
        <v>1905</v>
      </c>
      <c r="C430" s="97">
        <v>410000</v>
      </c>
      <c r="D430" s="46">
        <f t="shared" si="12"/>
        <v>3093423</v>
      </c>
      <c r="E430" s="97">
        <v>331200</v>
      </c>
      <c r="F430" s="97">
        <v>2762223</v>
      </c>
      <c r="H430" s="95" t="s">
        <v>160</v>
      </c>
      <c r="I430" s="96" t="s">
        <v>2143</v>
      </c>
      <c r="J430" s="78"/>
      <c r="K430" s="46">
        <f t="shared" si="13"/>
        <v>48436</v>
      </c>
      <c r="L430" s="78"/>
      <c r="M430" s="97">
        <v>48436</v>
      </c>
    </row>
    <row r="431" spans="1:13" ht="15">
      <c r="A431" s="95" t="s">
        <v>1724</v>
      </c>
      <c r="B431" s="96" t="s">
        <v>2107</v>
      </c>
      <c r="C431" s="78"/>
      <c r="D431" s="46">
        <f t="shared" si="12"/>
        <v>16295</v>
      </c>
      <c r="E431" s="78"/>
      <c r="F431" s="97">
        <v>16295</v>
      </c>
      <c r="H431" s="95" t="s">
        <v>163</v>
      </c>
      <c r="I431" s="96" t="s">
        <v>2144</v>
      </c>
      <c r="J431" s="78"/>
      <c r="K431" s="46">
        <f t="shared" si="13"/>
        <v>4400</v>
      </c>
      <c r="L431" s="78"/>
      <c r="M431" s="97">
        <v>4400</v>
      </c>
    </row>
    <row r="432" spans="1:13" ht="15">
      <c r="A432" s="95" t="s">
        <v>15</v>
      </c>
      <c r="B432" s="96" t="s">
        <v>2108</v>
      </c>
      <c r="C432" s="97">
        <v>2310264</v>
      </c>
      <c r="D432" s="46">
        <f t="shared" si="12"/>
        <v>2208909</v>
      </c>
      <c r="E432" s="78"/>
      <c r="F432" s="97">
        <v>2208909</v>
      </c>
      <c r="H432" s="95" t="s">
        <v>166</v>
      </c>
      <c r="I432" s="96" t="s">
        <v>2145</v>
      </c>
      <c r="J432" s="78"/>
      <c r="K432" s="46">
        <f t="shared" si="13"/>
        <v>1198390</v>
      </c>
      <c r="L432" s="78"/>
      <c r="M432" s="97">
        <v>1198390</v>
      </c>
    </row>
    <row r="433" spans="1:13" ht="15">
      <c r="A433" s="95" t="s">
        <v>18</v>
      </c>
      <c r="B433" s="96" t="s">
        <v>2109</v>
      </c>
      <c r="C433" s="97">
        <v>193750</v>
      </c>
      <c r="D433" s="46">
        <f t="shared" si="12"/>
        <v>610022</v>
      </c>
      <c r="E433" s="78"/>
      <c r="F433" s="97">
        <v>610022</v>
      </c>
      <c r="H433" s="95" t="s">
        <v>169</v>
      </c>
      <c r="I433" s="96" t="s">
        <v>2146</v>
      </c>
      <c r="J433" s="78"/>
      <c r="K433" s="46">
        <f t="shared" si="13"/>
        <v>62100</v>
      </c>
      <c r="L433" s="78"/>
      <c r="M433" s="97">
        <v>62100</v>
      </c>
    </row>
    <row r="434" spans="1:13" ht="15">
      <c r="A434" s="95" t="s">
        <v>24</v>
      </c>
      <c r="B434" s="96" t="s">
        <v>2110</v>
      </c>
      <c r="C434" s="97">
        <v>514000</v>
      </c>
      <c r="D434" s="46">
        <f t="shared" si="12"/>
        <v>874276</v>
      </c>
      <c r="E434" s="97">
        <v>1501</v>
      </c>
      <c r="F434" s="97">
        <v>872775</v>
      </c>
      <c r="H434" s="95" t="s">
        <v>172</v>
      </c>
      <c r="I434" s="96" t="s">
        <v>2147</v>
      </c>
      <c r="J434" s="78"/>
      <c r="K434" s="46">
        <f t="shared" si="13"/>
        <v>19450</v>
      </c>
      <c r="L434" s="78"/>
      <c r="M434" s="97">
        <v>19450</v>
      </c>
    </row>
    <row r="435" spans="1:13" ht="15">
      <c r="A435" s="95" t="s">
        <v>27</v>
      </c>
      <c r="B435" s="96" t="s">
        <v>2184</v>
      </c>
      <c r="C435" s="78"/>
      <c r="D435" s="46">
        <f t="shared" si="12"/>
        <v>472947</v>
      </c>
      <c r="E435" s="97">
        <v>600</v>
      </c>
      <c r="F435" s="97">
        <v>472347</v>
      </c>
      <c r="H435" s="95" t="s">
        <v>175</v>
      </c>
      <c r="I435" s="96" t="s">
        <v>2148</v>
      </c>
      <c r="J435" s="97">
        <v>31000</v>
      </c>
      <c r="K435" s="46">
        <f t="shared" si="13"/>
        <v>450419</v>
      </c>
      <c r="L435" s="78"/>
      <c r="M435" s="97">
        <v>450419</v>
      </c>
    </row>
    <row r="436" spans="1:13" ht="15">
      <c r="A436" s="95" t="s">
        <v>30</v>
      </c>
      <c r="B436" s="96" t="s">
        <v>2111</v>
      </c>
      <c r="C436" s="78"/>
      <c r="D436" s="46">
        <f t="shared" si="12"/>
        <v>8600</v>
      </c>
      <c r="E436" s="78"/>
      <c r="F436" s="97">
        <v>8600</v>
      </c>
      <c r="H436" s="95" t="s">
        <v>178</v>
      </c>
      <c r="I436" s="96" t="s">
        <v>1836</v>
      </c>
      <c r="J436" s="97">
        <v>7000</v>
      </c>
      <c r="K436" s="46">
        <f t="shared" si="13"/>
        <v>152452</v>
      </c>
      <c r="L436" s="78"/>
      <c r="M436" s="97">
        <v>152452</v>
      </c>
    </row>
    <row r="437" spans="1:13" ht="15">
      <c r="A437" s="95" t="s">
        <v>32</v>
      </c>
      <c r="B437" s="96" t="s">
        <v>2112</v>
      </c>
      <c r="C437" s="97">
        <v>87100</v>
      </c>
      <c r="D437" s="46">
        <f t="shared" si="12"/>
        <v>158164</v>
      </c>
      <c r="E437" s="78"/>
      <c r="F437" s="97">
        <v>158164</v>
      </c>
      <c r="H437" s="95" t="s">
        <v>180</v>
      </c>
      <c r="I437" s="96" t="s">
        <v>2149</v>
      </c>
      <c r="J437" s="78"/>
      <c r="K437" s="46">
        <f t="shared" si="13"/>
        <v>1356047</v>
      </c>
      <c r="L437" s="78"/>
      <c r="M437" s="97">
        <v>1356047</v>
      </c>
    </row>
    <row r="438" spans="1:13" ht="15">
      <c r="A438" s="95" t="s">
        <v>35</v>
      </c>
      <c r="B438" s="96" t="s">
        <v>2113</v>
      </c>
      <c r="C438" s="78"/>
      <c r="D438" s="46">
        <f t="shared" si="12"/>
        <v>13012</v>
      </c>
      <c r="E438" s="97">
        <v>1000</v>
      </c>
      <c r="F438" s="97">
        <v>12012</v>
      </c>
      <c r="H438" s="95" t="s">
        <v>183</v>
      </c>
      <c r="I438" s="96" t="s">
        <v>1948</v>
      </c>
      <c r="J438" s="97">
        <v>10000</v>
      </c>
      <c r="K438" s="46">
        <f t="shared" si="13"/>
        <v>448905</v>
      </c>
      <c r="L438" s="97">
        <v>18650</v>
      </c>
      <c r="M438" s="97">
        <v>430255</v>
      </c>
    </row>
    <row r="439" spans="1:13" ht="15">
      <c r="A439" s="95" t="s">
        <v>38</v>
      </c>
      <c r="B439" s="96" t="s">
        <v>2114</v>
      </c>
      <c r="C439" s="97">
        <v>750000</v>
      </c>
      <c r="D439" s="46">
        <f t="shared" si="12"/>
        <v>244977</v>
      </c>
      <c r="E439" s="78"/>
      <c r="F439" s="97">
        <v>244977</v>
      </c>
      <c r="H439" s="95" t="s">
        <v>185</v>
      </c>
      <c r="I439" s="96" t="s">
        <v>2150</v>
      </c>
      <c r="J439" s="78"/>
      <c r="K439" s="46">
        <f t="shared" si="13"/>
        <v>2461290</v>
      </c>
      <c r="L439" s="78"/>
      <c r="M439" s="97">
        <v>2461290</v>
      </c>
    </row>
    <row r="440" spans="1:13" ht="15">
      <c r="A440" s="95" t="s">
        <v>43</v>
      </c>
      <c r="B440" s="96" t="s">
        <v>2115</v>
      </c>
      <c r="C440" s="97">
        <v>746720</v>
      </c>
      <c r="D440" s="46">
        <f t="shared" si="12"/>
        <v>833033</v>
      </c>
      <c r="E440" s="97">
        <v>171000</v>
      </c>
      <c r="F440" s="97">
        <v>662033</v>
      </c>
      <c r="H440" s="95" t="s">
        <v>191</v>
      </c>
      <c r="I440" s="96" t="s">
        <v>2151</v>
      </c>
      <c r="J440" s="97">
        <v>6600</v>
      </c>
      <c r="K440" s="46">
        <f t="shared" si="13"/>
        <v>80500</v>
      </c>
      <c r="L440" s="97">
        <v>80000</v>
      </c>
      <c r="M440" s="97">
        <v>500</v>
      </c>
    </row>
    <row r="441" spans="1:13" ht="15">
      <c r="A441" s="95" t="s">
        <v>46</v>
      </c>
      <c r="B441" s="96" t="s">
        <v>2116</v>
      </c>
      <c r="C441" s="78"/>
      <c r="D441" s="46">
        <f t="shared" si="12"/>
        <v>594074</v>
      </c>
      <c r="E441" s="97">
        <v>40000</v>
      </c>
      <c r="F441" s="97">
        <v>554074</v>
      </c>
      <c r="H441" s="95" t="s">
        <v>193</v>
      </c>
      <c r="I441" s="96" t="s">
        <v>2282</v>
      </c>
      <c r="J441" s="78"/>
      <c r="K441" s="46">
        <f t="shared" si="13"/>
        <v>32800</v>
      </c>
      <c r="L441" s="78"/>
      <c r="M441" s="97">
        <v>32800</v>
      </c>
    </row>
    <row r="442" spans="1:13" ht="15">
      <c r="A442" s="95" t="s">
        <v>53</v>
      </c>
      <c r="B442" s="96" t="s">
        <v>2117</v>
      </c>
      <c r="C442" s="97">
        <v>0</v>
      </c>
      <c r="D442" s="46">
        <f t="shared" si="12"/>
        <v>123727</v>
      </c>
      <c r="E442" s="97">
        <v>500</v>
      </c>
      <c r="F442" s="97">
        <v>123227</v>
      </c>
      <c r="H442" s="95" t="s">
        <v>194</v>
      </c>
      <c r="I442" s="96" t="s">
        <v>2152</v>
      </c>
      <c r="J442" s="97">
        <v>9700</v>
      </c>
      <c r="K442" s="46">
        <f t="shared" si="13"/>
        <v>33213</v>
      </c>
      <c r="L442" s="78"/>
      <c r="M442" s="97">
        <v>33213</v>
      </c>
    </row>
    <row r="443" spans="1:13" ht="15">
      <c r="A443" s="95" t="s">
        <v>62</v>
      </c>
      <c r="B443" s="96" t="s">
        <v>2118</v>
      </c>
      <c r="C443" s="97">
        <v>0</v>
      </c>
      <c r="D443" s="46">
        <f t="shared" si="12"/>
        <v>158104</v>
      </c>
      <c r="E443" s="97">
        <v>3700</v>
      </c>
      <c r="F443" s="97">
        <v>154404</v>
      </c>
      <c r="H443" s="95" t="s">
        <v>198</v>
      </c>
      <c r="I443" s="96" t="s">
        <v>1905</v>
      </c>
      <c r="J443" s="78"/>
      <c r="K443" s="46">
        <f t="shared" si="13"/>
        <v>11351</v>
      </c>
      <c r="L443" s="78"/>
      <c r="M443" s="97">
        <v>11351</v>
      </c>
    </row>
    <row r="444" spans="1:13" ht="15">
      <c r="A444" s="95" t="s">
        <v>65</v>
      </c>
      <c r="B444" s="96" t="s">
        <v>2119</v>
      </c>
      <c r="C444" s="78"/>
      <c r="D444" s="46">
        <f t="shared" si="12"/>
        <v>57150</v>
      </c>
      <c r="E444" s="97">
        <v>500</v>
      </c>
      <c r="F444" s="97">
        <v>56650</v>
      </c>
      <c r="H444" s="95" t="s">
        <v>201</v>
      </c>
      <c r="I444" s="96" t="s">
        <v>2153</v>
      </c>
      <c r="J444" s="78"/>
      <c r="K444" s="46">
        <f t="shared" si="13"/>
        <v>2300</v>
      </c>
      <c r="L444" s="78"/>
      <c r="M444" s="97">
        <v>2300</v>
      </c>
    </row>
    <row r="445" spans="1:13" ht="15">
      <c r="A445" s="95" t="s">
        <v>68</v>
      </c>
      <c r="B445" s="96" t="s">
        <v>2120</v>
      </c>
      <c r="C445" s="78"/>
      <c r="D445" s="46">
        <f t="shared" si="12"/>
        <v>61221</v>
      </c>
      <c r="E445" s="78"/>
      <c r="F445" s="97">
        <v>61221</v>
      </c>
      <c r="H445" s="95" t="s">
        <v>204</v>
      </c>
      <c r="I445" s="96" t="s">
        <v>1880</v>
      </c>
      <c r="J445" s="78"/>
      <c r="K445" s="46">
        <f t="shared" si="13"/>
        <v>37850</v>
      </c>
      <c r="L445" s="78"/>
      <c r="M445" s="97">
        <v>37850</v>
      </c>
    </row>
    <row r="446" spans="1:13" ht="15">
      <c r="A446" s="95" t="s">
        <v>71</v>
      </c>
      <c r="B446" s="96" t="s">
        <v>2121</v>
      </c>
      <c r="C446" s="78"/>
      <c r="D446" s="46">
        <f t="shared" si="12"/>
        <v>100164</v>
      </c>
      <c r="E446" s="78"/>
      <c r="F446" s="97">
        <v>100164</v>
      </c>
      <c r="H446" s="95" t="s">
        <v>209</v>
      </c>
      <c r="I446" s="96" t="s">
        <v>2154</v>
      </c>
      <c r="J446" s="97">
        <v>6360</v>
      </c>
      <c r="K446" s="46">
        <f t="shared" si="13"/>
        <v>1750</v>
      </c>
      <c r="L446" s="78"/>
      <c r="M446" s="97">
        <v>1750</v>
      </c>
    </row>
    <row r="447" spans="1:13" ht="15">
      <c r="A447" s="95" t="s">
        <v>74</v>
      </c>
      <c r="B447" s="96" t="s">
        <v>2122</v>
      </c>
      <c r="C447" s="97">
        <v>559200</v>
      </c>
      <c r="D447" s="46">
        <f t="shared" si="12"/>
        <v>78519</v>
      </c>
      <c r="E447" s="78"/>
      <c r="F447" s="97">
        <v>78519</v>
      </c>
      <c r="H447" s="95" t="s">
        <v>212</v>
      </c>
      <c r="I447" s="96" t="s">
        <v>2155</v>
      </c>
      <c r="J447" s="78"/>
      <c r="K447" s="46">
        <f t="shared" si="13"/>
        <v>36650</v>
      </c>
      <c r="L447" s="78"/>
      <c r="M447" s="97">
        <v>36650</v>
      </c>
    </row>
    <row r="448" spans="1:13" ht="15">
      <c r="A448" s="95" t="s">
        <v>77</v>
      </c>
      <c r="B448" s="96" t="s">
        <v>2123</v>
      </c>
      <c r="C448" s="78"/>
      <c r="D448" s="46">
        <f t="shared" si="12"/>
        <v>254508</v>
      </c>
      <c r="E448" s="78"/>
      <c r="F448" s="97">
        <v>254508</v>
      </c>
      <c r="H448" s="95" t="s">
        <v>214</v>
      </c>
      <c r="I448" s="96" t="s">
        <v>2156</v>
      </c>
      <c r="J448" s="78"/>
      <c r="K448" s="46">
        <f t="shared" si="13"/>
        <v>1400</v>
      </c>
      <c r="L448" s="78"/>
      <c r="M448" s="97">
        <v>1400</v>
      </c>
    </row>
    <row r="449" spans="1:13" ht="15">
      <c r="A449" s="95" t="s">
        <v>80</v>
      </c>
      <c r="B449" s="96" t="s">
        <v>2124</v>
      </c>
      <c r="C449" s="78"/>
      <c r="D449" s="46">
        <f t="shared" si="12"/>
        <v>147010</v>
      </c>
      <c r="E449" s="97">
        <v>36100</v>
      </c>
      <c r="F449" s="97">
        <v>110910</v>
      </c>
      <c r="H449" s="95" t="s">
        <v>217</v>
      </c>
      <c r="I449" s="96" t="s">
        <v>2157</v>
      </c>
      <c r="J449" s="78"/>
      <c r="K449" s="46">
        <f t="shared" si="13"/>
        <v>8100</v>
      </c>
      <c r="L449" s="78"/>
      <c r="M449" s="97">
        <v>8100</v>
      </c>
    </row>
    <row r="450" spans="1:13" ht="15">
      <c r="A450" s="95" t="s">
        <v>83</v>
      </c>
      <c r="B450" s="96" t="s">
        <v>2125</v>
      </c>
      <c r="C450" s="78"/>
      <c r="D450" s="46">
        <f t="shared" si="12"/>
        <v>487125</v>
      </c>
      <c r="E450" s="97">
        <v>135450</v>
      </c>
      <c r="F450" s="97">
        <v>351675</v>
      </c>
      <c r="H450" s="95" t="s">
        <v>220</v>
      </c>
      <c r="I450" s="96" t="s">
        <v>2158</v>
      </c>
      <c r="J450" s="78"/>
      <c r="K450" s="46">
        <f t="shared" si="13"/>
        <v>27800</v>
      </c>
      <c r="L450" s="78"/>
      <c r="M450" s="97">
        <v>27800</v>
      </c>
    </row>
    <row r="451" spans="1:13" ht="15">
      <c r="A451" s="95" t="s">
        <v>86</v>
      </c>
      <c r="B451" s="96" t="s">
        <v>2126</v>
      </c>
      <c r="C451" s="78"/>
      <c r="D451" s="46">
        <f t="shared" si="12"/>
        <v>24800</v>
      </c>
      <c r="E451" s="78"/>
      <c r="F451" s="97">
        <v>24800</v>
      </c>
      <c r="H451" s="95" t="s">
        <v>223</v>
      </c>
      <c r="I451" s="96" t="s">
        <v>2159</v>
      </c>
      <c r="J451" s="78"/>
      <c r="K451" s="46">
        <f t="shared" si="13"/>
        <v>85750</v>
      </c>
      <c r="L451" s="78"/>
      <c r="M451" s="97">
        <v>85750</v>
      </c>
    </row>
    <row r="452" spans="1:13" ht="15">
      <c r="A452" s="95" t="s">
        <v>89</v>
      </c>
      <c r="B452" s="96" t="s">
        <v>2280</v>
      </c>
      <c r="C452" s="78"/>
      <c r="D452" s="46">
        <f t="shared" si="12"/>
        <v>43350</v>
      </c>
      <c r="E452" s="78"/>
      <c r="F452" s="97">
        <v>43350</v>
      </c>
      <c r="H452" s="95" t="s">
        <v>226</v>
      </c>
      <c r="I452" s="96" t="s">
        <v>2160</v>
      </c>
      <c r="J452" s="97">
        <v>10000000</v>
      </c>
      <c r="K452" s="46">
        <f t="shared" si="13"/>
        <v>9968</v>
      </c>
      <c r="L452" s="78"/>
      <c r="M452" s="97">
        <v>9968</v>
      </c>
    </row>
    <row r="453" spans="1:13" ht="15">
      <c r="A453" s="95" t="s">
        <v>92</v>
      </c>
      <c r="B453" s="96" t="s">
        <v>2127</v>
      </c>
      <c r="C453" s="78"/>
      <c r="D453" s="46">
        <f t="shared" si="12"/>
        <v>56336</v>
      </c>
      <c r="E453" s="78"/>
      <c r="F453" s="97">
        <v>56336</v>
      </c>
      <c r="H453" s="95" t="s">
        <v>229</v>
      </c>
      <c r="I453" s="96" t="s">
        <v>1824</v>
      </c>
      <c r="J453" s="78"/>
      <c r="K453" s="46">
        <f t="shared" si="13"/>
        <v>735000</v>
      </c>
      <c r="L453" s="78"/>
      <c r="M453" s="97">
        <v>735000</v>
      </c>
    </row>
    <row r="454" spans="1:13" ht="15">
      <c r="A454" s="95" t="s">
        <v>95</v>
      </c>
      <c r="B454" s="96" t="s">
        <v>2128</v>
      </c>
      <c r="C454" s="78"/>
      <c r="D454" s="46">
        <f t="shared" si="12"/>
        <v>93326</v>
      </c>
      <c r="E454" s="78"/>
      <c r="F454" s="97">
        <v>93326</v>
      </c>
      <c r="H454" s="95" t="s">
        <v>232</v>
      </c>
      <c r="I454" s="96" t="s">
        <v>2161</v>
      </c>
      <c r="J454" s="78"/>
      <c r="K454" s="46">
        <f t="shared" si="13"/>
        <v>188368</v>
      </c>
      <c r="L454" s="78"/>
      <c r="M454" s="97">
        <v>188368</v>
      </c>
    </row>
    <row r="455" spans="1:13" ht="15">
      <c r="A455" s="95" t="s">
        <v>98</v>
      </c>
      <c r="B455" s="96" t="s">
        <v>2129</v>
      </c>
      <c r="C455" s="78"/>
      <c r="D455" s="46">
        <f aca="true" t="shared" si="14" ref="D455:D499">E455+F455</f>
        <v>26202</v>
      </c>
      <c r="E455" s="78"/>
      <c r="F455" s="97">
        <v>26202</v>
      </c>
      <c r="H455" s="95" t="s">
        <v>235</v>
      </c>
      <c r="I455" s="96" t="s">
        <v>2162</v>
      </c>
      <c r="J455" s="78"/>
      <c r="K455" s="46">
        <f aca="true" t="shared" si="15" ref="K455:K460">L455+M455</f>
        <v>202642</v>
      </c>
      <c r="L455" s="78"/>
      <c r="M455" s="97">
        <v>202642</v>
      </c>
    </row>
    <row r="456" spans="1:13" ht="15">
      <c r="A456" s="95" t="s">
        <v>101</v>
      </c>
      <c r="B456" s="96" t="s">
        <v>2207</v>
      </c>
      <c r="C456" s="97">
        <v>2238000</v>
      </c>
      <c r="D456" s="46">
        <f t="shared" si="14"/>
        <v>1614633</v>
      </c>
      <c r="E456" s="97">
        <v>312000</v>
      </c>
      <c r="F456" s="97">
        <v>1302633</v>
      </c>
      <c r="H456" s="95" t="s">
        <v>238</v>
      </c>
      <c r="I456" s="96" t="s">
        <v>2163</v>
      </c>
      <c r="J456" s="78"/>
      <c r="K456" s="46">
        <f t="shared" si="15"/>
        <v>60377</v>
      </c>
      <c r="L456" s="78"/>
      <c r="M456" s="97">
        <v>60377</v>
      </c>
    </row>
    <row r="457" spans="1:13" ht="15">
      <c r="A457" s="95" t="s">
        <v>104</v>
      </c>
      <c r="B457" s="96" t="s">
        <v>2130</v>
      </c>
      <c r="C457" s="78"/>
      <c r="D457" s="46">
        <f t="shared" si="14"/>
        <v>16662</v>
      </c>
      <c r="E457" s="78"/>
      <c r="F457" s="97">
        <v>16662</v>
      </c>
      <c r="H457" s="95" t="s">
        <v>240</v>
      </c>
      <c r="I457" s="96" t="s">
        <v>2164</v>
      </c>
      <c r="J457" s="78"/>
      <c r="K457" s="46">
        <f t="shared" si="15"/>
        <v>74078</v>
      </c>
      <c r="L457" s="97">
        <v>100</v>
      </c>
      <c r="M457" s="97">
        <v>73978</v>
      </c>
    </row>
    <row r="458" spans="1:13" ht="15">
      <c r="A458" s="95" t="s">
        <v>107</v>
      </c>
      <c r="B458" s="96" t="s">
        <v>2131</v>
      </c>
      <c r="C458" s="78"/>
      <c r="D458" s="46">
        <f t="shared" si="14"/>
        <v>116771</v>
      </c>
      <c r="E458" s="97">
        <v>34000</v>
      </c>
      <c r="F458" s="97">
        <v>82771</v>
      </c>
      <c r="H458" s="95" t="s">
        <v>243</v>
      </c>
      <c r="I458" s="96" t="s">
        <v>1807</v>
      </c>
      <c r="J458" s="97">
        <v>1700</v>
      </c>
      <c r="K458" s="46">
        <f t="shared" si="15"/>
        <v>650</v>
      </c>
      <c r="L458" s="78"/>
      <c r="M458" s="97">
        <v>650</v>
      </c>
    </row>
    <row r="459" spans="1:13" ht="15">
      <c r="A459" s="95" t="s">
        <v>110</v>
      </c>
      <c r="B459" s="96" t="s">
        <v>2132</v>
      </c>
      <c r="C459" s="78"/>
      <c r="D459" s="46">
        <f t="shared" si="14"/>
        <v>15725</v>
      </c>
      <c r="E459" s="78"/>
      <c r="F459" s="97">
        <v>15725</v>
      </c>
      <c r="H459" s="95" t="s">
        <v>246</v>
      </c>
      <c r="I459" s="96" t="s">
        <v>2171</v>
      </c>
      <c r="J459" s="78"/>
      <c r="K459" s="46">
        <f t="shared" si="15"/>
        <v>31392</v>
      </c>
      <c r="L459" s="78"/>
      <c r="M459" s="97">
        <v>31392</v>
      </c>
    </row>
    <row r="460" spans="1:13" ht="15">
      <c r="A460" s="95" t="s">
        <v>113</v>
      </c>
      <c r="B460" s="96" t="s">
        <v>2133</v>
      </c>
      <c r="C460" s="78"/>
      <c r="D460" s="46">
        <f t="shared" si="14"/>
        <v>708394</v>
      </c>
      <c r="E460" s="97">
        <v>245500</v>
      </c>
      <c r="F460" s="97">
        <v>462894</v>
      </c>
      <c r="H460" s="95" t="s">
        <v>249</v>
      </c>
      <c r="I460" s="96" t="s">
        <v>2172</v>
      </c>
      <c r="J460" s="97">
        <v>718000</v>
      </c>
      <c r="K460" s="46">
        <f t="shared" si="15"/>
        <v>0</v>
      </c>
      <c r="L460" s="78"/>
      <c r="M460" s="78"/>
    </row>
    <row r="461" spans="1:13" ht="15">
      <c r="A461" s="95" t="s">
        <v>127</v>
      </c>
      <c r="B461" s="96" t="s">
        <v>2134</v>
      </c>
      <c r="C461" s="97">
        <v>60101</v>
      </c>
      <c r="D461" s="46">
        <f t="shared" si="14"/>
        <v>173827</v>
      </c>
      <c r="E461" s="97">
        <v>23606</v>
      </c>
      <c r="F461" s="97">
        <v>150221</v>
      </c>
      <c r="H461" s="95"/>
      <c r="I461" s="96"/>
      <c r="J461" s="97"/>
      <c r="K461" s="46"/>
      <c r="L461" s="97"/>
      <c r="M461" s="97"/>
    </row>
    <row r="462" spans="1:13" ht="15">
      <c r="A462" s="95" t="s">
        <v>129</v>
      </c>
      <c r="B462" s="96" t="s">
        <v>2135</v>
      </c>
      <c r="C462" s="78"/>
      <c r="D462" s="46">
        <f t="shared" si="14"/>
        <v>391756</v>
      </c>
      <c r="E462" s="78"/>
      <c r="F462" s="97">
        <v>391756</v>
      </c>
      <c r="H462" s="95"/>
      <c r="I462" s="96"/>
      <c r="J462" s="78"/>
      <c r="K462" s="46"/>
      <c r="L462" s="78"/>
      <c r="M462" s="97"/>
    </row>
    <row r="463" spans="1:13" ht="15">
      <c r="A463" s="95" t="s">
        <v>133</v>
      </c>
      <c r="B463" s="96" t="s">
        <v>2136</v>
      </c>
      <c r="C463" s="78"/>
      <c r="D463" s="46">
        <f t="shared" si="14"/>
        <v>559727</v>
      </c>
      <c r="E463" s="97">
        <v>193000</v>
      </c>
      <c r="F463" s="97">
        <v>366727</v>
      </c>
      <c r="H463" s="95"/>
      <c r="I463" s="96"/>
      <c r="J463" s="78"/>
      <c r="K463" s="46"/>
      <c r="L463" s="97"/>
      <c r="M463" s="97"/>
    </row>
    <row r="464" spans="1:13" ht="15">
      <c r="A464" s="95" t="s">
        <v>136</v>
      </c>
      <c r="B464" s="96" t="s">
        <v>2137</v>
      </c>
      <c r="C464" s="78"/>
      <c r="D464" s="46">
        <f t="shared" si="14"/>
        <v>2218090</v>
      </c>
      <c r="E464" s="97">
        <v>846475</v>
      </c>
      <c r="F464" s="97">
        <v>1371615</v>
      </c>
      <c r="H464" s="95"/>
      <c r="I464" s="96"/>
      <c r="J464" s="78"/>
      <c r="K464" s="46"/>
      <c r="L464" s="97"/>
      <c r="M464" s="97"/>
    </row>
    <row r="465" spans="1:13" ht="15">
      <c r="A465" s="95" t="s">
        <v>142</v>
      </c>
      <c r="B465" s="96" t="s">
        <v>2138</v>
      </c>
      <c r="C465" s="97">
        <v>246200</v>
      </c>
      <c r="D465" s="46">
        <f t="shared" si="14"/>
        <v>459693</v>
      </c>
      <c r="E465" s="97">
        <v>260950</v>
      </c>
      <c r="F465" s="97">
        <v>198743</v>
      </c>
      <c r="H465" s="95"/>
      <c r="I465" s="96"/>
      <c r="J465" s="97"/>
      <c r="K465" s="46"/>
      <c r="L465" s="97"/>
      <c r="M465" s="97"/>
    </row>
    <row r="466" spans="1:13" ht="15">
      <c r="A466" s="95" t="s">
        <v>145</v>
      </c>
      <c r="B466" s="96" t="s">
        <v>2139</v>
      </c>
      <c r="C466" s="78"/>
      <c r="D466" s="46">
        <f t="shared" si="14"/>
        <v>234431</v>
      </c>
      <c r="E466" s="97">
        <v>150000</v>
      </c>
      <c r="F466" s="97">
        <v>84431</v>
      </c>
      <c r="H466" s="95"/>
      <c r="I466" s="96"/>
      <c r="J466" s="78"/>
      <c r="K466" s="46"/>
      <c r="L466" s="97"/>
      <c r="M466" s="97"/>
    </row>
    <row r="467" spans="1:13" ht="15">
      <c r="A467" s="95" t="s">
        <v>151</v>
      </c>
      <c r="B467" s="96" t="s">
        <v>2140</v>
      </c>
      <c r="C467" s="78"/>
      <c r="D467" s="46">
        <f t="shared" si="14"/>
        <v>325373</v>
      </c>
      <c r="E467" s="97">
        <v>160900</v>
      </c>
      <c r="F467" s="97">
        <v>164473</v>
      </c>
      <c r="H467" s="95"/>
      <c r="I467" s="96"/>
      <c r="J467" s="78"/>
      <c r="K467" s="46"/>
      <c r="L467" s="97"/>
      <c r="M467" s="97"/>
    </row>
    <row r="468" spans="1:13" ht="15">
      <c r="A468" s="95" t="s">
        <v>154</v>
      </c>
      <c r="B468" s="96" t="s">
        <v>2141</v>
      </c>
      <c r="C468" s="97">
        <v>550000</v>
      </c>
      <c r="D468" s="46">
        <f t="shared" si="14"/>
        <v>946397</v>
      </c>
      <c r="E468" s="97">
        <v>389200</v>
      </c>
      <c r="F468" s="97">
        <v>557197</v>
      </c>
      <c r="H468" s="95"/>
      <c r="I468" s="96"/>
      <c r="J468" s="97"/>
      <c r="K468" s="46"/>
      <c r="L468" s="97"/>
      <c r="M468" s="97"/>
    </row>
    <row r="469" spans="1:13" ht="15">
      <c r="A469" s="95" t="s">
        <v>157</v>
      </c>
      <c r="B469" s="96" t="s">
        <v>2142</v>
      </c>
      <c r="C469" s="78"/>
      <c r="D469" s="46">
        <f t="shared" si="14"/>
        <v>354417</v>
      </c>
      <c r="E469" s="97">
        <v>52000</v>
      </c>
      <c r="F469" s="97">
        <v>302417</v>
      </c>
      <c r="H469" s="95"/>
      <c r="I469" s="96"/>
      <c r="J469" s="78"/>
      <c r="K469" s="46"/>
      <c r="L469" s="97"/>
      <c r="M469" s="97"/>
    </row>
    <row r="470" spans="1:13" ht="15">
      <c r="A470" s="95" t="s">
        <v>160</v>
      </c>
      <c r="B470" s="96" t="s">
        <v>2143</v>
      </c>
      <c r="C470" s="97">
        <v>40000</v>
      </c>
      <c r="D470" s="46">
        <f t="shared" si="14"/>
        <v>731767</v>
      </c>
      <c r="E470" s="97">
        <v>412550</v>
      </c>
      <c r="F470" s="97">
        <v>319217</v>
      </c>
      <c r="H470" s="95"/>
      <c r="I470" s="96"/>
      <c r="J470" s="97"/>
      <c r="K470" s="46"/>
      <c r="L470" s="97"/>
      <c r="M470" s="97"/>
    </row>
    <row r="471" spans="1:13" ht="15">
      <c r="A471" s="95" t="s">
        <v>163</v>
      </c>
      <c r="B471" s="96" t="s">
        <v>2144</v>
      </c>
      <c r="C471" s="78"/>
      <c r="D471" s="46">
        <f t="shared" si="14"/>
        <v>1319333</v>
      </c>
      <c r="E471" s="78"/>
      <c r="F471" s="97">
        <v>1319333</v>
      </c>
      <c r="H471" s="95"/>
      <c r="I471" s="96"/>
      <c r="J471" s="78"/>
      <c r="K471" s="46"/>
      <c r="L471" s="78"/>
      <c r="M471" s="97"/>
    </row>
    <row r="472" spans="1:13" ht="15">
      <c r="A472" s="95" t="s">
        <v>166</v>
      </c>
      <c r="B472" s="96" t="s">
        <v>2145</v>
      </c>
      <c r="C472" s="78"/>
      <c r="D472" s="46">
        <f t="shared" si="14"/>
        <v>317900</v>
      </c>
      <c r="E472" s="97">
        <v>237600</v>
      </c>
      <c r="F472" s="97">
        <v>80300</v>
      </c>
      <c r="H472" s="95"/>
      <c r="I472" s="96"/>
      <c r="J472" s="78"/>
      <c r="K472" s="46"/>
      <c r="L472" s="97"/>
      <c r="M472" s="97"/>
    </row>
    <row r="473" spans="1:13" ht="15">
      <c r="A473" s="95" t="s">
        <v>169</v>
      </c>
      <c r="B473" s="96" t="s">
        <v>2146</v>
      </c>
      <c r="C473" s="78"/>
      <c r="D473" s="46">
        <f t="shared" si="14"/>
        <v>387565</v>
      </c>
      <c r="E473" s="78"/>
      <c r="F473" s="97">
        <v>387565</v>
      </c>
      <c r="H473" s="95"/>
      <c r="I473" s="96"/>
      <c r="J473" s="78"/>
      <c r="K473" s="46"/>
      <c r="L473" s="78"/>
      <c r="M473" s="97"/>
    </row>
    <row r="474" spans="1:13" ht="15">
      <c r="A474" s="95" t="s">
        <v>172</v>
      </c>
      <c r="B474" s="96" t="s">
        <v>2147</v>
      </c>
      <c r="C474" s="78"/>
      <c r="D474" s="46">
        <f t="shared" si="14"/>
        <v>1844619</v>
      </c>
      <c r="E474" s="97">
        <v>331200</v>
      </c>
      <c r="F474" s="97">
        <v>1513419</v>
      </c>
      <c r="H474" s="95"/>
      <c r="I474" s="96"/>
      <c r="J474" s="78"/>
      <c r="K474" s="46"/>
      <c r="L474" s="97"/>
      <c r="M474" s="97"/>
    </row>
    <row r="475" spans="1:13" ht="15">
      <c r="A475" s="95" t="s">
        <v>175</v>
      </c>
      <c r="B475" s="96" t="s">
        <v>2148</v>
      </c>
      <c r="C475" s="78"/>
      <c r="D475" s="46">
        <f t="shared" si="14"/>
        <v>1425907</v>
      </c>
      <c r="E475" s="97">
        <v>785400</v>
      </c>
      <c r="F475" s="97">
        <v>640507</v>
      </c>
      <c r="H475" s="95"/>
      <c r="I475" s="96"/>
      <c r="J475" s="78"/>
      <c r="K475" s="46"/>
      <c r="L475" s="97"/>
      <c r="M475" s="97"/>
    </row>
    <row r="476" spans="1:13" ht="15">
      <c r="A476" s="95" t="s">
        <v>178</v>
      </c>
      <c r="B476" s="96" t="s">
        <v>1836</v>
      </c>
      <c r="C476" s="78"/>
      <c r="D476" s="46">
        <f t="shared" si="14"/>
        <v>1008418</v>
      </c>
      <c r="E476" s="97">
        <v>765300</v>
      </c>
      <c r="F476" s="97">
        <v>243118</v>
      </c>
      <c r="H476" s="95"/>
      <c r="I476" s="96"/>
      <c r="J476" s="78"/>
      <c r="K476" s="46"/>
      <c r="L476" s="97"/>
      <c r="M476" s="97"/>
    </row>
    <row r="477" spans="1:13" ht="15">
      <c r="A477" s="95" t="s">
        <v>180</v>
      </c>
      <c r="B477" s="96" t="s">
        <v>2149</v>
      </c>
      <c r="C477" s="97">
        <v>904000</v>
      </c>
      <c r="D477" s="46">
        <f t="shared" si="14"/>
        <v>2027175</v>
      </c>
      <c r="E477" s="97">
        <v>377965</v>
      </c>
      <c r="F477" s="97">
        <v>1649210</v>
      </c>
      <c r="H477" s="95"/>
      <c r="I477" s="96"/>
      <c r="J477" s="97"/>
      <c r="K477" s="46"/>
      <c r="L477" s="97"/>
      <c r="M477" s="97"/>
    </row>
    <row r="478" spans="1:13" ht="15">
      <c r="A478" s="95" t="s">
        <v>183</v>
      </c>
      <c r="B478" s="96" t="s">
        <v>1948</v>
      </c>
      <c r="C478" s="97">
        <v>193920</v>
      </c>
      <c r="D478" s="46">
        <f t="shared" si="14"/>
        <v>903061</v>
      </c>
      <c r="E478" s="97">
        <v>221750</v>
      </c>
      <c r="F478" s="97">
        <v>681311</v>
      </c>
      <c r="H478" s="95"/>
      <c r="I478" s="96"/>
      <c r="J478" s="97"/>
      <c r="K478" s="46"/>
      <c r="L478" s="97"/>
      <c r="M478" s="97"/>
    </row>
    <row r="479" spans="1:13" ht="15">
      <c r="A479" s="95" t="s">
        <v>185</v>
      </c>
      <c r="B479" s="96" t="s">
        <v>2150</v>
      </c>
      <c r="C479" s="97">
        <v>2061800</v>
      </c>
      <c r="D479" s="46">
        <f t="shared" si="14"/>
        <v>2060530</v>
      </c>
      <c r="E479" s="97">
        <v>662675</v>
      </c>
      <c r="F479" s="97">
        <v>1397855</v>
      </c>
      <c r="H479" s="95"/>
      <c r="I479" s="96"/>
      <c r="J479" s="97"/>
      <c r="K479" s="46"/>
      <c r="L479" s="97"/>
      <c r="M479" s="97"/>
    </row>
    <row r="480" spans="1:13" ht="15">
      <c r="A480" s="95" t="s">
        <v>191</v>
      </c>
      <c r="B480" s="96" t="s">
        <v>2151</v>
      </c>
      <c r="C480" s="78"/>
      <c r="D480" s="46">
        <f t="shared" si="14"/>
        <v>110799</v>
      </c>
      <c r="E480" s="78"/>
      <c r="F480" s="97">
        <v>110799</v>
      </c>
      <c r="H480" s="95"/>
      <c r="I480" s="96"/>
      <c r="J480" s="78"/>
      <c r="K480" s="46"/>
      <c r="L480" s="78"/>
      <c r="M480" s="97"/>
    </row>
    <row r="481" spans="1:13" ht="15">
      <c r="A481" s="95" t="s">
        <v>193</v>
      </c>
      <c r="B481" s="96" t="s">
        <v>2282</v>
      </c>
      <c r="C481" s="78"/>
      <c r="D481" s="46">
        <f t="shared" si="14"/>
        <v>117480</v>
      </c>
      <c r="E481" s="78"/>
      <c r="F481" s="97">
        <v>117480</v>
      </c>
      <c r="H481" s="95"/>
      <c r="I481" s="96"/>
      <c r="J481" s="78"/>
      <c r="K481" s="46"/>
      <c r="L481" s="78"/>
      <c r="M481" s="97"/>
    </row>
    <row r="482" spans="1:13" ht="15">
      <c r="A482" s="95" t="s">
        <v>194</v>
      </c>
      <c r="B482" s="96" t="s">
        <v>2152</v>
      </c>
      <c r="C482" s="78"/>
      <c r="D482" s="46">
        <f t="shared" si="14"/>
        <v>377511</v>
      </c>
      <c r="E482" s="78"/>
      <c r="F482" s="97">
        <v>377511</v>
      </c>
      <c r="H482" s="95"/>
      <c r="I482" s="96"/>
      <c r="J482" s="78"/>
      <c r="K482" s="46"/>
      <c r="L482" s="78"/>
      <c r="M482" s="97"/>
    </row>
    <row r="483" spans="1:13" ht="15">
      <c r="A483" s="95" t="s">
        <v>198</v>
      </c>
      <c r="B483" s="96" t="s">
        <v>1905</v>
      </c>
      <c r="C483" s="78"/>
      <c r="D483" s="46">
        <f t="shared" si="14"/>
        <v>10300</v>
      </c>
      <c r="E483" s="97">
        <v>1200</v>
      </c>
      <c r="F483" s="97">
        <v>9100</v>
      </c>
      <c r="H483" s="95"/>
      <c r="I483" s="96"/>
      <c r="J483" s="78"/>
      <c r="K483" s="46"/>
      <c r="L483" s="97"/>
      <c r="M483" s="97"/>
    </row>
    <row r="484" spans="1:13" ht="15">
      <c r="A484" s="95" t="s">
        <v>201</v>
      </c>
      <c r="B484" s="96" t="s">
        <v>2153</v>
      </c>
      <c r="C484" s="78"/>
      <c r="D484" s="46">
        <f t="shared" si="14"/>
        <v>8175</v>
      </c>
      <c r="E484" s="78"/>
      <c r="F484" s="97">
        <v>8175</v>
      </c>
      <c r="H484" s="95"/>
      <c r="I484" s="96"/>
      <c r="J484" s="78"/>
      <c r="K484" s="46"/>
      <c r="L484" s="78"/>
      <c r="M484" s="97"/>
    </row>
    <row r="485" spans="1:13" ht="15">
      <c r="A485" s="95" t="s">
        <v>204</v>
      </c>
      <c r="B485" s="96" t="s">
        <v>1880</v>
      </c>
      <c r="C485" s="78"/>
      <c r="D485" s="46">
        <f t="shared" si="14"/>
        <v>15051</v>
      </c>
      <c r="E485" s="97">
        <v>6160</v>
      </c>
      <c r="F485" s="97">
        <v>8891</v>
      </c>
      <c r="H485" s="95"/>
      <c r="I485" s="96"/>
      <c r="J485" s="78"/>
      <c r="K485" s="46"/>
      <c r="L485" s="97"/>
      <c r="M485" s="97"/>
    </row>
    <row r="486" spans="1:13" ht="15">
      <c r="A486" s="95" t="s">
        <v>209</v>
      </c>
      <c r="B486" s="96" t="s">
        <v>2154</v>
      </c>
      <c r="C486" s="78"/>
      <c r="D486" s="46">
        <f t="shared" si="14"/>
        <v>8500</v>
      </c>
      <c r="E486" s="97">
        <v>8500</v>
      </c>
      <c r="F486" s="78"/>
      <c r="H486" s="95"/>
      <c r="I486" s="96"/>
      <c r="J486" s="78"/>
      <c r="K486" s="46"/>
      <c r="L486" s="97"/>
      <c r="M486" s="78"/>
    </row>
    <row r="487" spans="1:13" ht="15">
      <c r="A487" s="95" t="s">
        <v>212</v>
      </c>
      <c r="B487" s="96" t="s">
        <v>2155</v>
      </c>
      <c r="C487" s="78"/>
      <c r="D487" s="46">
        <f t="shared" si="14"/>
        <v>9200</v>
      </c>
      <c r="E487" s="78"/>
      <c r="F487" s="97">
        <v>9200</v>
      </c>
      <c r="H487" s="95"/>
      <c r="I487" s="96"/>
      <c r="J487" s="78"/>
      <c r="K487" s="46"/>
      <c r="L487" s="78"/>
      <c r="M487" s="97"/>
    </row>
    <row r="488" spans="1:13" ht="15">
      <c r="A488" s="95" t="s">
        <v>214</v>
      </c>
      <c r="B488" s="96" t="s">
        <v>2156</v>
      </c>
      <c r="C488" s="78"/>
      <c r="D488" s="46">
        <f t="shared" si="14"/>
        <v>42499</v>
      </c>
      <c r="E488" s="78"/>
      <c r="F488" s="97">
        <v>42499</v>
      </c>
      <c r="H488" s="95"/>
      <c r="I488" s="96"/>
      <c r="J488" s="78"/>
      <c r="K488" s="46"/>
      <c r="L488" s="78"/>
      <c r="M488" s="97"/>
    </row>
    <row r="489" spans="1:13" ht="15">
      <c r="A489" s="95" t="s">
        <v>217</v>
      </c>
      <c r="B489" s="96" t="s">
        <v>2157</v>
      </c>
      <c r="C489" s="78"/>
      <c r="D489" s="46">
        <f t="shared" si="14"/>
        <v>85281</v>
      </c>
      <c r="E489" s="78"/>
      <c r="F489" s="97">
        <v>85281</v>
      </c>
      <c r="H489" s="95"/>
      <c r="I489" s="96"/>
      <c r="J489" s="78"/>
      <c r="K489" s="46"/>
      <c r="L489" s="78"/>
      <c r="M489" s="97"/>
    </row>
    <row r="490" spans="1:13" ht="15">
      <c r="A490" s="95" t="s">
        <v>220</v>
      </c>
      <c r="B490" s="96" t="s">
        <v>2158</v>
      </c>
      <c r="C490" s="97">
        <v>164900</v>
      </c>
      <c r="D490" s="46">
        <f t="shared" si="14"/>
        <v>50032</v>
      </c>
      <c r="E490" s="78"/>
      <c r="F490" s="97">
        <v>50032</v>
      </c>
      <c r="H490" s="95"/>
      <c r="I490" s="96"/>
      <c r="J490" s="97"/>
      <c r="K490" s="46"/>
      <c r="L490" s="78"/>
      <c r="M490" s="97"/>
    </row>
    <row r="491" spans="1:13" ht="15">
      <c r="A491" s="95" t="s">
        <v>223</v>
      </c>
      <c r="B491" s="96" t="s">
        <v>2159</v>
      </c>
      <c r="C491" s="78"/>
      <c r="D491" s="46">
        <f t="shared" si="14"/>
        <v>82108</v>
      </c>
      <c r="E491" s="78"/>
      <c r="F491" s="97">
        <v>82108</v>
      </c>
      <c r="H491" s="95"/>
      <c r="I491" s="96"/>
      <c r="J491" s="78"/>
      <c r="K491" s="46"/>
      <c r="L491" s="78"/>
      <c r="M491" s="97"/>
    </row>
    <row r="492" spans="1:13" ht="15">
      <c r="A492" s="95" t="s">
        <v>226</v>
      </c>
      <c r="B492" s="96" t="s">
        <v>2160</v>
      </c>
      <c r="C492" s="78"/>
      <c r="D492" s="46">
        <f t="shared" si="14"/>
        <v>113471</v>
      </c>
      <c r="E492" s="78"/>
      <c r="F492" s="97">
        <v>113471</v>
      </c>
      <c r="H492" s="95"/>
      <c r="I492" s="96"/>
      <c r="J492" s="78"/>
      <c r="K492" s="46"/>
      <c r="L492" s="78"/>
      <c r="M492" s="97"/>
    </row>
    <row r="493" spans="1:13" ht="15">
      <c r="A493" s="95" t="s">
        <v>229</v>
      </c>
      <c r="B493" s="96" t="s">
        <v>1824</v>
      </c>
      <c r="C493" s="78"/>
      <c r="D493" s="46">
        <f t="shared" si="14"/>
        <v>357539</v>
      </c>
      <c r="E493" s="97">
        <v>264000</v>
      </c>
      <c r="F493" s="97">
        <v>93539</v>
      </c>
      <c r="H493" s="95"/>
      <c r="I493" s="96"/>
      <c r="J493" s="78"/>
      <c r="K493" s="46"/>
      <c r="L493" s="97"/>
      <c r="M493" s="97"/>
    </row>
    <row r="494" spans="1:13" ht="15">
      <c r="A494" s="95" t="s">
        <v>232</v>
      </c>
      <c r="B494" s="96" t="s">
        <v>2161</v>
      </c>
      <c r="C494" s="78"/>
      <c r="D494" s="46">
        <f t="shared" si="14"/>
        <v>14408</v>
      </c>
      <c r="E494" s="78"/>
      <c r="F494" s="97">
        <v>14408</v>
      </c>
      <c r="H494" s="95"/>
      <c r="I494" s="96"/>
      <c r="J494" s="78"/>
      <c r="K494" s="46"/>
      <c r="L494" s="78"/>
      <c r="M494" s="97"/>
    </row>
    <row r="495" spans="1:13" ht="15">
      <c r="A495" s="95" t="s">
        <v>235</v>
      </c>
      <c r="B495" s="96" t="s">
        <v>2162</v>
      </c>
      <c r="C495" s="78"/>
      <c r="D495" s="46">
        <f t="shared" si="14"/>
        <v>424152</v>
      </c>
      <c r="E495" s="97">
        <v>30000</v>
      </c>
      <c r="F495" s="97">
        <v>394152</v>
      </c>
      <c r="H495" s="95"/>
      <c r="I495" s="96"/>
      <c r="J495" s="78"/>
      <c r="K495" s="46"/>
      <c r="L495" s="97"/>
      <c r="M495" s="97"/>
    </row>
    <row r="496" spans="1:13" ht="15">
      <c r="A496" s="95" t="s">
        <v>238</v>
      </c>
      <c r="B496" s="96" t="s">
        <v>2163</v>
      </c>
      <c r="C496" s="78"/>
      <c r="D496" s="46">
        <f t="shared" si="14"/>
        <v>3850</v>
      </c>
      <c r="E496" s="78"/>
      <c r="F496" s="97">
        <v>3850</v>
      </c>
      <c r="H496" s="95"/>
      <c r="I496" s="96"/>
      <c r="J496" s="78"/>
      <c r="K496" s="46"/>
      <c r="L496" s="78"/>
      <c r="M496" s="97"/>
    </row>
    <row r="497" spans="1:13" ht="15">
      <c r="A497" s="95" t="s">
        <v>240</v>
      </c>
      <c r="B497" s="96" t="s">
        <v>2164</v>
      </c>
      <c r="C497" s="78"/>
      <c r="D497" s="46">
        <f t="shared" si="14"/>
        <v>535250</v>
      </c>
      <c r="E497" s="78"/>
      <c r="F497" s="97">
        <v>535250</v>
      </c>
      <c r="H497" s="95"/>
      <c r="I497" s="96"/>
      <c r="J497" s="78"/>
      <c r="K497" s="46"/>
      <c r="L497" s="78"/>
      <c r="M497" s="97"/>
    </row>
    <row r="498" spans="1:13" ht="15">
      <c r="A498" s="95" t="s">
        <v>243</v>
      </c>
      <c r="B498" s="96" t="s">
        <v>1807</v>
      </c>
      <c r="C498" s="78"/>
      <c r="D498" s="46">
        <f t="shared" si="14"/>
        <v>146548</v>
      </c>
      <c r="E498" s="78"/>
      <c r="F498" s="97">
        <v>146548</v>
      </c>
      <c r="H498" s="95"/>
      <c r="I498" s="96"/>
      <c r="J498" s="78"/>
      <c r="K498" s="46"/>
      <c r="L498" s="78"/>
      <c r="M498" s="97"/>
    </row>
    <row r="499" spans="1:13" ht="15">
      <c r="A499" s="95" t="s">
        <v>246</v>
      </c>
      <c r="B499" s="96" t="s">
        <v>2171</v>
      </c>
      <c r="C499" s="78"/>
      <c r="D499" s="46">
        <f t="shared" si="14"/>
        <v>13191</v>
      </c>
      <c r="E499" s="78"/>
      <c r="F499" s="97">
        <v>13191</v>
      </c>
      <c r="H499" s="95"/>
      <c r="I499" s="96"/>
      <c r="J499" s="78"/>
      <c r="K499" s="46"/>
      <c r="L499" s="78"/>
      <c r="M499" s="9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January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1816998</v>
      </c>
      <c r="F31" s="167">
        <f>work!I31+work!J31</f>
        <v>36581</v>
      </c>
      <c r="G31" s="168"/>
      <c r="H31" s="169" t="str">
        <f>work!L31</f>
        <v>20190207</v>
      </c>
      <c r="I31" s="170">
        <f>E31</f>
        <v>1816998</v>
      </c>
      <c r="J31" s="170">
        <f>F31</f>
        <v>36581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820047</v>
      </c>
      <c r="F32" s="173">
        <f>work!I32+work!J32</f>
        <v>6648046</v>
      </c>
      <c r="G32" s="118"/>
      <c r="H32" s="174" t="str">
        <f>work!L32</f>
        <v>20190307</v>
      </c>
      <c r="I32" s="117">
        <f aca="true" t="shared" si="0" ref="I32:I95">E32</f>
        <v>820047</v>
      </c>
      <c r="J32" s="117">
        <f aca="true" t="shared" si="1" ref="J32:J95">F32</f>
        <v>6648046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1525502</v>
      </c>
      <c r="F33" s="173">
        <f>work!I33+work!J33</f>
        <v>2578992</v>
      </c>
      <c r="G33" s="118"/>
      <c r="H33" s="174" t="str">
        <f>work!L33</f>
        <v>20190307</v>
      </c>
      <c r="I33" s="117">
        <f t="shared" si="0"/>
        <v>1525502</v>
      </c>
      <c r="J33" s="117">
        <f t="shared" si="1"/>
        <v>2578992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 t="e">
        <f>work!G34+work!H34</f>
        <v>#VALUE!</v>
      </c>
      <c r="F34" s="173" t="e">
        <f>work!I34+work!J34</f>
        <v>#VALUE!</v>
      </c>
      <c r="G34" s="116"/>
      <c r="H34" s="174" t="str">
        <f>work!L34</f>
        <v>No report</v>
      </c>
      <c r="I34" s="117" t="e">
        <f t="shared" si="0"/>
        <v>#VALUE!</v>
      </c>
      <c r="J34" s="117" t="e">
        <f t="shared" si="1"/>
        <v>#VALUE!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204771</v>
      </c>
      <c r="F35" s="173">
        <f>work!I35+work!J35</f>
        <v>96401</v>
      </c>
      <c r="G35" s="118"/>
      <c r="H35" s="174" t="str">
        <f>work!L35</f>
        <v>20190207</v>
      </c>
      <c r="I35" s="117">
        <f t="shared" si="0"/>
        <v>204771</v>
      </c>
      <c r="J35" s="117">
        <f t="shared" si="1"/>
        <v>96401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 t="e">
        <f>work!G36+work!H36</f>
        <v>#VALUE!</v>
      </c>
      <c r="F36" s="173" t="e">
        <f>work!I36+work!J36</f>
        <v>#VALUE!</v>
      </c>
      <c r="G36" s="118"/>
      <c r="H36" s="174" t="str">
        <f>work!L36</f>
        <v>No report</v>
      </c>
      <c r="I36" s="117" t="e">
        <f t="shared" si="0"/>
        <v>#VALUE!</v>
      </c>
      <c r="J36" s="117" t="e">
        <f t="shared" si="1"/>
        <v>#VALUE!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16605</v>
      </c>
      <c r="F37" s="173">
        <f>work!I37+work!J37</f>
        <v>6900</v>
      </c>
      <c r="G37" s="118"/>
      <c r="H37" s="174" t="str">
        <f>work!L37</f>
        <v>20190207</v>
      </c>
      <c r="I37" s="117">
        <f t="shared" si="0"/>
        <v>16605</v>
      </c>
      <c r="J37" s="117">
        <f t="shared" si="1"/>
        <v>6900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0</v>
      </c>
      <c r="F38" s="173">
        <f>work!I38+work!J38</f>
        <v>109958</v>
      </c>
      <c r="G38" s="118"/>
      <c r="H38" s="174" t="str">
        <f>work!L38</f>
        <v>20190207</v>
      </c>
      <c r="I38" s="117">
        <f t="shared" si="0"/>
        <v>0</v>
      </c>
      <c r="J38" s="117">
        <f t="shared" si="1"/>
        <v>109958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22600</v>
      </c>
      <c r="F39" s="173">
        <f>work!I39+work!J39</f>
        <v>64684</v>
      </c>
      <c r="G39" s="118"/>
      <c r="H39" s="174" t="str">
        <f>work!L39</f>
        <v>20190207</v>
      </c>
      <c r="I39" s="117">
        <f t="shared" si="0"/>
        <v>22600</v>
      </c>
      <c r="J39" s="117">
        <f t="shared" si="1"/>
        <v>64684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26545</v>
      </c>
      <c r="F40" s="173">
        <f>work!I40+work!J40</f>
        <v>0</v>
      </c>
      <c r="G40" s="118"/>
      <c r="H40" s="174" t="str">
        <f>work!L40</f>
        <v>20190307</v>
      </c>
      <c r="I40" s="117">
        <f t="shared" si="0"/>
        <v>26545</v>
      </c>
      <c r="J40" s="117">
        <f t="shared" si="1"/>
        <v>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986366</v>
      </c>
      <c r="F41" s="173">
        <f>work!I41+work!J41</f>
        <v>941690</v>
      </c>
      <c r="G41" s="118"/>
      <c r="H41" s="174" t="str">
        <f>work!L41</f>
        <v>20190307</v>
      </c>
      <c r="I41" s="117">
        <f t="shared" si="0"/>
        <v>986366</v>
      </c>
      <c r="J41" s="117">
        <f t="shared" si="1"/>
        <v>941690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2216870</v>
      </c>
      <c r="F42" s="173">
        <f>work!I42+work!J42</f>
        <v>927923</v>
      </c>
      <c r="G42" s="118"/>
      <c r="H42" s="174" t="str">
        <f>work!L42</f>
        <v>20190207</v>
      </c>
      <c r="I42" s="117">
        <f t="shared" si="0"/>
        <v>2216870</v>
      </c>
      <c r="J42" s="117">
        <f t="shared" si="1"/>
        <v>927923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419307</v>
      </c>
      <c r="F43" s="173">
        <f>work!I43+work!J43</f>
        <v>210150</v>
      </c>
      <c r="G43" s="118"/>
      <c r="H43" s="174" t="str">
        <f>work!L43</f>
        <v>20190307</v>
      </c>
      <c r="I43" s="117">
        <f t="shared" si="0"/>
        <v>419307</v>
      </c>
      <c r="J43" s="117">
        <f t="shared" si="1"/>
        <v>210150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292000</v>
      </c>
      <c r="F44" s="173">
        <f>work!I44+work!J44</f>
        <v>2000</v>
      </c>
      <c r="G44" s="116"/>
      <c r="H44" s="174" t="str">
        <f>work!L44</f>
        <v>20190207</v>
      </c>
      <c r="I44" s="117">
        <f t="shared" si="0"/>
        <v>292000</v>
      </c>
      <c r="J44" s="117">
        <f t="shared" si="1"/>
        <v>2000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406865</v>
      </c>
      <c r="F45" s="173">
        <f>work!I45+work!J45</f>
        <v>0</v>
      </c>
      <c r="G45" s="118"/>
      <c r="H45" s="174" t="str">
        <f>work!L45</f>
        <v>20190207</v>
      </c>
      <c r="I45" s="117">
        <f t="shared" si="0"/>
        <v>406865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3936766</v>
      </c>
      <c r="F46" s="173">
        <f>work!I46+work!J46</f>
        <v>51975</v>
      </c>
      <c r="G46" s="118"/>
      <c r="H46" s="174" t="str">
        <f>work!L46</f>
        <v>20190207</v>
      </c>
      <c r="I46" s="117">
        <f t="shared" si="0"/>
        <v>3936766</v>
      </c>
      <c r="J46" s="117">
        <f t="shared" si="1"/>
        <v>51975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76056</v>
      </c>
      <c r="F47" s="173">
        <f>work!I47+work!J47</f>
        <v>303718</v>
      </c>
      <c r="G47" s="118"/>
      <c r="H47" s="174" t="str">
        <f>work!L47</f>
        <v>20190207</v>
      </c>
      <c r="I47" s="117">
        <f t="shared" si="0"/>
        <v>76056</v>
      </c>
      <c r="J47" s="117">
        <f t="shared" si="1"/>
        <v>303718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138665</v>
      </c>
      <c r="F48" s="173">
        <f>work!I48+work!J48</f>
        <v>116059</v>
      </c>
      <c r="G48" s="118"/>
      <c r="H48" s="174" t="str">
        <f>work!L48</f>
        <v>20190207</v>
      </c>
      <c r="I48" s="117">
        <f t="shared" si="0"/>
        <v>138665</v>
      </c>
      <c r="J48" s="117">
        <f t="shared" si="1"/>
        <v>116059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316256</v>
      </c>
      <c r="F49" s="173">
        <f>work!I49+work!J49</f>
        <v>60005</v>
      </c>
      <c r="G49" s="118"/>
      <c r="H49" s="174" t="str">
        <f>work!L49</f>
        <v>20190307</v>
      </c>
      <c r="I49" s="117">
        <f t="shared" si="0"/>
        <v>316256</v>
      </c>
      <c r="J49" s="117">
        <f t="shared" si="1"/>
        <v>60005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 t="e">
        <f>work!G50+work!H50</f>
        <v>#VALUE!</v>
      </c>
      <c r="F50" s="173" t="e">
        <f>work!I50+work!J50</f>
        <v>#VALUE!</v>
      </c>
      <c r="G50" s="118"/>
      <c r="H50" s="174" t="s">
        <v>9</v>
      </c>
      <c r="I50" s="117" t="e">
        <f t="shared" si="0"/>
        <v>#VALUE!</v>
      </c>
      <c r="J50" s="117" t="e">
        <f t="shared" si="1"/>
        <v>#VALUE!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2850599</v>
      </c>
      <c r="F51" s="173">
        <f>work!I51+work!J51</f>
        <v>31189</v>
      </c>
      <c r="G51" s="118"/>
      <c r="H51" s="174" t="str">
        <f>work!L51</f>
        <v>20190307</v>
      </c>
      <c r="I51" s="117">
        <f t="shared" si="0"/>
        <v>2850599</v>
      </c>
      <c r="J51" s="117">
        <f t="shared" si="1"/>
        <v>31189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1902957</v>
      </c>
      <c r="F52" s="173">
        <f>work!I52+work!J52</f>
        <v>0</v>
      </c>
      <c r="G52" s="118"/>
      <c r="H52" s="174" t="str">
        <f>work!L52</f>
        <v>20190207</v>
      </c>
      <c r="I52" s="117">
        <f t="shared" si="0"/>
        <v>1902957</v>
      </c>
      <c r="J52" s="117">
        <f t="shared" si="1"/>
        <v>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46353</v>
      </c>
      <c r="F53" s="173">
        <f>work!I53+work!J53</f>
        <v>59391</v>
      </c>
      <c r="G53" s="118"/>
      <c r="H53" s="174" t="str">
        <f>work!L53</f>
        <v>20190207</v>
      </c>
      <c r="I53" s="117">
        <f t="shared" si="0"/>
        <v>46353</v>
      </c>
      <c r="J53" s="117">
        <f t="shared" si="1"/>
        <v>59391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6232</v>
      </c>
      <c r="F54" s="173">
        <f>work!I54+work!J54</f>
        <v>0</v>
      </c>
      <c r="G54" s="118"/>
      <c r="H54" s="174" t="str">
        <f>work!L54</f>
        <v>20190107</v>
      </c>
      <c r="I54" s="117">
        <f t="shared" si="0"/>
        <v>6232</v>
      </c>
      <c r="J54" s="117">
        <f t="shared" si="1"/>
        <v>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34858</v>
      </c>
      <c r="F55" s="173">
        <f>work!I55+work!J55</f>
        <v>173400</v>
      </c>
      <c r="G55" s="118"/>
      <c r="H55" s="174" t="str">
        <f>work!L55</f>
        <v>20190207</v>
      </c>
      <c r="I55" s="117">
        <f t="shared" si="0"/>
        <v>34858</v>
      </c>
      <c r="J55" s="117">
        <f t="shared" si="1"/>
        <v>173400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1112208</v>
      </c>
      <c r="F56" s="173">
        <f>work!I56+work!J56</f>
        <v>0</v>
      </c>
      <c r="G56" s="118"/>
      <c r="H56" s="174" t="str">
        <f>work!L56</f>
        <v>20190207</v>
      </c>
      <c r="I56" s="117">
        <f t="shared" si="0"/>
        <v>1112208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408978</v>
      </c>
      <c r="F57" s="173">
        <f>work!I57+work!J57</f>
        <v>1275767</v>
      </c>
      <c r="G57" s="118"/>
      <c r="H57" s="174" t="str">
        <f>work!L57</f>
        <v>20190307</v>
      </c>
      <c r="I57" s="117">
        <f t="shared" si="0"/>
        <v>408978</v>
      </c>
      <c r="J57" s="117">
        <f t="shared" si="1"/>
        <v>1275767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453344</v>
      </c>
      <c r="F58" s="173">
        <f>work!I58+work!J58</f>
        <v>4395800</v>
      </c>
      <c r="G58" s="118"/>
      <c r="H58" s="174" t="str">
        <f>work!L58</f>
        <v>20190207</v>
      </c>
      <c r="I58" s="117">
        <f t="shared" si="0"/>
        <v>453344</v>
      </c>
      <c r="J58" s="117">
        <f t="shared" si="1"/>
        <v>4395800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 t="e">
        <f>work!G59+work!H59</f>
        <v>#VALUE!</v>
      </c>
      <c r="F59" s="173" t="e">
        <f>work!I59+work!J59</f>
        <v>#VALUE!</v>
      </c>
      <c r="G59" s="118"/>
      <c r="H59" s="174" t="str">
        <f>work!L59</f>
        <v>No report</v>
      </c>
      <c r="I59" s="117" t="e">
        <f t="shared" si="0"/>
        <v>#VALUE!</v>
      </c>
      <c r="J59" s="117" t="e">
        <f t="shared" si="1"/>
        <v>#VALUE!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216759</v>
      </c>
      <c r="F60" s="173">
        <f>work!I60+work!J60</f>
        <v>26791</v>
      </c>
      <c r="G60" s="118"/>
      <c r="H60" s="174" t="str">
        <f>work!L60</f>
        <v>20190207</v>
      </c>
      <c r="I60" s="117">
        <f t="shared" si="0"/>
        <v>216759</v>
      </c>
      <c r="J60" s="117">
        <f t="shared" si="1"/>
        <v>26791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1451217</v>
      </c>
      <c r="F61" s="173">
        <f>work!I61+work!J61</f>
        <v>10575</v>
      </c>
      <c r="G61" s="118"/>
      <c r="H61" s="174" t="str">
        <f>work!L61</f>
        <v>20190207</v>
      </c>
      <c r="I61" s="117">
        <f t="shared" si="0"/>
        <v>1451217</v>
      </c>
      <c r="J61" s="117">
        <f t="shared" si="1"/>
        <v>10575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227507</v>
      </c>
      <c r="F62" s="173">
        <f>work!I62+work!J62</f>
        <v>53249</v>
      </c>
      <c r="G62" s="118"/>
      <c r="H62" s="174" t="str">
        <f>work!L62</f>
        <v>20190207</v>
      </c>
      <c r="I62" s="117">
        <f t="shared" si="0"/>
        <v>227507</v>
      </c>
      <c r="J62" s="117">
        <f t="shared" si="1"/>
        <v>53249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5599069</v>
      </c>
      <c r="F63" s="173">
        <f>work!I63+work!J63</f>
        <v>0</v>
      </c>
      <c r="G63" s="118"/>
      <c r="H63" s="174" t="str">
        <f>work!L63</f>
        <v>20190307</v>
      </c>
      <c r="I63" s="117">
        <f t="shared" si="0"/>
        <v>5599069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75509</v>
      </c>
      <c r="F65" s="173">
        <f>work!I65+work!J65</f>
        <v>6219666</v>
      </c>
      <c r="G65" s="118"/>
      <c r="H65" s="174" t="str">
        <f>work!L65</f>
        <v>20190207</v>
      </c>
      <c r="I65" s="117">
        <f t="shared" si="0"/>
        <v>75509</v>
      </c>
      <c r="J65" s="117">
        <f t="shared" si="1"/>
        <v>6219666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1597589</v>
      </c>
      <c r="F66" s="173">
        <f>work!I66+work!J66</f>
        <v>278583</v>
      </c>
      <c r="G66" s="118"/>
      <c r="H66" s="174" t="str">
        <f>work!L66</f>
        <v>20190207</v>
      </c>
      <c r="I66" s="117">
        <f t="shared" si="0"/>
        <v>1597589</v>
      </c>
      <c r="J66" s="117">
        <f t="shared" si="1"/>
        <v>278583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191357</v>
      </c>
      <c r="F67" s="173">
        <f>work!I67+work!J67</f>
        <v>555332</v>
      </c>
      <c r="G67" s="118"/>
      <c r="H67" s="174" t="str">
        <f>work!L67</f>
        <v>20190207</v>
      </c>
      <c r="I67" s="117">
        <f t="shared" si="0"/>
        <v>191357</v>
      </c>
      <c r="J67" s="117">
        <f t="shared" si="1"/>
        <v>555332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>
        <f>work!G68+work!H68</f>
        <v>741516</v>
      </c>
      <c r="F68" s="173">
        <f>work!I68+work!J68</f>
        <v>2086455</v>
      </c>
      <c r="G68" s="118"/>
      <c r="H68" s="174" t="str">
        <f>work!L68</f>
        <v>20190207</v>
      </c>
      <c r="I68" s="117">
        <f t="shared" si="0"/>
        <v>741516</v>
      </c>
      <c r="J68" s="117">
        <f t="shared" si="1"/>
        <v>2086455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205973</v>
      </c>
      <c r="F69" s="173">
        <f>work!I69+work!J69</f>
        <v>196628</v>
      </c>
      <c r="G69" s="118"/>
      <c r="H69" s="174" t="str">
        <f>work!L69</f>
        <v>20190207</v>
      </c>
      <c r="I69" s="117">
        <f t="shared" si="0"/>
        <v>205973</v>
      </c>
      <c r="J69" s="117">
        <f t="shared" si="1"/>
        <v>196628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29879</v>
      </c>
      <c r="F70" s="173">
        <f>work!I70+work!J70</f>
        <v>72252</v>
      </c>
      <c r="G70" s="118"/>
      <c r="H70" s="174" t="str">
        <f>work!L70</f>
        <v>20190107</v>
      </c>
      <c r="I70" s="117">
        <f t="shared" si="0"/>
        <v>29879</v>
      </c>
      <c r="J70" s="117">
        <f t="shared" si="1"/>
        <v>72252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178377</v>
      </c>
      <c r="F71" s="173">
        <f>work!I71+work!J71</f>
        <v>47600</v>
      </c>
      <c r="G71" s="118"/>
      <c r="H71" s="174" t="str">
        <f>work!L71</f>
        <v>20190207</v>
      </c>
      <c r="I71" s="117">
        <f t="shared" si="0"/>
        <v>178377</v>
      </c>
      <c r="J71" s="117">
        <f t="shared" si="1"/>
        <v>47600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1003446</v>
      </c>
      <c r="F72" s="173">
        <f>work!I72+work!J72</f>
        <v>215058</v>
      </c>
      <c r="G72" s="118"/>
      <c r="H72" s="174" t="str">
        <f>work!L72</f>
        <v>20190207</v>
      </c>
      <c r="I72" s="117">
        <f t="shared" si="0"/>
        <v>1003446</v>
      </c>
      <c r="J72" s="117">
        <f t="shared" si="1"/>
        <v>215058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3187068</v>
      </c>
      <c r="F73" s="173">
        <f>work!I73+work!J73</f>
        <v>114588</v>
      </c>
      <c r="G73" s="118"/>
      <c r="H73" s="174" t="str">
        <f>work!L73</f>
        <v>20190207</v>
      </c>
      <c r="I73" s="117">
        <f t="shared" si="0"/>
        <v>3187068</v>
      </c>
      <c r="J73" s="117">
        <f t="shared" si="1"/>
        <v>114588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481872</v>
      </c>
      <c r="F74" s="173">
        <f>work!I74+work!J74</f>
        <v>2111189</v>
      </c>
      <c r="G74" s="118"/>
      <c r="H74" s="174" t="str">
        <f>work!L74</f>
        <v>20190207</v>
      </c>
      <c r="I74" s="117">
        <f t="shared" si="0"/>
        <v>481872</v>
      </c>
      <c r="J74" s="117">
        <f t="shared" si="1"/>
        <v>2111189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1134713</v>
      </c>
      <c r="F75" s="173">
        <f>work!I75+work!J75</f>
        <v>117600</v>
      </c>
      <c r="G75" s="118"/>
      <c r="H75" s="174" t="str">
        <f>work!L75</f>
        <v>20190207</v>
      </c>
      <c r="I75" s="117">
        <f t="shared" si="0"/>
        <v>1134713</v>
      </c>
      <c r="J75" s="117">
        <f t="shared" si="1"/>
        <v>117600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9580498</v>
      </c>
      <c r="F76" s="173">
        <f>work!I76+work!J76</f>
        <v>59309233</v>
      </c>
      <c r="G76" s="118"/>
      <c r="H76" s="174" t="str">
        <f>work!L76</f>
        <v>20190207</v>
      </c>
      <c r="I76" s="117">
        <f t="shared" si="0"/>
        <v>9580498</v>
      </c>
      <c r="J76" s="117">
        <f t="shared" si="1"/>
        <v>59309233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116017</v>
      </c>
      <c r="F77" s="173">
        <f>work!I77+work!J77</f>
        <v>34000</v>
      </c>
      <c r="G77" s="118"/>
      <c r="H77" s="174" t="str">
        <f>work!L77</f>
        <v>20190207</v>
      </c>
      <c r="I77" s="117">
        <f t="shared" si="0"/>
        <v>116017</v>
      </c>
      <c r="J77" s="117">
        <f t="shared" si="1"/>
        <v>34000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9897</v>
      </c>
      <c r="F78" s="173">
        <f>work!I78+work!J78</f>
        <v>0</v>
      </c>
      <c r="G78" s="118"/>
      <c r="H78" s="174" t="str">
        <f>work!L78</f>
        <v>20190307</v>
      </c>
      <c r="I78" s="117">
        <f t="shared" si="0"/>
        <v>9897</v>
      </c>
      <c r="J78" s="117">
        <f t="shared" si="1"/>
        <v>0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500</v>
      </c>
      <c r="F79" s="173">
        <f>work!I79+work!J79</f>
        <v>0</v>
      </c>
      <c r="G79" s="118"/>
      <c r="H79" s="174" t="str">
        <f>work!L79</f>
        <v>20190107</v>
      </c>
      <c r="I79" s="117">
        <f t="shared" si="0"/>
        <v>500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995829</v>
      </c>
      <c r="F80" s="173">
        <f>work!I80+work!J80</f>
        <v>63000</v>
      </c>
      <c r="G80" s="118"/>
      <c r="H80" s="174" t="str">
        <f>work!L80</f>
        <v>20190207</v>
      </c>
      <c r="I80" s="117">
        <f t="shared" si="0"/>
        <v>995829</v>
      </c>
      <c r="J80" s="117">
        <f t="shared" si="1"/>
        <v>63000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216267</v>
      </c>
      <c r="F81" s="173">
        <f>work!I81+work!J81</f>
        <v>57734</v>
      </c>
      <c r="G81" s="118"/>
      <c r="H81" s="174" t="str">
        <f>work!L81</f>
        <v>20190207</v>
      </c>
      <c r="I81" s="117">
        <f t="shared" si="0"/>
        <v>216267</v>
      </c>
      <c r="J81" s="117">
        <f t="shared" si="1"/>
        <v>57734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466468</v>
      </c>
      <c r="F82" s="173">
        <f>work!I82+work!J82</f>
        <v>29680</v>
      </c>
      <c r="G82" s="118"/>
      <c r="H82" s="174" t="str">
        <f>work!L82</f>
        <v>20190307</v>
      </c>
      <c r="I82" s="117">
        <f t="shared" si="0"/>
        <v>466468</v>
      </c>
      <c r="J82" s="117">
        <f t="shared" si="1"/>
        <v>29680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166139</v>
      </c>
      <c r="F83" s="173">
        <f>work!I83+work!J83</f>
        <v>145476</v>
      </c>
      <c r="G83" s="118"/>
      <c r="H83" s="174" t="str">
        <f>work!L83</f>
        <v>20190207</v>
      </c>
      <c r="I83" s="117">
        <f t="shared" si="0"/>
        <v>166139</v>
      </c>
      <c r="J83" s="117">
        <f t="shared" si="1"/>
        <v>145476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199970</v>
      </c>
      <c r="F84" s="173">
        <f>work!I84+work!J84</f>
        <v>289560</v>
      </c>
      <c r="G84" s="118"/>
      <c r="H84" s="174" t="str">
        <f>work!L84</f>
        <v>20190307</v>
      </c>
      <c r="I84" s="117">
        <f t="shared" si="0"/>
        <v>199970</v>
      </c>
      <c r="J84" s="117">
        <f t="shared" si="1"/>
        <v>289560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361549</v>
      </c>
      <c r="F85" s="173">
        <f>work!I85+work!J85</f>
        <v>608580</v>
      </c>
      <c r="G85" s="118"/>
      <c r="H85" s="174" t="str">
        <f>work!L85</f>
        <v>20190207</v>
      </c>
      <c r="I85" s="117">
        <f t="shared" si="0"/>
        <v>361549</v>
      </c>
      <c r="J85" s="117">
        <f t="shared" si="1"/>
        <v>608580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920741</v>
      </c>
      <c r="F86" s="173">
        <f>work!I86+work!J86</f>
        <v>2200450</v>
      </c>
      <c r="G86" s="118"/>
      <c r="H86" s="174" t="str">
        <f>work!L86</f>
        <v>20190207</v>
      </c>
      <c r="I86" s="117">
        <f t="shared" si="0"/>
        <v>920741</v>
      </c>
      <c r="J86" s="117">
        <f t="shared" si="1"/>
        <v>2200450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233399</v>
      </c>
      <c r="F87" s="173">
        <f>work!I87+work!J87</f>
        <v>166255</v>
      </c>
      <c r="G87" s="118"/>
      <c r="H87" s="174" t="str">
        <f>work!L87</f>
        <v>20190307</v>
      </c>
      <c r="I87" s="117">
        <f t="shared" si="0"/>
        <v>233399</v>
      </c>
      <c r="J87" s="117">
        <f t="shared" si="1"/>
        <v>166255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334848</v>
      </c>
      <c r="F88" s="173">
        <f>work!I88+work!J88</f>
        <v>38093</v>
      </c>
      <c r="G88" s="118"/>
      <c r="H88" s="174" t="str">
        <f>work!L88</f>
        <v>20190207</v>
      </c>
      <c r="I88" s="117">
        <f t="shared" si="0"/>
        <v>334848</v>
      </c>
      <c r="J88" s="117">
        <f t="shared" si="1"/>
        <v>38093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269402</v>
      </c>
      <c r="F89" s="173">
        <f>work!I89+work!J89</f>
        <v>79500</v>
      </c>
      <c r="G89" s="118"/>
      <c r="H89" s="174" t="str">
        <f>work!L89</f>
        <v>20190207</v>
      </c>
      <c r="I89" s="117">
        <f t="shared" si="0"/>
        <v>269402</v>
      </c>
      <c r="J89" s="117">
        <f t="shared" si="1"/>
        <v>79500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 t="e">
        <f>work!G90+work!H90</f>
        <v>#VALUE!</v>
      </c>
      <c r="F90" s="173" t="e">
        <f>work!I90+work!J90</f>
        <v>#VALUE!</v>
      </c>
      <c r="G90" s="118"/>
      <c r="H90" s="174" t="str">
        <f>work!L90</f>
        <v>No report</v>
      </c>
      <c r="I90" s="117" t="e">
        <f t="shared" si="0"/>
        <v>#VALUE!</v>
      </c>
      <c r="J90" s="117" t="e">
        <f t="shared" si="1"/>
        <v>#VALUE!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397088</v>
      </c>
      <c r="F91" s="173">
        <f>work!I91+work!J91</f>
        <v>382050</v>
      </c>
      <c r="G91" s="118"/>
      <c r="H91" s="174" t="str">
        <f>work!L91</f>
        <v>20190307</v>
      </c>
      <c r="I91" s="117">
        <f t="shared" si="0"/>
        <v>397088</v>
      </c>
      <c r="J91" s="117">
        <f t="shared" si="1"/>
        <v>382050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727713</v>
      </c>
      <c r="F92" s="173">
        <f>work!I92+work!J92</f>
        <v>87765</v>
      </c>
      <c r="G92" s="118"/>
      <c r="H92" s="174" t="str">
        <f>work!L92</f>
        <v>20190207</v>
      </c>
      <c r="I92" s="117">
        <f t="shared" si="0"/>
        <v>727713</v>
      </c>
      <c r="J92" s="117">
        <f t="shared" si="1"/>
        <v>87765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150297</v>
      </c>
      <c r="F93" s="173">
        <f>work!I93+work!J93</f>
        <v>7319853</v>
      </c>
      <c r="G93" s="118"/>
      <c r="H93" s="174" t="str">
        <f>work!L93</f>
        <v>20190207</v>
      </c>
      <c r="I93" s="117">
        <f t="shared" si="0"/>
        <v>150297</v>
      </c>
      <c r="J93" s="117">
        <f t="shared" si="1"/>
        <v>7319853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127246</v>
      </c>
      <c r="F94" s="173">
        <f>work!I94+work!J94</f>
        <v>0</v>
      </c>
      <c r="G94" s="118"/>
      <c r="H94" s="174" t="str">
        <f>work!L94</f>
        <v>20190207</v>
      </c>
      <c r="I94" s="117">
        <f t="shared" si="0"/>
        <v>127246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329244</v>
      </c>
      <c r="F95" s="173">
        <f>work!I95+work!J95</f>
        <v>382846</v>
      </c>
      <c r="G95" s="118"/>
      <c r="H95" s="174" t="str">
        <f>work!L95</f>
        <v>20190207</v>
      </c>
      <c r="I95" s="117">
        <f t="shared" si="0"/>
        <v>329244</v>
      </c>
      <c r="J95" s="117">
        <f t="shared" si="1"/>
        <v>382846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581649</v>
      </c>
      <c r="F96" s="173">
        <f>work!I96+work!J96</f>
        <v>208875</v>
      </c>
      <c r="G96" s="118"/>
      <c r="H96" s="174" t="str">
        <f>work!L96</f>
        <v>20190207</v>
      </c>
      <c r="I96" s="117">
        <f aca="true" t="shared" si="2" ref="I96:I159">E96</f>
        <v>581649</v>
      </c>
      <c r="J96" s="117">
        <f aca="true" t="shared" si="3" ref="J96:J159">F96</f>
        <v>208875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358323</v>
      </c>
      <c r="F97" s="173">
        <f>work!I97+work!J97</f>
        <v>1500</v>
      </c>
      <c r="G97" s="118"/>
      <c r="H97" s="174" t="str">
        <f>work!L97</f>
        <v>20190307</v>
      </c>
      <c r="I97" s="117">
        <f t="shared" si="2"/>
        <v>358323</v>
      </c>
      <c r="J97" s="117">
        <f t="shared" si="3"/>
        <v>1500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1332669</v>
      </c>
      <c r="F98" s="173">
        <f>work!I98+work!J98</f>
        <v>82340</v>
      </c>
      <c r="G98" s="118"/>
      <c r="H98" s="174" t="str">
        <f>work!L98</f>
        <v>20190207</v>
      </c>
      <c r="I98" s="117">
        <f t="shared" si="2"/>
        <v>1332669</v>
      </c>
      <c r="J98" s="117">
        <f t="shared" si="3"/>
        <v>82340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2921803</v>
      </c>
      <c r="F99" s="173">
        <f>work!I99+work!J99</f>
        <v>8540243</v>
      </c>
      <c r="G99" s="118"/>
      <c r="H99" s="174" t="str">
        <f>work!L99</f>
        <v>20190207</v>
      </c>
      <c r="I99" s="117">
        <f t="shared" si="2"/>
        <v>2921803</v>
      </c>
      <c r="J99" s="117">
        <f t="shared" si="3"/>
        <v>8540243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103278</v>
      </c>
      <c r="F100" s="173">
        <f>work!I100+work!J100</f>
        <v>107204</v>
      </c>
      <c r="G100" s="118"/>
      <c r="H100" s="174" t="str">
        <f>work!L100</f>
        <v>20190307</v>
      </c>
      <c r="I100" s="117">
        <f t="shared" si="2"/>
        <v>103278</v>
      </c>
      <c r="J100" s="117">
        <f t="shared" si="3"/>
        <v>107204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750873</v>
      </c>
      <c r="F101" s="173">
        <f>work!I101+work!J101</f>
        <v>252152</v>
      </c>
      <c r="G101" s="118"/>
      <c r="H101" s="174" t="str">
        <f>work!L101</f>
        <v>20190207</v>
      </c>
      <c r="I101" s="117">
        <f t="shared" si="2"/>
        <v>750873</v>
      </c>
      <c r="J101" s="117">
        <f t="shared" si="3"/>
        <v>252152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125582</v>
      </c>
      <c r="F102" s="173">
        <f>work!I102+work!J102</f>
        <v>1281975</v>
      </c>
      <c r="G102" s="118"/>
      <c r="H102" s="174" t="str">
        <f>work!L102</f>
        <v>20190207</v>
      </c>
      <c r="I102" s="117">
        <f t="shared" si="2"/>
        <v>125582</v>
      </c>
      <c r="J102" s="117">
        <f t="shared" si="3"/>
        <v>1281975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2828599</v>
      </c>
      <c r="F104" s="173">
        <f>work!I104+work!J104</f>
        <v>1281356</v>
      </c>
      <c r="G104" s="118"/>
      <c r="H104" s="174" t="str">
        <f>work!L104</f>
        <v>20190207</v>
      </c>
      <c r="I104" s="117">
        <f t="shared" si="2"/>
        <v>2828599</v>
      </c>
      <c r="J104" s="117">
        <f t="shared" si="3"/>
        <v>1281356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571749</v>
      </c>
      <c r="F105" s="173">
        <f>work!I105+work!J105</f>
        <v>10000</v>
      </c>
      <c r="G105" s="118"/>
      <c r="H105" s="174" t="str">
        <f>work!L105</f>
        <v>20190307</v>
      </c>
      <c r="I105" s="117">
        <f t="shared" si="2"/>
        <v>571749</v>
      </c>
      <c r="J105" s="117">
        <f t="shared" si="3"/>
        <v>10000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684492</v>
      </c>
      <c r="F106" s="173">
        <f>work!I106+work!J106</f>
        <v>211198</v>
      </c>
      <c r="G106" s="118"/>
      <c r="H106" s="174" t="str">
        <f>work!L106</f>
        <v>20190307</v>
      </c>
      <c r="I106" s="117">
        <f t="shared" si="2"/>
        <v>684492</v>
      </c>
      <c r="J106" s="117">
        <f t="shared" si="3"/>
        <v>211198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81918</v>
      </c>
      <c r="F107" s="173">
        <f>work!I107+work!J107</f>
        <v>86150</v>
      </c>
      <c r="G107" s="118"/>
      <c r="H107" s="174" t="str">
        <f>work!L107</f>
        <v>20190207</v>
      </c>
      <c r="I107" s="117">
        <f t="shared" si="2"/>
        <v>81918</v>
      </c>
      <c r="J107" s="117">
        <f t="shared" si="3"/>
        <v>86150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 t="e">
        <f>work!G108+work!H108</f>
        <v>#VALUE!</v>
      </c>
      <c r="F108" s="173" t="e">
        <f>work!I108+work!J108</f>
        <v>#VALUE!</v>
      </c>
      <c r="G108" s="118"/>
      <c r="H108" s="174" t="str">
        <f>work!L108</f>
        <v>No report</v>
      </c>
      <c r="I108" s="117" t="e">
        <f t="shared" si="2"/>
        <v>#VALUE!</v>
      </c>
      <c r="J108" s="117" t="e">
        <f t="shared" si="3"/>
        <v>#VALUE!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 t="e">
        <f>work!G109+work!H109</f>
        <v>#VALUE!</v>
      </c>
      <c r="F109" s="173" t="e">
        <f>work!I109+work!J109</f>
        <v>#VALUE!</v>
      </c>
      <c r="G109" s="118"/>
      <c r="H109" s="174" t="str">
        <f>work!L109</f>
        <v>No report</v>
      </c>
      <c r="I109" s="117" t="e">
        <f t="shared" si="2"/>
        <v>#VALUE!</v>
      </c>
      <c r="J109" s="117" t="e">
        <f t="shared" si="3"/>
        <v>#VALUE!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912955</v>
      </c>
      <c r="F110" s="173">
        <f>work!I110+work!J110</f>
        <v>858700</v>
      </c>
      <c r="G110" s="118"/>
      <c r="H110" s="174" t="str">
        <f>work!L110</f>
        <v>20190307</v>
      </c>
      <c r="I110" s="117">
        <f t="shared" si="2"/>
        <v>912955</v>
      </c>
      <c r="J110" s="117">
        <f t="shared" si="3"/>
        <v>858700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261248</v>
      </c>
      <c r="F111" s="173">
        <f>work!I111+work!J111</f>
        <v>236550</v>
      </c>
      <c r="G111" s="118"/>
      <c r="H111" s="174" t="str">
        <f>work!L111</f>
        <v>20190207</v>
      </c>
      <c r="I111" s="117">
        <f t="shared" si="2"/>
        <v>261248</v>
      </c>
      <c r="J111" s="117">
        <f t="shared" si="3"/>
        <v>236550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15650</v>
      </c>
      <c r="F112" s="173">
        <f>work!I112+work!J112</f>
        <v>96172</v>
      </c>
      <c r="G112" s="118"/>
      <c r="H112" s="174" t="str">
        <f>work!L112</f>
        <v>20190207</v>
      </c>
      <c r="I112" s="117">
        <f t="shared" si="2"/>
        <v>15650</v>
      </c>
      <c r="J112" s="117">
        <f t="shared" si="3"/>
        <v>96172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2213731</v>
      </c>
      <c r="F113" s="173">
        <f>work!I113+work!J113</f>
        <v>7177755</v>
      </c>
      <c r="G113" s="118"/>
      <c r="H113" s="174" t="str">
        <f>work!L113</f>
        <v>20190207</v>
      </c>
      <c r="I113" s="117">
        <f t="shared" si="2"/>
        <v>2213731</v>
      </c>
      <c r="J113" s="117">
        <f t="shared" si="3"/>
        <v>7177755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2082701</v>
      </c>
      <c r="F114" s="173">
        <f>work!I114+work!J114</f>
        <v>57000</v>
      </c>
      <c r="G114" s="118"/>
      <c r="H114" s="174" t="str">
        <f>work!L114</f>
        <v>20190207</v>
      </c>
      <c r="I114" s="117">
        <f t="shared" si="2"/>
        <v>2082701</v>
      </c>
      <c r="J114" s="117">
        <f t="shared" si="3"/>
        <v>57000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218463</v>
      </c>
      <c r="G115" s="118"/>
      <c r="H115" s="174" t="str">
        <f>work!L115</f>
        <v>20190207</v>
      </c>
      <c r="I115" s="117">
        <f t="shared" si="2"/>
        <v>0</v>
      </c>
      <c r="J115" s="117">
        <f t="shared" si="3"/>
        <v>218463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1528423</v>
      </c>
      <c r="F116" s="173">
        <f>work!I116+work!J116</f>
        <v>0</v>
      </c>
      <c r="G116" s="118"/>
      <c r="H116" s="174" t="str">
        <f>work!L116</f>
        <v>20190207</v>
      </c>
      <c r="I116" s="117">
        <f t="shared" si="2"/>
        <v>1528423</v>
      </c>
      <c r="J116" s="117">
        <f t="shared" si="3"/>
        <v>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553395</v>
      </c>
      <c r="F117" s="173">
        <f>work!I117+work!J117</f>
        <v>66500</v>
      </c>
      <c r="G117" s="118"/>
      <c r="H117" s="174" t="str">
        <f>work!L117</f>
        <v>20190207</v>
      </c>
      <c r="I117" s="117">
        <f t="shared" si="2"/>
        <v>553395</v>
      </c>
      <c r="J117" s="117">
        <f t="shared" si="3"/>
        <v>66500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126023</v>
      </c>
      <c r="F118" s="173">
        <f>work!I118+work!J118</f>
        <v>88780</v>
      </c>
      <c r="G118" s="118"/>
      <c r="H118" s="174" t="str">
        <f>work!L118</f>
        <v>20190207</v>
      </c>
      <c r="I118" s="117">
        <f t="shared" si="2"/>
        <v>126023</v>
      </c>
      <c r="J118" s="117">
        <f t="shared" si="3"/>
        <v>88780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954477</v>
      </c>
      <c r="F119" s="173">
        <f>work!I119+work!J119</f>
        <v>0</v>
      </c>
      <c r="G119" s="118"/>
      <c r="H119" s="174" t="str">
        <f>work!L119</f>
        <v>20190207</v>
      </c>
      <c r="I119" s="117">
        <f t="shared" si="2"/>
        <v>954477</v>
      </c>
      <c r="J119" s="117">
        <f t="shared" si="3"/>
        <v>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347518</v>
      </c>
      <c r="F120" s="173">
        <f>work!I120+work!J120</f>
        <v>152500</v>
      </c>
      <c r="G120" s="118"/>
      <c r="H120" s="174" t="str">
        <f>work!L120</f>
        <v>20190207</v>
      </c>
      <c r="I120" s="117">
        <f t="shared" si="2"/>
        <v>347518</v>
      </c>
      <c r="J120" s="117">
        <f t="shared" si="3"/>
        <v>152500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363134</v>
      </c>
      <c r="F121" s="173">
        <f>work!I121+work!J121</f>
        <v>359685</v>
      </c>
      <c r="G121" s="118"/>
      <c r="H121" s="174" t="str">
        <f>work!L121</f>
        <v>20190207</v>
      </c>
      <c r="I121" s="117">
        <f t="shared" si="2"/>
        <v>363134</v>
      </c>
      <c r="J121" s="117">
        <f t="shared" si="3"/>
        <v>359685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11780</v>
      </c>
      <c r="F122" s="173">
        <f>work!I122+work!J122</f>
        <v>421654</v>
      </c>
      <c r="G122" s="118"/>
      <c r="H122" s="174" t="str">
        <f>work!L122</f>
        <v>20190207</v>
      </c>
      <c r="I122" s="117">
        <f t="shared" si="2"/>
        <v>11780</v>
      </c>
      <c r="J122" s="117">
        <f t="shared" si="3"/>
        <v>421654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1537312</v>
      </c>
      <c r="F123" s="173">
        <f>work!I123+work!J123</f>
        <v>310000</v>
      </c>
      <c r="G123" s="118"/>
      <c r="H123" s="174" t="str">
        <f>work!L123</f>
        <v>20190307</v>
      </c>
      <c r="I123" s="117">
        <f t="shared" si="2"/>
        <v>1537312</v>
      </c>
      <c r="J123" s="117">
        <f t="shared" si="3"/>
        <v>310000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94850</v>
      </c>
      <c r="F124" s="173">
        <f>work!I124+work!J124</f>
        <v>85000</v>
      </c>
      <c r="G124" s="118"/>
      <c r="H124" s="174" t="str">
        <f>work!L124</f>
        <v>20190207</v>
      </c>
      <c r="I124" s="117">
        <f t="shared" si="2"/>
        <v>94850</v>
      </c>
      <c r="J124" s="117">
        <f t="shared" si="3"/>
        <v>85000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 t="e">
        <f>work!G125+work!H125</f>
        <v>#VALUE!</v>
      </c>
      <c r="F125" s="173" t="e">
        <f>work!I125+work!J125</f>
        <v>#VALUE!</v>
      </c>
      <c r="G125" s="118"/>
      <c r="H125" s="174" t="str">
        <f>work!L125</f>
        <v>No report</v>
      </c>
      <c r="I125" s="117" t="e">
        <f t="shared" si="2"/>
        <v>#VALUE!</v>
      </c>
      <c r="J125" s="117" t="e">
        <f t="shared" si="3"/>
        <v>#VALUE!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97877</v>
      </c>
      <c r="F126" s="173">
        <f>work!I126+work!J126</f>
        <v>9075</v>
      </c>
      <c r="G126" s="118"/>
      <c r="H126" s="174" t="str">
        <f>work!L126</f>
        <v>20190207</v>
      </c>
      <c r="I126" s="117">
        <f t="shared" si="2"/>
        <v>97877</v>
      </c>
      <c r="J126" s="117">
        <f t="shared" si="3"/>
        <v>9075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334897</v>
      </c>
      <c r="F127" s="173">
        <f>work!I127+work!J127</f>
        <v>1267400</v>
      </c>
      <c r="G127" s="118"/>
      <c r="H127" s="174" t="str">
        <f>work!L127</f>
        <v>20190307</v>
      </c>
      <c r="I127" s="117">
        <f t="shared" si="2"/>
        <v>334897</v>
      </c>
      <c r="J127" s="117">
        <f t="shared" si="3"/>
        <v>1267400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 t="e">
        <f>work!G128+work!H128</f>
        <v>#VALUE!</v>
      </c>
      <c r="F128" s="173" t="e">
        <f>work!I128+work!J128</f>
        <v>#VALUE!</v>
      </c>
      <c r="G128" s="118"/>
      <c r="H128" s="174" t="str">
        <f>work!L128</f>
        <v>No report</v>
      </c>
      <c r="I128" s="117" t="e">
        <f t="shared" si="2"/>
        <v>#VALUE!</v>
      </c>
      <c r="J128" s="117" t="e">
        <f t="shared" si="3"/>
        <v>#VALUE!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341616</v>
      </c>
      <c r="F129" s="173">
        <f>work!I129+work!J129</f>
        <v>2047700</v>
      </c>
      <c r="G129" s="118"/>
      <c r="H129" s="174" t="str">
        <f>work!L129</f>
        <v>20190207</v>
      </c>
      <c r="I129" s="117">
        <f t="shared" si="2"/>
        <v>341616</v>
      </c>
      <c r="J129" s="117">
        <f t="shared" si="3"/>
        <v>2047700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921779</v>
      </c>
      <c r="F130" s="173">
        <f>work!I130+work!J130</f>
        <v>78849</v>
      </c>
      <c r="G130" s="118"/>
      <c r="H130" s="174" t="str">
        <f>work!L130</f>
        <v>20190207</v>
      </c>
      <c r="I130" s="117">
        <f t="shared" si="2"/>
        <v>921779</v>
      </c>
      <c r="J130" s="117">
        <f t="shared" si="3"/>
        <v>78849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172424</v>
      </c>
      <c r="F131" s="173">
        <f>work!I131+work!J131</f>
        <v>134734</v>
      </c>
      <c r="G131" s="118"/>
      <c r="H131" s="174" t="str">
        <f>work!L131</f>
        <v>20190207</v>
      </c>
      <c r="I131" s="117">
        <f t="shared" si="2"/>
        <v>172424</v>
      </c>
      <c r="J131" s="117">
        <f t="shared" si="3"/>
        <v>134734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54549</v>
      </c>
      <c r="F132" s="173">
        <f>work!I132+work!J132</f>
        <v>40100</v>
      </c>
      <c r="G132" s="118"/>
      <c r="H132" s="174" t="str">
        <f>work!L132</f>
        <v>20190207</v>
      </c>
      <c r="I132" s="117">
        <f t="shared" si="2"/>
        <v>54549</v>
      </c>
      <c r="J132" s="117">
        <f t="shared" si="3"/>
        <v>40100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448334</v>
      </c>
      <c r="F133" s="173">
        <f>work!I133+work!J133</f>
        <v>65415</v>
      </c>
      <c r="G133" s="118"/>
      <c r="H133" s="174" t="str">
        <f>work!L133</f>
        <v>20190207</v>
      </c>
      <c r="I133" s="117">
        <f t="shared" si="2"/>
        <v>448334</v>
      </c>
      <c r="J133" s="117">
        <f t="shared" si="3"/>
        <v>65415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4181277</v>
      </c>
      <c r="F134" s="173">
        <f>work!I134+work!J134</f>
        <v>0</v>
      </c>
      <c r="G134" s="118"/>
      <c r="H134" s="174" t="str">
        <f>work!L134</f>
        <v>20190207</v>
      </c>
      <c r="I134" s="117">
        <f t="shared" si="2"/>
        <v>4181277</v>
      </c>
      <c r="J134" s="117">
        <f t="shared" si="3"/>
        <v>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272939</v>
      </c>
      <c r="F135" s="173">
        <f>work!I135+work!J135</f>
        <v>15000</v>
      </c>
      <c r="G135" s="118"/>
      <c r="H135" s="174" t="str">
        <f>work!L135</f>
        <v>20190207</v>
      </c>
      <c r="I135" s="117">
        <f t="shared" si="2"/>
        <v>272939</v>
      </c>
      <c r="J135" s="117">
        <f t="shared" si="3"/>
        <v>15000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3062765</v>
      </c>
      <c r="F136" s="173">
        <f>work!I136+work!J136</f>
        <v>1783295</v>
      </c>
      <c r="G136" s="118"/>
      <c r="H136" s="174" t="str">
        <f>work!L136</f>
        <v>20190307</v>
      </c>
      <c r="I136" s="117">
        <f t="shared" si="2"/>
        <v>3062765</v>
      </c>
      <c r="J136" s="117">
        <f t="shared" si="3"/>
        <v>1783295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10500</v>
      </c>
      <c r="F137" s="173">
        <f>work!I137+work!J137</f>
        <v>0</v>
      </c>
      <c r="G137" s="118"/>
      <c r="H137" s="174" t="str">
        <f>work!L137</f>
        <v>20190207</v>
      </c>
      <c r="I137" s="117">
        <f t="shared" si="2"/>
        <v>10500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298649</v>
      </c>
      <c r="F138" s="173">
        <f>work!I138+work!J138</f>
        <v>329757</v>
      </c>
      <c r="G138" s="118"/>
      <c r="H138" s="174" t="str">
        <f>work!L138</f>
        <v>20190207</v>
      </c>
      <c r="I138" s="117">
        <f t="shared" si="2"/>
        <v>298649</v>
      </c>
      <c r="J138" s="117">
        <f t="shared" si="3"/>
        <v>329757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178047</v>
      </c>
      <c r="F139" s="173">
        <f>work!I139+work!J139</f>
        <v>46935</v>
      </c>
      <c r="G139" s="118"/>
      <c r="H139" s="174" t="str">
        <f>work!L139</f>
        <v>20190207</v>
      </c>
      <c r="I139" s="117">
        <f t="shared" si="2"/>
        <v>178047</v>
      </c>
      <c r="J139" s="117">
        <f t="shared" si="3"/>
        <v>46935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366326</v>
      </c>
      <c r="F140" s="173">
        <f>work!I140+work!J140</f>
        <v>43434</v>
      </c>
      <c r="G140" s="118"/>
      <c r="H140" s="174" t="str">
        <f>work!L140</f>
        <v>20190207</v>
      </c>
      <c r="I140" s="117">
        <f t="shared" si="2"/>
        <v>366326</v>
      </c>
      <c r="J140" s="117">
        <f t="shared" si="3"/>
        <v>43434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104435</v>
      </c>
      <c r="F141" s="173">
        <f>work!I141+work!J141</f>
        <v>115850</v>
      </c>
      <c r="G141" s="118"/>
      <c r="H141" s="174" t="str">
        <f>work!L141</f>
        <v>20190307</v>
      </c>
      <c r="I141" s="117">
        <f t="shared" si="2"/>
        <v>104435</v>
      </c>
      <c r="J141" s="117">
        <f t="shared" si="3"/>
        <v>115850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341517</v>
      </c>
      <c r="F142" s="173">
        <f>work!I142+work!J142</f>
        <v>2005306</v>
      </c>
      <c r="G142" s="118"/>
      <c r="H142" s="174" t="str">
        <f>work!L142</f>
        <v>20190207</v>
      </c>
      <c r="I142" s="117">
        <f t="shared" si="2"/>
        <v>341517</v>
      </c>
      <c r="J142" s="117">
        <f t="shared" si="3"/>
        <v>2005306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1539555</v>
      </c>
      <c r="F143" s="173">
        <f>work!I143+work!J143</f>
        <v>445229</v>
      </c>
      <c r="G143" s="118"/>
      <c r="H143" s="174" t="str">
        <f>work!L143</f>
        <v>20190207</v>
      </c>
      <c r="I143" s="117">
        <f t="shared" si="2"/>
        <v>1539555</v>
      </c>
      <c r="J143" s="117">
        <f t="shared" si="3"/>
        <v>445229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172334</v>
      </c>
      <c r="F144" s="173">
        <f>work!I144+work!J144</f>
        <v>0</v>
      </c>
      <c r="G144" s="116"/>
      <c r="H144" s="174" t="str">
        <f>work!L144</f>
        <v>20190207</v>
      </c>
      <c r="I144" s="117">
        <f t="shared" si="2"/>
        <v>172334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1750737</v>
      </c>
      <c r="F145" s="173">
        <f>work!I145+work!J145</f>
        <v>383268</v>
      </c>
      <c r="G145" s="118"/>
      <c r="H145" s="174" t="str">
        <f>work!L145</f>
        <v>20190307</v>
      </c>
      <c r="I145" s="117">
        <f t="shared" si="2"/>
        <v>1750737</v>
      </c>
      <c r="J145" s="117">
        <f t="shared" si="3"/>
        <v>383268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142925</v>
      </c>
      <c r="F146" s="173">
        <f>work!I146+work!J146</f>
        <v>1021029</v>
      </c>
      <c r="G146" s="118"/>
      <c r="H146" s="174" t="str">
        <f>work!L146</f>
        <v>20190207</v>
      </c>
      <c r="I146" s="117">
        <f t="shared" si="2"/>
        <v>142925</v>
      </c>
      <c r="J146" s="117">
        <f t="shared" si="3"/>
        <v>1021029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2999757</v>
      </c>
      <c r="F147" s="173">
        <f>work!I147+work!J147</f>
        <v>1868166</v>
      </c>
      <c r="G147" s="118"/>
      <c r="H147" s="174" t="str">
        <f>work!L147</f>
        <v>20190207</v>
      </c>
      <c r="I147" s="117">
        <f t="shared" si="2"/>
        <v>2999757</v>
      </c>
      <c r="J147" s="117">
        <f t="shared" si="3"/>
        <v>1868166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10700</v>
      </c>
      <c r="F148" s="173">
        <f>work!I148+work!J148</f>
        <v>0</v>
      </c>
      <c r="G148" s="118"/>
      <c r="H148" s="174" t="str">
        <f>work!L148</f>
        <v>20190207</v>
      </c>
      <c r="I148" s="117">
        <f t="shared" si="2"/>
        <v>10700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 t="e">
        <f>work!G149+work!H149</f>
        <v>#VALUE!</v>
      </c>
      <c r="F149" s="173" t="e">
        <f>work!I149+work!J149</f>
        <v>#VALUE!</v>
      </c>
      <c r="G149" s="118"/>
      <c r="H149" s="174" t="str">
        <f>work!L149</f>
        <v>No report</v>
      </c>
      <c r="I149" s="117" t="e">
        <f t="shared" si="2"/>
        <v>#VALUE!</v>
      </c>
      <c r="J149" s="117" t="e">
        <f t="shared" si="3"/>
        <v>#VALUE!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60894</v>
      </c>
      <c r="F150" s="173">
        <f>work!I150+work!J150</f>
        <v>5300</v>
      </c>
      <c r="G150" s="118"/>
      <c r="H150" s="174" t="str">
        <f>work!L150</f>
        <v>20190207</v>
      </c>
      <c r="I150" s="117">
        <f t="shared" si="2"/>
        <v>60894</v>
      </c>
      <c r="J150" s="117">
        <f t="shared" si="3"/>
        <v>5300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2500</v>
      </c>
      <c r="F151" s="173">
        <f>work!I151+work!J151</f>
        <v>0</v>
      </c>
      <c r="G151" s="118"/>
      <c r="H151" s="174" t="str">
        <f>work!L151</f>
        <v>20190307</v>
      </c>
      <c r="I151" s="117">
        <f t="shared" si="2"/>
        <v>2500</v>
      </c>
      <c r="J151" s="117">
        <f t="shared" si="3"/>
        <v>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512149</v>
      </c>
      <c r="F152" s="173">
        <f>work!I152+work!J152</f>
        <v>313765</v>
      </c>
      <c r="G152" s="118"/>
      <c r="H152" s="174" t="str">
        <f>work!L152</f>
        <v>20190207</v>
      </c>
      <c r="I152" s="117">
        <f t="shared" si="2"/>
        <v>512149</v>
      </c>
      <c r="J152" s="117">
        <f t="shared" si="3"/>
        <v>313765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236600</v>
      </c>
      <c r="F153" s="173">
        <f>work!I153+work!J153</f>
        <v>17000</v>
      </c>
      <c r="G153" s="118"/>
      <c r="H153" s="174" t="str">
        <f>work!L153</f>
        <v>20190307</v>
      </c>
      <c r="I153" s="117">
        <f t="shared" si="2"/>
        <v>236600</v>
      </c>
      <c r="J153" s="117">
        <f t="shared" si="3"/>
        <v>17000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53060</v>
      </c>
      <c r="F154" s="173">
        <f>work!I154+work!J154</f>
        <v>21070</v>
      </c>
      <c r="G154" s="118"/>
      <c r="H154" s="174" t="str">
        <f>work!L154</f>
        <v>20190207</v>
      </c>
      <c r="I154" s="117">
        <f t="shared" si="2"/>
        <v>53060</v>
      </c>
      <c r="J154" s="117">
        <f t="shared" si="3"/>
        <v>21070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 t="e">
        <f>work!G155+work!H155</f>
        <v>#VALUE!</v>
      </c>
      <c r="F155" s="173" t="e">
        <f>work!I155+work!J155</f>
        <v>#VALUE!</v>
      </c>
      <c r="G155" s="118"/>
      <c r="H155" s="174" t="str">
        <f>work!L155</f>
        <v>No report</v>
      </c>
      <c r="I155" s="117" t="e">
        <f t="shared" si="2"/>
        <v>#VALUE!</v>
      </c>
      <c r="J155" s="117" t="e">
        <f t="shared" si="3"/>
        <v>#VALUE!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528104</v>
      </c>
      <c r="F156" s="173">
        <f>work!I156+work!J156</f>
        <v>198800</v>
      </c>
      <c r="G156" s="118"/>
      <c r="H156" s="174" t="str">
        <f>work!L156</f>
        <v>20190207</v>
      </c>
      <c r="I156" s="117">
        <f t="shared" si="2"/>
        <v>528104</v>
      </c>
      <c r="J156" s="117">
        <f t="shared" si="3"/>
        <v>198800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65585</v>
      </c>
      <c r="F157" s="173">
        <f>work!I157+work!J157</f>
        <v>67312</v>
      </c>
      <c r="G157" s="118"/>
      <c r="H157" s="174" t="str">
        <f>work!L157</f>
        <v>20190207</v>
      </c>
      <c r="I157" s="117">
        <f t="shared" si="2"/>
        <v>65585</v>
      </c>
      <c r="J157" s="117">
        <f t="shared" si="3"/>
        <v>67312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 t="e">
        <f>work!G158+work!H158</f>
        <v>#VALUE!</v>
      </c>
      <c r="F158" s="173" t="e">
        <f>work!I158+work!J158</f>
        <v>#VALUE!</v>
      </c>
      <c r="G158" s="118"/>
      <c r="H158" s="174" t="str">
        <f>work!L158</f>
        <v>No report</v>
      </c>
      <c r="I158" s="117" t="e">
        <f t="shared" si="2"/>
        <v>#VALUE!</v>
      </c>
      <c r="J158" s="117" t="e">
        <f t="shared" si="3"/>
        <v>#VALUE!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22395</v>
      </c>
      <c r="F159" s="173">
        <f>work!I159+work!J159</f>
        <v>12000</v>
      </c>
      <c r="G159" s="118"/>
      <c r="H159" s="174" t="str">
        <f>work!L159</f>
        <v>20190207</v>
      </c>
      <c r="I159" s="117">
        <f t="shared" si="2"/>
        <v>22395</v>
      </c>
      <c r="J159" s="117">
        <f t="shared" si="3"/>
        <v>12000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103406</v>
      </c>
      <c r="F160" s="173">
        <f>work!I160+work!J160</f>
        <v>348428</v>
      </c>
      <c r="G160" s="118"/>
      <c r="H160" s="174" t="str">
        <f>work!L160</f>
        <v>20190307</v>
      </c>
      <c r="I160" s="117">
        <f aca="true" t="shared" si="4" ref="I160:I223">E160</f>
        <v>103406</v>
      </c>
      <c r="J160" s="117">
        <f aca="true" t="shared" si="5" ref="J160:J223">F160</f>
        <v>348428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1529812</v>
      </c>
      <c r="F161" s="173">
        <f>work!I161+work!J161</f>
        <v>27350</v>
      </c>
      <c r="G161" s="118"/>
      <c r="H161" s="174" t="str">
        <f>work!L161</f>
        <v>20190207</v>
      </c>
      <c r="I161" s="117">
        <f t="shared" si="4"/>
        <v>1529812</v>
      </c>
      <c r="J161" s="117">
        <f t="shared" si="5"/>
        <v>27350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>
        <f>work!G163+work!H163</f>
        <v>0</v>
      </c>
      <c r="F163" s="173">
        <f>work!I163+work!J163</f>
        <v>1000</v>
      </c>
      <c r="G163" s="116"/>
      <c r="H163" s="174" t="s">
        <v>9</v>
      </c>
      <c r="I163" s="117">
        <f t="shared" si="4"/>
        <v>0</v>
      </c>
      <c r="J163" s="117">
        <f t="shared" si="5"/>
        <v>1000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330038</v>
      </c>
      <c r="F164" s="173">
        <f>work!I164+work!J164</f>
        <v>2216</v>
      </c>
      <c r="G164" s="118"/>
      <c r="H164" s="174" t="str">
        <f>work!L164</f>
        <v>20190207</v>
      </c>
      <c r="I164" s="117">
        <f t="shared" si="4"/>
        <v>330038</v>
      </c>
      <c r="J164" s="117">
        <f t="shared" si="5"/>
        <v>2216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500</v>
      </c>
      <c r="F165" s="173">
        <f>work!I165+work!J165</f>
        <v>0</v>
      </c>
      <c r="G165" s="118"/>
      <c r="H165" s="174" t="s">
        <v>9</v>
      </c>
      <c r="I165" s="117">
        <f t="shared" si="4"/>
        <v>500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168236</v>
      </c>
      <c r="F166" s="173">
        <f>work!I166+work!J166</f>
        <v>80000</v>
      </c>
      <c r="G166" s="118"/>
      <c r="H166" s="174" t="str">
        <f>work!L166</f>
        <v>20190207</v>
      </c>
      <c r="I166" s="117">
        <f t="shared" si="4"/>
        <v>168236</v>
      </c>
      <c r="J166" s="117">
        <f t="shared" si="5"/>
        <v>80000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350287</v>
      </c>
      <c r="F167" s="173">
        <f>work!I167+work!J167</f>
        <v>3976130</v>
      </c>
      <c r="G167" s="118"/>
      <c r="H167" s="174" t="str">
        <f>work!L167</f>
        <v>20190207</v>
      </c>
      <c r="I167" s="117">
        <f t="shared" si="4"/>
        <v>350287</v>
      </c>
      <c r="J167" s="117">
        <f t="shared" si="5"/>
        <v>3976130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1020421</v>
      </c>
      <c r="F168" s="173">
        <f>work!I168+work!J168</f>
        <v>156906</v>
      </c>
      <c r="G168" s="118"/>
      <c r="H168" s="174" t="str">
        <f>work!L168</f>
        <v>20190207</v>
      </c>
      <c r="I168" s="117">
        <f t="shared" si="4"/>
        <v>1020421</v>
      </c>
      <c r="J168" s="117">
        <f t="shared" si="5"/>
        <v>156906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523090</v>
      </c>
      <c r="F169" s="173">
        <f>work!I169+work!J169</f>
        <v>314059</v>
      </c>
      <c r="G169" s="118"/>
      <c r="H169" s="174" t="str">
        <f>work!L169</f>
        <v>20190207</v>
      </c>
      <c r="I169" s="117">
        <f t="shared" si="4"/>
        <v>523090</v>
      </c>
      <c r="J169" s="117">
        <f t="shared" si="5"/>
        <v>314059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 t="e">
        <f>work!G170+work!H170</f>
        <v>#VALUE!</v>
      </c>
      <c r="F170" s="173" t="e">
        <f>work!I170+work!J170</f>
        <v>#VALUE!</v>
      </c>
      <c r="G170" s="118"/>
      <c r="H170" s="174" t="str">
        <f>work!L170</f>
        <v>No report</v>
      </c>
      <c r="I170" s="117" t="e">
        <f t="shared" si="4"/>
        <v>#VALUE!</v>
      </c>
      <c r="J170" s="117" t="e">
        <f t="shared" si="5"/>
        <v>#VALUE!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1090163</v>
      </c>
      <c r="F171" s="173">
        <f>work!I171+work!J171</f>
        <v>13101583</v>
      </c>
      <c r="G171" s="118"/>
      <c r="H171" s="174" t="str">
        <f>work!L171</f>
        <v>20190207</v>
      </c>
      <c r="I171" s="117">
        <f t="shared" si="4"/>
        <v>1090163</v>
      </c>
      <c r="J171" s="117">
        <f t="shared" si="5"/>
        <v>13101583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1786982</v>
      </c>
      <c r="F172" s="173">
        <f>work!I172+work!J172</f>
        <v>112682202</v>
      </c>
      <c r="G172" s="118"/>
      <c r="H172" s="174" t="str">
        <f>work!L172</f>
        <v>20190307</v>
      </c>
      <c r="I172" s="117">
        <f t="shared" si="4"/>
        <v>1786982</v>
      </c>
      <c r="J172" s="117">
        <f t="shared" si="5"/>
        <v>112682202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19935</v>
      </c>
      <c r="F173" s="173">
        <f>work!I173+work!J173</f>
        <v>903</v>
      </c>
      <c r="G173" s="118"/>
      <c r="H173" s="174" t="str">
        <f>work!L173</f>
        <v>20190207</v>
      </c>
      <c r="I173" s="117">
        <f t="shared" si="4"/>
        <v>19935</v>
      </c>
      <c r="J173" s="117">
        <f t="shared" si="5"/>
        <v>903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 t="e">
        <f>work!G174+work!H174</f>
        <v>#VALUE!</v>
      </c>
      <c r="F174" s="173" t="e">
        <f>work!I174+work!J174</f>
        <v>#VALUE!</v>
      </c>
      <c r="G174" s="118"/>
      <c r="H174" s="174" t="str">
        <f>work!L174</f>
        <v>No report</v>
      </c>
      <c r="I174" s="117" t="e">
        <f t="shared" si="4"/>
        <v>#VALUE!</v>
      </c>
      <c r="J174" s="117" t="e">
        <f t="shared" si="5"/>
        <v>#VALUE!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279920</v>
      </c>
      <c r="F175" s="173">
        <f>work!I175+work!J175</f>
        <v>165295</v>
      </c>
      <c r="G175" s="118"/>
      <c r="H175" s="174" t="str">
        <f>work!L175</f>
        <v>20190207</v>
      </c>
      <c r="I175" s="117">
        <f t="shared" si="4"/>
        <v>279920</v>
      </c>
      <c r="J175" s="117">
        <f t="shared" si="5"/>
        <v>165295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14425</v>
      </c>
      <c r="F176" s="173">
        <f>work!I176+work!J176</f>
        <v>294000</v>
      </c>
      <c r="G176" s="118"/>
      <c r="H176" s="174" t="str">
        <f>work!L176</f>
        <v>20190207</v>
      </c>
      <c r="I176" s="117">
        <f t="shared" si="4"/>
        <v>14425</v>
      </c>
      <c r="J176" s="117">
        <f t="shared" si="5"/>
        <v>294000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954074</v>
      </c>
      <c r="F177" s="173">
        <f>work!I177+work!J177</f>
        <v>1582400</v>
      </c>
      <c r="G177" s="118"/>
      <c r="H177" s="174" t="str">
        <f>work!L177</f>
        <v>20190207</v>
      </c>
      <c r="I177" s="117">
        <f t="shared" si="4"/>
        <v>954074</v>
      </c>
      <c r="J177" s="117">
        <f t="shared" si="5"/>
        <v>1582400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2852360</v>
      </c>
      <c r="F178" s="173">
        <f>work!I178+work!J178</f>
        <v>576784</v>
      </c>
      <c r="G178" s="118"/>
      <c r="H178" s="174" t="str">
        <f>work!L178</f>
        <v>20190207</v>
      </c>
      <c r="I178" s="117">
        <f t="shared" si="4"/>
        <v>2852360</v>
      </c>
      <c r="J178" s="117">
        <f t="shared" si="5"/>
        <v>576784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421088</v>
      </c>
      <c r="F179" s="173">
        <f>work!I179+work!J179</f>
        <v>401875</v>
      </c>
      <c r="G179" s="118"/>
      <c r="H179" s="174" t="str">
        <f>work!L179</f>
        <v>20190307</v>
      </c>
      <c r="I179" s="117">
        <f t="shared" si="4"/>
        <v>421088</v>
      </c>
      <c r="J179" s="117">
        <f t="shared" si="5"/>
        <v>401875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728834</v>
      </c>
      <c r="F180" s="173">
        <f>work!I180+work!J180</f>
        <v>0</v>
      </c>
      <c r="G180" s="118"/>
      <c r="H180" s="174" t="str">
        <f>work!L180</f>
        <v>20190107</v>
      </c>
      <c r="I180" s="117">
        <f t="shared" si="4"/>
        <v>728834</v>
      </c>
      <c r="J180" s="117">
        <f t="shared" si="5"/>
        <v>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119105</v>
      </c>
      <c r="F181" s="173">
        <f>work!I181+work!J181</f>
        <v>53615</v>
      </c>
      <c r="G181" s="118"/>
      <c r="H181" s="174" t="str">
        <f>work!L181</f>
        <v>20190207</v>
      </c>
      <c r="I181" s="117">
        <f t="shared" si="4"/>
        <v>119105</v>
      </c>
      <c r="J181" s="117">
        <f t="shared" si="5"/>
        <v>53615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 t="e">
        <f>work!G182+work!H182</f>
        <v>#VALUE!</v>
      </c>
      <c r="F182" s="173" t="e">
        <f>work!I182+work!J182</f>
        <v>#VALUE!</v>
      </c>
      <c r="G182" s="118"/>
      <c r="H182" s="174" t="str">
        <f>work!L182</f>
        <v>No report</v>
      </c>
      <c r="I182" s="117" t="e">
        <f t="shared" si="4"/>
        <v>#VALUE!</v>
      </c>
      <c r="J182" s="117" t="e">
        <f t="shared" si="5"/>
        <v>#VALUE!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53420</v>
      </c>
      <c r="F183" s="173">
        <f>work!I183+work!J183</f>
        <v>23000</v>
      </c>
      <c r="G183" s="118"/>
      <c r="H183" s="174" t="str">
        <f>work!L183</f>
        <v>20190307</v>
      </c>
      <c r="I183" s="117">
        <f t="shared" si="4"/>
        <v>53420</v>
      </c>
      <c r="J183" s="117">
        <f t="shared" si="5"/>
        <v>23000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23444</v>
      </c>
      <c r="F184" s="173">
        <f>work!I184+work!J184</f>
        <v>500</v>
      </c>
      <c r="G184" s="118"/>
      <c r="H184" s="174" t="str">
        <f>work!L184</f>
        <v>20190207</v>
      </c>
      <c r="I184" s="117">
        <f t="shared" si="4"/>
        <v>23444</v>
      </c>
      <c r="J184" s="117">
        <f t="shared" si="5"/>
        <v>500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188479</v>
      </c>
      <c r="F185" s="173">
        <f>work!I185+work!J185</f>
        <v>30208</v>
      </c>
      <c r="G185" s="118"/>
      <c r="H185" s="174" t="str">
        <f>work!L185</f>
        <v>20190307</v>
      </c>
      <c r="I185" s="117">
        <f t="shared" si="4"/>
        <v>188479</v>
      </c>
      <c r="J185" s="117">
        <f t="shared" si="5"/>
        <v>30208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31550</v>
      </c>
      <c r="F186" s="173">
        <f>work!I186+work!J186</f>
        <v>31480</v>
      </c>
      <c r="G186" s="118"/>
      <c r="H186" s="174" t="str">
        <f>work!L186</f>
        <v>20190207</v>
      </c>
      <c r="I186" s="117">
        <f t="shared" si="4"/>
        <v>31550</v>
      </c>
      <c r="J186" s="117">
        <f t="shared" si="5"/>
        <v>31480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208685</v>
      </c>
      <c r="F187" s="173">
        <f>work!I187+work!J187</f>
        <v>121477</v>
      </c>
      <c r="G187" s="118"/>
      <c r="H187" s="174" t="str">
        <f>work!L187</f>
        <v>20190207</v>
      </c>
      <c r="I187" s="117">
        <f t="shared" si="4"/>
        <v>208685</v>
      </c>
      <c r="J187" s="117">
        <f t="shared" si="5"/>
        <v>121477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 t="e">
        <f>work!G188+work!H188</f>
        <v>#VALUE!</v>
      </c>
      <c r="F188" s="173" t="e">
        <f>work!I188+work!J188</f>
        <v>#VALUE!</v>
      </c>
      <c r="G188" s="118"/>
      <c r="H188" s="174" t="str">
        <f>work!L188</f>
        <v>No report</v>
      </c>
      <c r="I188" s="117" t="e">
        <f t="shared" si="4"/>
        <v>#VALUE!</v>
      </c>
      <c r="J188" s="117" t="e">
        <f t="shared" si="5"/>
        <v>#VALUE!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82622</v>
      </c>
      <c r="F189" s="173">
        <f>work!I189+work!J189</f>
        <v>33100</v>
      </c>
      <c r="G189" s="118"/>
      <c r="H189" s="174" t="str">
        <f>work!L189</f>
        <v>20190307</v>
      </c>
      <c r="I189" s="117">
        <f t="shared" si="4"/>
        <v>82622</v>
      </c>
      <c r="J189" s="117">
        <f t="shared" si="5"/>
        <v>33100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5511644</v>
      </c>
      <c r="F190" s="173">
        <f>work!I190+work!J190</f>
        <v>1491235</v>
      </c>
      <c r="G190" s="118"/>
      <c r="H190" s="174" t="str">
        <f>work!L190</f>
        <v>20190207</v>
      </c>
      <c r="I190" s="117">
        <f t="shared" si="4"/>
        <v>5511644</v>
      </c>
      <c r="J190" s="117">
        <f t="shared" si="5"/>
        <v>1491235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184989</v>
      </c>
      <c r="F191" s="173">
        <f>work!I191+work!J191</f>
        <v>302552</v>
      </c>
      <c r="G191" s="118"/>
      <c r="H191" s="174" t="str">
        <f>work!L191</f>
        <v>20190207</v>
      </c>
      <c r="I191" s="117">
        <f t="shared" si="4"/>
        <v>184989</v>
      </c>
      <c r="J191" s="117">
        <f t="shared" si="5"/>
        <v>302552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150854</v>
      </c>
      <c r="F193" s="173">
        <f>work!I193+work!J193</f>
        <v>69362</v>
      </c>
      <c r="G193" s="118"/>
      <c r="H193" s="174" t="str">
        <f>work!L193</f>
        <v>20190207</v>
      </c>
      <c r="I193" s="117">
        <f t="shared" si="4"/>
        <v>150854</v>
      </c>
      <c r="J193" s="117">
        <f t="shared" si="5"/>
        <v>69362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154298</v>
      </c>
      <c r="F194" s="173">
        <f>work!I194+work!J194</f>
        <v>44934</v>
      </c>
      <c r="G194" s="118"/>
      <c r="H194" s="174" t="str">
        <f>work!L194</f>
        <v>20190307</v>
      </c>
      <c r="I194" s="117">
        <f t="shared" si="4"/>
        <v>154298</v>
      </c>
      <c r="J194" s="117">
        <f t="shared" si="5"/>
        <v>44934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143420</v>
      </c>
      <c r="F195" s="173">
        <f>work!I195+work!J195</f>
        <v>115968</v>
      </c>
      <c r="G195" s="118"/>
      <c r="H195" s="174" t="str">
        <f>work!L195</f>
        <v>20190207</v>
      </c>
      <c r="I195" s="117">
        <f t="shared" si="4"/>
        <v>143420</v>
      </c>
      <c r="J195" s="117">
        <f t="shared" si="5"/>
        <v>115968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98737</v>
      </c>
      <c r="F198" s="173">
        <f>work!I198+work!J198</f>
        <v>43700</v>
      </c>
      <c r="G198" s="118"/>
      <c r="H198" s="174" t="str">
        <f>work!L198</f>
        <v>20190307</v>
      </c>
      <c r="I198" s="117">
        <f t="shared" si="4"/>
        <v>98737</v>
      </c>
      <c r="J198" s="117">
        <f t="shared" si="5"/>
        <v>43700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1142231</v>
      </c>
      <c r="F199" s="173">
        <f>work!I199+work!J199</f>
        <v>753461</v>
      </c>
      <c r="G199" s="118"/>
      <c r="H199" s="174" t="str">
        <f>work!L199</f>
        <v>20190207</v>
      </c>
      <c r="I199" s="117">
        <f t="shared" si="4"/>
        <v>1142231</v>
      </c>
      <c r="J199" s="117">
        <f t="shared" si="5"/>
        <v>753461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3311616</v>
      </c>
      <c r="F201" s="173">
        <f>work!I201+work!J201</f>
        <v>269880</v>
      </c>
      <c r="G201" s="118"/>
      <c r="H201" s="174" t="str">
        <f>work!L201</f>
        <v>20190207</v>
      </c>
      <c r="I201" s="117">
        <f t="shared" si="4"/>
        <v>3311616</v>
      </c>
      <c r="J201" s="117">
        <f t="shared" si="5"/>
        <v>269880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2355805</v>
      </c>
      <c r="F202" s="173">
        <f>work!I202+work!J202</f>
        <v>252543</v>
      </c>
      <c r="G202" s="118"/>
      <c r="H202" s="174" t="str">
        <f>work!L202</f>
        <v>20190207</v>
      </c>
      <c r="I202" s="117">
        <f t="shared" si="4"/>
        <v>2355805</v>
      </c>
      <c r="J202" s="117">
        <f t="shared" si="5"/>
        <v>252543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786117</v>
      </c>
      <c r="F203" s="173">
        <f>work!I203+work!J203</f>
        <v>0</v>
      </c>
      <c r="G203" s="118"/>
      <c r="H203" s="174" t="str">
        <f>work!L203</f>
        <v>20190207</v>
      </c>
      <c r="I203" s="117">
        <f t="shared" si="4"/>
        <v>786117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149988</v>
      </c>
      <c r="F204" s="173">
        <f>work!I204+work!J204</f>
        <v>1905322</v>
      </c>
      <c r="G204" s="118"/>
      <c r="H204" s="174" t="str">
        <f>work!L204</f>
        <v>20190307</v>
      </c>
      <c r="I204" s="117">
        <f t="shared" si="4"/>
        <v>149988</v>
      </c>
      <c r="J204" s="117">
        <f t="shared" si="5"/>
        <v>1905322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904242</v>
      </c>
      <c r="F205" s="173">
        <f>work!I205+work!J205</f>
        <v>2583065</v>
      </c>
      <c r="G205" s="118"/>
      <c r="H205" s="174" t="str">
        <f>work!L205</f>
        <v>20190207</v>
      </c>
      <c r="I205" s="117">
        <f t="shared" si="4"/>
        <v>904242</v>
      </c>
      <c r="J205" s="117">
        <f t="shared" si="5"/>
        <v>2583065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966112</v>
      </c>
      <c r="F206" s="173">
        <f>work!I206+work!J206</f>
        <v>31000</v>
      </c>
      <c r="G206" s="118"/>
      <c r="H206" s="174" t="str">
        <f>work!L206</f>
        <v>20190207</v>
      </c>
      <c r="I206" s="117">
        <f t="shared" si="4"/>
        <v>966112</v>
      </c>
      <c r="J206" s="117">
        <f t="shared" si="5"/>
        <v>31000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1238345</v>
      </c>
      <c r="F207" s="173">
        <f>work!I207+work!J207</f>
        <v>121000</v>
      </c>
      <c r="G207" s="118"/>
      <c r="H207" s="174" t="str">
        <f>work!L207</f>
        <v>20190207</v>
      </c>
      <c r="I207" s="117">
        <f t="shared" si="4"/>
        <v>1238345</v>
      </c>
      <c r="J207" s="117">
        <f t="shared" si="5"/>
        <v>121000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3495615</v>
      </c>
      <c r="F208" s="173">
        <f>work!I208+work!J208</f>
        <v>2834580</v>
      </c>
      <c r="G208" s="118"/>
      <c r="H208" s="174" t="str">
        <f>work!L208</f>
        <v>20190207</v>
      </c>
      <c r="I208" s="117">
        <f t="shared" si="4"/>
        <v>3495615</v>
      </c>
      <c r="J208" s="117">
        <f t="shared" si="5"/>
        <v>2834580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3798692</v>
      </c>
      <c r="F209" s="173">
        <f>work!I209+work!J209</f>
        <v>149500</v>
      </c>
      <c r="G209" s="118"/>
      <c r="H209" s="174" t="str">
        <f>work!L209</f>
        <v>20190207</v>
      </c>
      <c r="I209" s="117">
        <f t="shared" si="4"/>
        <v>3798692</v>
      </c>
      <c r="J209" s="117">
        <f t="shared" si="5"/>
        <v>149500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4186920</v>
      </c>
      <c r="F210" s="173">
        <f>work!I210+work!J210</f>
        <v>262000</v>
      </c>
      <c r="G210" s="118"/>
      <c r="H210" s="174" t="str">
        <f>work!L210</f>
        <v>20190207</v>
      </c>
      <c r="I210" s="117">
        <f t="shared" si="4"/>
        <v>4186920</v>
      </c>
      <c r="J210" s="117">
        <f t="shared" si="5"/>
        <v>262000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629500</v>
      </c>
      <c r="F211" s="173">
        <f>work!I211+work!J211</f>
        <v>281301</v>
      </c>
      <c r="G211" s="118"/>
      <c r="H211" s="174" t="str">
        <f>work!L211</f>
        <v>20190207</v>
      </c>
      <c r="I211" s="117">
        <f t="shared" si="4"/>
        <v>629500</v>
      </c>
      <c r="J211" s="117">
        <f t="shared" si="5"/>
        <v>281301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2472970</v>
      </c>
      <c r="F212" s="173">
        <f>work!I212+work!J212</f>
        <v>65200</v>
      </c>
      <c r="G212" s="118"/>
      <c r="H212" s="174" t="str">
        <f>work!L212</f>
        <v>20190207</v>
      </c>
      <c r="I212" s="117">
        <f t="shared" si="4"/>
        <v>2472970</v>
      </c>
      <c r="J212" s="117">
        <f t="shared" si="5"/>
        <v>65200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253600</v>
      </c>
      <c r="F213" s="173">
        <f>work!I213+work!J213</f>
        <v>21322</v>
      </c>
      <c r="G213" s="118"/>
      <c r="H213" s="174" t="str">
        <f>work!L213</f>
        <v>20190207</v>
      </c>
      <c r="I213" s="117">
        <f t="shared" si="4"/>
        <v>253600</v>
      </c>
      <c r="J213" s="117">
        <f t="shared" si="5"/>
        <v>21322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257628</v>
      </c>
      <c r="F214" s="173">
        <f>work!I214+work!J214</f>
        <v>102601</v>
      </c>
      <c r="G214" s="118"/>
      <c r="H214" s="174" t="str">
        <f>work!L214</f>
        <v>20190207</v>
      </c>
      <c r="I214" s="117">
        <f t="shared" si="4"/>
        <v>257628</v>
      </c>
      <c r="J214" s="117">
        <f t="shared" si="5"/>
        <v>102601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1450012</v>
      </c>
      <c r="F215" s="173">
        <f>work!I215+work!J215</f>
        <v>3500</v>
      </c>
      <c r="G215" s="118"/>
      <c r="H215" s="174" t="str">
        <f>work!L215</f>
        <v>20190207</v>
      </c>
      <c r="I215" s="117">
        <f t="shared" si="4"/>
        <v>1450012</v>
      </c>
      <c r="J215" s="117">
        <f t="shared" si="5"/>
        <v>3500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39500</v>
      </c>
      <c r="F216" s="173">
        <f>work!I216+work!J216</f>
        <v>159880</v>
      </c>
      <c r="G216" s="118"/>
      <c r="H216" s="174" t="str">
        <f>work!L216</f>
        <v>20190207</v>
      </c>
      <c r="I216" s="117">
        <f t="shared" si="4"/>
        <v>39500</v>
      </c>
      <c r="J216" s="117">
        <f t="shared" si="5"/>
        <v>159880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301418</v>
      </c>
      <c r="F217" s="173">
        <f>work!I217+work!J217</f>
        <v>3350</v>
      </c>
      <c r="G217" s="118"/>
      <c r="H217" s="174" t="str">
        <f>work!L217</f>
        <v>20190307</v>
      </c>
      <c r="I217" s="117">
        <f t="shared" si="4"/>
        <v>301418</v>
      </c>
      <c r="J217" s="117">
        <f t="shared" si="5"/>
        <v>3350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10695</v>
      </c>
      <c r="F218" s="173">
        <f>work!I218+work!J218</f>
        <v>102808</v>
      </c>
      <c r="G218" s="118"/>
      <c r="H218" s="174" t="str">
        <f>work!L218</f>
        <v>20190307</v>
      </c>
      <c r="I218" s="117">
        <f t="shared" si="4"/>
        <v>10695</v>
      </c>
      <c r="J218" s="117">
        <f t="shared" si="5"/>
        <v>102808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3500</v>
      </c>
      <c r="F219" s="173">
        <f>work!I219+work!J219</f>
        <v>125050</v>
      </c>
      <c r="G219" s="118"/>
      <c r="H219" s="174" t="str">
        <f>work!L219</f>
        <v>20190307</v>
      </c>
      <c r="I219" s="117">
        <f t="shared" si="4"/>
        <v>3500</v>
      </c>
      <c r="J219" s="117">
        <f t="shared" si="5"/>
        <v>125050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21430</v>
      </c>
      <c r="F220" s="173">
        <f>work!I220+work!J220</f>
        <v>1800</v>
      </c>
      <c r="G220" s="118"/>
      <c r="H220" s="174" t="str">
        <f>work!L220</f>
        <v>20190207</v>
      </c>
      <c r="I220" s="117">
        <f t="shared" si="4"/>
        <v>21430</v>
      </c>
      <c r="J220" s="117">
        <f t="shared" si="5"/>
        <v>1800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24655</v>
      </c>
      <c r="F221" s="173">
        <f>work!I221+work!J221</f>
        <v>81358</v>
      </c>
      <c r="G221" s="118"/>
      <c r="H221" s="174" t="str">
        <f>work!L221</f>
        <v>20190307</v>
      </c>
      <c r="I221" s="117">
        <f t="shared" si="4"/>
        <v>24655</v>
      </c>
      <c r="J221" s="117">
        <f t="shared" si="5"/>
        <v>81358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0</v>
      </c>
      <c r="F222" s="173">
        <f>work!I222+work!J222</f>
        <v>8100</v>
      </c>
      <c r="G222" s="118"/>
      <c r="H222" s="174" t="str">
        <f>work!L222</f>
        <v>20190307</v>
      </c>
      <c r="I222" s="117">
        <f t="shared" si="4"/>
        <v>0</v>
      </c>
      <c r="J222" s="117">
        <f t="shared" si="5"/>
        <v>8100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17180</v>
      </c>
      <c r="F223" s="173">
        <f>work!I223+work!J223</f>
        <v>60410</v>
      </c>
      <c r="G223" s="118"/>
      <c r="H223" s="174" t="str">
        <f>work!L223</f>
        <v>20190307</v>
      </c>
      <c r="I223" s="117">
        <f t="shared" si="4"/>
        <v>17180</v>
      </c>
      <c r="J223" s="117">
        <f t="shared" si="5"/>
        <v>60410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85220</v>
      </c>
      <c r="F224" s="173">
        <f>work!I224+work!J224</f>
        <v>0</v>
      </c>
      <c r="G224" s="118"/>
      <c r="H224" s="174" t="str">
        <f>work!L224</f>
        <v>20190307</v>
      </c>
      <c r="I224" s="117">
        <f aca="true" t="shared" si="6" ref="I224:I287">E224</f>
        <v>85220</v>
      </c>
      <c r="J224" s="117">
        <f aca="true" t="shared" si="7" ref="J224:J287">F224</f>
        <v>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174645</v>
      </c>
      <c r="F225" s="173">
        <f>work!I225+work!J225</f>
        <v>31300</v>
      </c>
      <c r="G225" s="118"/>
      <c r="H225" s="174" t="str">
        <f>work!L225</f>
        <v>20190207</v>
      </c>
      <c r="I225" s="117">
        <f t="shared" si="6"/>
        <v>174645</v>
      </c>
      <c r="J225" s="117">
        <f t="shared" si="7"/>
        <v>31300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3750</v>
      </c>
      <c r="F226" s="173">
        <f>work!I226+work!J226</f>
        <v>11220</v>
      </c>
      <c r="G226" s="118"/>
      <c r="H226" s="174" t="str">
        <f>work!L226</f>
        <v>20190307</v>
      </c>
      <c r="I226" s="117">
        <f t="shared" si="6"/>
        <v>3750</v>
      </c>
      <c r="J226" s="117">
        <f t="shared" si="7"/>
        <v>11220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700</v>
      </c>
      <c r="G227" s="118"/>
      <c r="H227" s="174" t="str">
        <f>work!L227</f>
        <v>20190307</v>
      </c>
      <c r="I227" s="117">
        <f t="shared" si="6"/>
        <v>0</v>
      </c>
      <c r="J227" s="117">
        <f t="shared" si="7"/>
        <v>700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23109</v>
      </c>
      <c r="F228" s="173">
        <f>work!I228+work!J228</f>
        <v>2350</v>
      </c>
      <c r="G228" s="118"/>
      <c r="H228" s="174" t="str">
        <f>work!L228</f>
        <v>20190307</v>
      </c>
      <c r="I228" s="117">
        <f t="shared" si="6"/>
        <v>23109</v>
      </c>
      <c r="J228" s="117">
        <f t="shared" si="7"/>
        <v>2350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43788</v>
      </c>
      <c r="F229" s="173">
        <f>work!I229+work!J229</f>
        <v>370281</v>
      </c>
      <c r="G229" s="118"/>
      <c r="H229" s="174" t="str">
        <f>work!L229</f>
        <v>20190307</v>
      </c>
      <c r="I229" s="117">
        <f t="shared" si="6"/>
        <v>43788</v>
      </c>
      <c r="J229" s="117">
        <f t="shared" si="7"/>
        <v>370281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1101552</v>
      </c>
      <c r="F230" s="173">
        <f>work!I230+work!J230</f>
        <v>1834307</v>
      </c>
      <c r="G230" s="118"/>
      <c r="H230" s="174" t="str">
        <f>work!L230</f>
        <v>20190307</v>
      </c>
      <c r="I230" s="117">
        <f t="shared" si="6"/>
        <v>1101552</v>
      </c>
      <c r="J230" s="117">
        <f t="shared" si="7"/>
        <v>1834307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712471</v>
      </c>
      <c r="F231" s="173">
        <f>work!I231+work!J231</f>
        <v>150900</v>
      </c>
      <c r="G231" s="118"/>
      <c r="H231" s="174" t="str">
        <f>work!L231</f>
        <v>20190207</v>
      </c>
      <c r="I231" s="117">
        <f t="shared" si="6"/>
        <v>712471</v>
      </c>
      <c r="J231" s="117">
        <f t="shared" si="7"/>
        <v>150900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1685015</v>
      </c>
      <c r="F232" s="173">
        <f>work!I232+work!J232</f>
        <v>2581532</v>
      </c>
      <c r="G232" s="118"/>
      <c r="H232" s="174" t="str">
        <f>work!L232</f>
        <v>20190207</v>
      </c>
      <c r="I232" s="117">
        <f t="shared" si="6"/>
        <v>1685015</v>
      </c>
      <c r="J232" s="117">
        <f t="shared" si="7"/>
        <v>2581532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210480</v>
      </c>
      <c r="F233" s="173">
        <f>work!I233+work!J233</f>
        <v>1801489</v>
      </c>
      <c r="G233" s="118"/>
      <c r="H233" s="174" t="str">
        <f>work!L233</f>
        <v>20190207</v>
      </c>
      <c r="I233" s="117">
        <f t="shared" si="6"/>
        <v>210480</v>
      </c>
      <c r="J233" s="117">
        <f t="shared" si="7"/>
        <v>1801489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2014606</v>
      </c>
      <c r="F234" s="173">
        <f>work!I234+work!J234</f>
        <v>118825</v>
      </c>
      <c r="G234" s="118"/>
      <c r="H234" s="174" t="str">
        <f>work!L234</f>
        <v>20190307</v>
      </c>
      <c r="I234" s="117">
        <f t="shared" si="6"/>
        <v>2014606</v>
      </c>
      <c r="J234" s="117">
        <f t="shared" si="7"/>
        <v>118825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1762386</v>
      </c>
      <c r="F235" s="173">
        <f>work!I235+work!J235</f>
        <v>2516106</v>
      </c>
      <c r="G235" s="118"/>
      <c r="H235" s="174" t="str">
        <f>work!L235</f>
        <v>20190307</v>
      </c>
      <c r="I235" s="117">
        <f t="shared" si="6"/>
        <v>1762386</v>
      </c>
      <c r="J235" s="117">
        <f t="shared" si="7"/>
        <v>2516106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 t="e">
        <f>work!G236+work!H236</f>
        <v>#VALUE!</v>
      </c>
      <c r="F236" s="173" t="e">
        <f>work!I236+work!J236</f>
        <v>#VALUE!</v>
      </c>
      <c r="G236" s="118"/>
      <c r="H236" s="174" t="str">
        <f>work!L236</f>
        <v>No report</v>
      </c>
      <c r="I236" s="117" t="e">
        <f t="shared" si="6"/>
        <v>#VALUE!</v>
      </c>
      <c r="J236" s="117" t="e">
        <f t="shared" si="7"/>
        <v>#VALUE!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474715</v>
      </c>
      <c r="F237" s="173">
        <f>work!I237+work!J237</f>
        <v>168312</v>
      </c>
      <c r="G237" s="118"/>
      <c r="H237" s="174" t="str">
        <f>work!L237</f>
        <v>20190207</v>
      </c>
      <c r="I237" s="117">
        <f t="shared" si="6"/>
        <v>474715</v>
      </c>
      <c r="J237" s="117">
        <f t="shared" si="7"/>
        <v>168312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194426</v>
      </c>
      <c r="F238" s="173">
        <f>work!I238+work!J238</f>
        <v>427587</v>
      </c>
      <c r="G238" s="118"/>
      <c r="H238" s="174" t="str">
        <f>work!L238</f>
        <v>20190307</v>
      </c>
      <c r="I238" s="117">
        <f t="shared" si="6"/>
        <v>194426</v>
      </c>
      <c r="J238" s="117">
        <f t="shared" si="7"/>
        <v>427587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0</v>
      </c>
      <c r="F239" s="173">
        <f>work!I239+work!J239</f>
        <v>138000</v>
      </c>
      <c r="G239" s="118"/>
      <c r="H239" s="174" t="str">
        <f>work!L239</f>
        <v>20190207</v>
      </c>
      <c r="I239" s="117">
        <f t="shared" si="6"/>
        <v>0</v>
      </c>
      <c r="J239" s="117">
        <f t="shared" si="7"/>
        <v>138000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4013635</v>
      </c>
      <c r="F240" s="173">
        <f>work!I240+work!J240</f>
        <v>712538</v>
      </c>
      <c r="G240" s="118"/>
      <c r="H240" s="174" t="str">
        <f>work!L240</f>
        <v>20190207</v>
      </c>
      <c r="I240" s="117">
        <f t="shared" si="6"/>
        <v>4013635</v>
      </c>
      <c r="J240" s="117">
        <f t="shared" si="7"/>
        <v>712538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2140219</v>
      </c>
      <c r="F241" s="173">
        <f>work!I241+work!J241</f>
        <v>7879</v>
      </c>
      <c r="G241" s="118"/>
      <c r="H241" s="174" t="str">
        <f>work!L241</f>
        <v>20190207</v>
      </c>
      <c r="I241" s="117">
        <f t="shared" si="6"/>
        <v>2140219</v>
      </c>
      <c r="J241" s="117">
        <f t="shared" si="7"/>
        <v>7879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26780600</v>
      </c>
      <c r="F242" s="173">
        <f>work!I242+work!J242</f>
        <v>619969</v>
      </c>
      <c r="G242" s="118"/>
      <c r="H242" s="174" t="str">
        <f>work!L242</f>
        <v>20190207</v>
      </c>
      <c r="I242" s="117">
        <f t="shared" si="6"/>
        <v>26780600</v>
      </c>
      <c r="J242" s="117">
        <f t="shared" si="7"/>
        <v>619969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3123568</v>
      </c>
      <c r="F243" s="173">
        <f>work!I243+work!J243</f>
        <v>384498</v>
      </c>
      <c r="G243" s="118"/>
      <c r="H243" s="174" t="str">
        <f>work!L243</f>
        <v>20190207</v>
      </c>
      <c r="I243" s="117">
        <f t="shared" si="6"/>
        <v>3123568</v>
      </c>
      <c r="J243" s="117">
        <f t="shared" si="7"/>
        <v>384498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6230385</v>
      </c>
      <c r="F244" s="173">
        <f>work!I244+work!J244</f>
        <v>25090533</v>
      </c>
      <c r="G244" s="118"/>
      <c r="H244" s="174" t="str">
        <f>work!L244</f>
        <v>20190207</v>
      </c>
      <c r="I244" s="117">
        <f t="shared" si="6"/>
        <v>6230385</v>
      </c>
      <c r="J244" s="117">
        <f t="shared" si="7"/>
        <v>25090533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1080601</v>
      </c>
      <c r="F245" s="173">
        <f>work!I245+work!J245</f>
        <v>1</v>
      </c>
      <c r="G245" s="118"/>
      <c r="H245" s="174" t="str">
        <f>work!L245</f>
        <v>20190207</v>
      </c>
      <c r="I245" s="117">
        <f t="shared" si="6"/>
        <v>1080601</v>
      </c>
      <c r="J245" s="117">
        <f t="shared" si="7"/>
        <v>1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818523</v>
      </c>
      <c r="F246" s="173">
        <f>work!I246+work!J246</f>
        <v>448585</v>
      </c>
      <c r="G246" s="118"/>
      <c r="H246" s="174" t="str">
        <f>work!L246</f>
        <v>20190207</v>
      </c>
      <c r="I246" s="117">
        <f t="shared" si="6"/>
        <v>818523</v>
      </c>
      <c r="J246" s="117">
        <f t="shared" si="7"/>
        <v>448585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>
        <f>work!G247+work!H247</f>
        <v>1470448</v>
      </c>
      <c r="F247" s="173">
        <f>work!I247+work!J247</f>
        <v>660450</v>
      </c>
      <c r="G247" s="116"/>
      <c r="H247" s="174" t="str">
        <f>work!L247</f>
        <v>20190307</v>
      </c>
      <c r="I247" s="117">
        <f t="shared" si="6"/>
        <v>1470448</v>
      </c>
      <c r="J247" s="117">
        <f t="shared" si="7"/>
        <v>660450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499049</v>
      </c>
      <c r="F248" s="173">
        <f>work!I248+work!J248</f>
        <v>352100</v>
      </c>
      <c r="G248" s="118"/>
      <c r="H248" s="174" t="str">
        <f>work!L248</f>
        <v>20190207</v>
      </c>
      <c r="I248" s="117">
        <f t="shared" si="6"/>
        <v>499049</v>
      </c>
      <c r="J248" s="117">
        <f t="shared" si="7"/>
        <v>352100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1094678</v>
      </c>
      <c r="F249" s="173">
        <f>work!I249+work!J249</f>
        <v>36444</v>
      </c>
      <c r="G249" s="118"/>
      <c r="H249" s="174" t="str">
        <f>work!L249</f>
        <v>20190307</v>
      </c>
      <c r="I249" s="117">
        <f t="shared" si="6"/>
        <v>1094678</v>
      </c>
      <c r="J249" s="117">
        <f t="shared" si="7"/>
        <v>36444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205095</v>
      </c>
      <c r="F250" s="173">
        <f>work!I250+work!J250</f>
        <v>68301</v>
      </c>
      <c r="G250" s="118"/>
      <c r="H250" s="174" t="str">
        <f>work!L250</f>
        <v>20190207</v>
      </c>
      <c r="I250" s="117">
        <f t="shared" si="6"/>
        <v>205095</v>
      </c>
      <c r="J250" s="117">
        <f t="shared" si="7"/>
        <v>68301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402604</v>
      </c>
      <c r="F251" s="173">
        <f>work!I251+work!J251</f>
        <v>2302773</v>
      </c>
      <c r="G251" s="118"/>
      <c r="H251" s="174" t="str">
        <f>work!L251</f>
        <v>20190307</v>
      </c>
      <c r="I251" s="117">
        <f t="shared" si="6"/>
        <v>402604</v>
      </c>
      <c r="J251" s="117">
        <f t="shared" si="7"/>
        <v>2302773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1981873</v>
      </c>
      <c r="F252" s="173">
        <f>work!I252+work!J252</f>
        <v>125966</v>
      </c>
      <c r="G252" s="118"/>
      <c r="H252" s="174" t="str">
        <f>work!L252</f>
        <v>20190207</v>
      </c>
      <c r="I252" s="117">
        <f t="shared" si="6"/>
        <v>1981873</v>
      </c>
      <c r="J252" s="117">
        <f t="shared" si="7"/>
        <v>125966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>
        <f>work!G253+work!H253</f>
        <v>330565</v>
      </c>
      <c r="F253" s="173">
        <f>work!I253+work!J253</f>
        <v>3479</v>
      </c>
      <c r="G253" s="118"/>
      <c r="H253" s="174" t="str">
        <f>work!L253</f>
        <v>20190307</v>
      </c>
      <c r="I253" s="117">
        <f t="shared" si="6"/>
        <v>330565</v>
      </c>
      <c r="J253" s="117">
        <f t="shared" si="7"/>
        <v>3479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609275</v>
      </c>
      <c r="F254" s="173">
        <f>work!I254+work!J254</f>
        <v>292494</v>
      </c>
      <c r="G254" s="118"/>
      <c r="H254" s="174" t="str">
        <f>work!L254</f>
        <v>20190307</v>
      </c>
      <c r="I254" s="117">
        <f t="shared" si="6"/>
        <v>609275</v>
      </c>
      <c r="J254" s="117">
        <f t="shared" si="7"/>
        <v>292494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673022</v>
      </c>
      <c r="F255" s="173">
        <f>work!I255+work!J255</f>
        <v>98680</v>
      </c>
      <c r="G255" s="118"/>
      <c r="H255" s="174" t="str">
        <f>work!L255</f>
        <v>20190307</v>
      </c>
      <c r="I255" s="117">
        <f t="shared" si="6"/>
        <v>673022</v>
      </c>
      <c r="J255" s="117">
        <f t="shared" si="7"/>
        <v>98680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0</v>
      </c>
      <c r="F256" s="173">
        <f>work!I256+work!J256</f>
        <v>536038</v>
      </c>
      <c r="G256" s="118"/>
      <c r="H256" s="174" t="str">
        <f>work!L256</f>
        <v>20190207</v>
      </c>
      <c r="I256" s="117">
        <f t="shared" si="6"/>
        <v>0</v>
      </c>
      <c r="J256" s="117">
        <f t="shared" si="7"/>
        <v>536038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525485</v>
      </c>
      <c r="F257" s="173">
        <f>work!I257+work!J257</f>
        <v>54809</v>
      </c>
      <c r="G257" s="118"/>
      <c r="H257" s="174" t="str">
        <f>work!L257</f>
        <v>20190207</v>
      </c>
      <c r="I257" s="117">
        <f t="shared" si="6"/>
        <v>525485</v>
      </c>
      <c r="J257" s="117">
        <f t="shared" si="7"/>
        <v>54809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333164</v>
      </c>
      <c r="F258" s="173">
        <f>work!I258+work!J258</f>
        <v>633119</v>
      </c>
      <c r="G258" s="118"/>
      <c r="H258" s="174" t="str">
        <f>work!L258</f>
        <v>20190307</v>
      </c>
      <c r="I258" s="117">
        <f t="shared" si="6"/>
        <v>333164</v>
      </c>
      <c r="J258" s="117">
        <f t="shared" si="7"/>
        <v>633119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249587</v>
      </c>
      <c r="F259" s="173">
        <f>work!I259+work!J259</f>
        <v>184801</v>
      </c>
      <c r="G259" s="118"/>
      <c r="H259" s="174" t="str">
        <f>work!L259</f>
        <v>20190207</v>
      </c>
      <c r="I259" s="117">
        <f t="shared" si="6"/>
        <v>249587</v>
      </c>
      <c r="J259" s="117">
        <f t="shared" si="7"/>
        <v>184801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695876</v>
      </c>
      <c r="F260" s="173">
        <f>work!I260+work!J260</f>
        <v>3351205</v>
      </c>
      <c r="G260" s="118"/>
      <c r="H260" s="174" t="str">
        <f>work!L260</f>
        <v>20190207</v>
      </c>
      <c r="I260" s="117">
        <f t="shared" si="6"/>
        <v>695876</v>
      </c>
      <c r="J260" s="117">
        <f t="shared" si="7"/>
        <v>3351205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135192</v>
      </c>
      <c r="F261" s="173">
        <f>work!I261+work!J261</f>
        <v>182096</v>
      </c>
      <c r="G261" s="118"/>
      <c r="H261" s="174" t="str">
        <f>work!L261</f>
        <v>20190307</v>
      </c>
      <c r="I261" s="117">
        <f t="shared" si="6"/>
        <v>135192</v>
      </c>
      <c r="J261" s="117">
        <f t="shared" si="7"/>
        <v>182096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 t="e">
        <f>work!G262+work!H262</f>
        <v>#VALUE!</v>
      </c>
      <c r="F262" s="173" t="e">
        <f>work!I262+work!J262</f>
        <v>#VALUE!</v>
      </c>
      <c r="G262" s="118"/>
      <c r="H262" s="174" t="str">
        <f>work!L262</f>
        <v>No report</v>
      </c>
      <c r="I262" s="117" t="e">
        <f t="shared" si="6"/>
        <v>#VALUE!</v>
      </c>
      <c r="J262" s="117" t="e">
        <f t="shared" si="7"/>
        <v>#VALUE!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2075915</v>
      </c>
      <c r="F263" s="173">
        <f>work!I263+work!J263</f>
        <v>94208</v>
      </c>
      <c r="G263" s="118"/>
      <c r="H263" s="174" t="str">
        <f>work!L263</f>
        <v>20190207</v>
      </c>
      <c r="I263" s="117">
        <f t="shared" si="6"/>
        <v>2075915</v>
      </c>
      <c r="J263" s="117">
        <f t="shared" si="7"/>
        <v>94208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83932</v>
      </c>
      <c r="F264" s="173">
        <f>work!I264+work!J264</f>
        <v>0</v>
      </c>
      <c r="G264" s="118"/>
      <c r="H264" s="174" t="str">
        <f>work!L264</f>
        <v>20190307</v>
      </c>
      <c r="I264" s="117">
        <f t="shared" si="6"/>
        <v>83932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192259</v>
      </c>
      <c r="F266" s="173">
        <f>work!I266+work!J266</f>
        <v>269543</v>
      </c>
      <c r="G266" s="118"/>
      <c r="H266" s="174" t="str">
        <f>work!L266</f>
        <v>20190207</v>
      </c>
      <c r="I266" s="117">
        <f t="shared" si="6"/>
        <v>192259</v>
      </c>
      <c r="J266" s="117">
        <f t="shared" si="7"/>
        <v>269543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338889</v>
      </c>
      <c r="F267" s="173">
        <f>work!I267+work!J267</f>
        <v>41440</v>
      </c>
      <c r="G267" s="118"/>
      <c r="H267" s="174" t="str">
        <f>work!L267</f>
        <v>20190307</v>
      </c>
      <c r="I267" s="117">
        <f t="shared" si="6"/>
        <v>338889</v>
      </c>
      <c r="J267" s="117">
        <f t="shared" si="7"/>
        <v>41440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7380</v>
      </c>
      <c r="F268" s="173">
        <f>work!I268+work!J268</f>
        <v>0</v>
      </c>
      <c r="G268" s="118"/>
      <c r="H268" s="174" t="str">
        <f>work!L268</f>
        <v>20190307</v>
      </c>
      <c r="I268" s="117">
        <f t="shared" si="6"/>
        <v>7380</v>
      </c>
      <c r="J268" s="117">
        <f t="shared" si="7"/>
        <v>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34320</v>
      </c>
      <c r="G269" s="118"/>
      <c r="H269" s="174" t="str">
        <f>work!L269</f>
        <v>20190207</v>
      </c>
      <c r="I269" s="117">
        <f t="shared" si="6"/>
        <v>0</v>
      </c>
      <c r="J269" s="117">
        <f t="shared" si="7"/>
        <v>34320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1588584</v>
      </c>
      <c r="F270" s="173">
        <f>work!I270+work!J270</f>
        <v>3666960</v>
      </c>
      <c r="G270" s="118"/>
      <c r="H270" s="174" t="str">
        <f>work!L270</f>
        <v>20190207</v>
      </c>
      <c r="I270" s="117">
        <f t="shared" si="6"/>
        <v>1588584</v>
      </c>
      <c r="J270" s="117">
        <f t="shared" si="7"/>
        <v>3666960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 t="e">
        <f>work!G271+work!H271</f>
        <v>#VALUE!</v>
      </c>
      <c r="F271" s="173" t="e">
        <f>work!I271+work!J271</f>
        <v>#VALUE!</v>
      </c>
      <c r="G271" s="118"/>
      <c r="H271" s="174" t="str">
        <f>work!L271</f>
        <v>No report</v>
      </c>
      <c r="I271" s="117" t="e">
        <f t="shared" si="6"/>
        <v>#VALUE!</v>
      </c>
      <c r="J271" s="117" t="e">
        <f t="shared" si="7"/>
        <v>#VALUE!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675432</v>
      </c>
      <c r="F272" s="173">
        <f>work!I272+work!J272</f>
        <v>1448828</v>
      </c>
      <c r="G272" s="118"/>
      <c r="H272" s="174" t="str">
        <f>work!L272</f>
        <v>20190207</v>
      </c>
      <c r="I272" s="117">
        <f t="shared" si="6"/>
        <v>675432</v>
      </c>
      <c r="J272" s="117">
        <f t="shared" si="7"/>
        <v>1448828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33289</v>
      </c>
      <c r="F273" s="173">
        <f>work!I273+work!J273</f>
        <v>900</v>
      </c>
      <c r="G273" s="118"/>
      <c r="H273" s="174" t="str">
        <f>work!L273</f>
        <v>20190307</v>
      </c>
      <c r="I273" s="117">
        <f t="shared" si="6"/>
        <v>33289</v>
      </c>
      <c r="J273" s="117">
        <f t="shared" si="7"/>
        <v>900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241859</v>
      </c>
      <c r="F274" s="173">
        <f>work!I274+work!J274</f>
        <v>1287900</v>
      </c>
      <c r="G274" s="118"/>
      <c r="H274" s="174" t="str">
        <f>work!L274</f>
        <v>20190207</v>
      </c>
      <c r="I274" s="117">
        <f t="shared" si="6"/>
        <v>241859</v>
      </c>
      <c r="J274" s="117">
        <f t="shared" si="7"/>
        <v>1287900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83802</v>
      </c>
      <c r="F275" s="173">
        <f>work!I275+work!J275</f>
        <v>25500</v>
      </c>
      <c r="G275" s="118"/>
      <c r="H275" s="174" t="str">
        <f>work!L275</f>
        <v>20190207</v>
      </c>
      <c r="I275" s="117">
        <f t="shared" si="6"/>
        <v>83802</v>
      </c>
      <c r="J275" s="117">
        <f t="shared" si="7"/>
        <v>25500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1242750</v>
      </c>
      <c r="F276" s="173">
        <f>work!I276+work!J276</f>
        <v>338515</v>
      </c>
      <c r="G276" s="118"/>
      <c r="H276" s="174" t="str">
        <f>work!L276</f>
        <v>20190207</v>
      </c>
      <c r="I276" s="117">
        <f t="shared" si="6"/>
        <v>1242750</v>
      </c>
      <c r="J276" s="117">
        <f t="shared" si="7"/>
        <v>338515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 t="e">
        <f>work!G277+work!H277</f>
        <v>#VALUE!</v>
      </c>
      <c r="F277" s="173" t="e">
        <f>work!I277+work!J277</f>
        <v>#VALUE!</v>
      </c>
      <c r="G277" s="118"/>
      <c r="H277" s="174" t="str">
        <f>work!L277</f>
        <v>No report</v>
      </c>
      <c r="I277" s="117" t="e">
        <f t="shared" si="6"/>
        <v>#VALUE!</v>
      </c>
      <c r="J277" s="117" t="e">
        <f t="shared" si="7"/>
        <v>#VALUE!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450</v>
      </c>
      <c r="F278" s="173">
        <f>work!I278+work!J278</f>
        <v>0</v>
      </c>
      <c r="G278" s="118"/>
      <c r="H278" s="174" t="str">
        <f>work!L278</f>
        <v>20190207</v>
      </c>
      <c r="I278" s="117">
        <f t="shared" si="6"/>
        <v>450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10500</v>
      </c>
      <c r="F279" s="173">
        <f>work!I279+work!J279</f>
        <v>151574</v>
      </c>
      <c r="G279" s="118"/>
      <c r="H279" s="174" t="str">
        <f>work!L279</f>
        <v>20190207</v>
      </c>
      <c r="I279" s="117">
        <f t="shared" si="6"/>
        <v>10500</v>
      </c>
      <c r="J279" s="117">
        <f t="shared" si="7"/>
        <v>151574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951658</v>
      </c>
      <c r="F280" s="173">
        <f>work!I280+work!J280</f>
        <v>17155980</v>
      </c>
      <c r="G280" s="118"/>
      <c r="H280" s="174" t="str">
        <f>work!L280</f>
        <v>20190207</v>
      </c>
      <c r="I280" s="117">
        <f t="shared" si="6"/>
        <v>951658</v>
      </c>
      <c r="J280" s="117">
        <f t="shared" si="7"/>
        <v>17155980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4021422</v>
      </c>
      <c r="F281" s="173">
        <f>work!I281+work!J281</f>
        <v>3944184</v>
      </c>
      <c r="G281" s="118"/>
      <c r="H281" s="174" t="str">
        <f>work!L281</f>
        <v>20190207</v>
      </c>
      <c r="I281" s="117">
        <f t="shared" si="6"/>
        <v>4021422</v>
      </c>
      <c r="J281" s="117">
        <f t="shared" si="7"/>
        <v>3944184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40307550</v>
      </c>
      <c r="F282" s="173">
        <f>work!I282+work!J282</f>
        <v>6446270</v>
      </c>
      <c r="G282" s="118"/>
      <c r="H282" s="174" t="str">
        <f>work!L282</f>
        <v>20190307</v>
      </c>
      <c r="I282" s="117">
        <f t="shared" si="6"/>
        <v>40307550</v>
      </c>
      <c r="J282" s="117">
        <f t="shared" si="7"/>
        <v>6446270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525458</v>
      </c>
      <c r="F283" s="173">
        <f>work!I283+work!J283</f>
        <v>11012108</v>
      </c>
      <c r="G283" s="118"/>
      <c r="H283" s="174" t="str">
        <f>work!L283</f>
        <v>20190307</v>
      </c>
      <c r="I283" s="117">
        <f t="shared" si="6"/>
        <v>525458</v>
      </c>
      <c r="J283" s="117">
        <f t="shared" si="7"/>
        <v>11012108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802939</v>
      </c>
      <c r="F284" s="173">
        <f>work!I284+work!J284</f>
        <v>1196161</v>
      </c>
      <c r="G284" s="118"/>
      <c r="H284" s="174" t="str">
        <f>work!L284</f>
        <v>20190307</v>
      </c>
      <c r="I284" s="117">
        <f t="shared" si="6"/>
        <v>802939</v>
      </c>
      <c r="J284" s="117">
        <f t="shared" si="7"/>
        <v>1196161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595014</v>
      </c>
      <c r="F285" s="173">
        <f>work!I285+work!J285</f>
        <v>4029163</v>
      </c>
      <c r="G285" s="118"/>
      <c r="H285" s="174" t="str">
        <f>work!L285</f>
        <v>20190307</v>
      </c>
      <c r="I285" s="117">
        <f t="shared" si="6"/>
        <v>595014</v>
      </c>
      <c r="J285" s="117">
        <f t="shared" si="7"/>
        <v>4029163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2138618</v>
      </c>
      <c r="F286" s="173">
        <f>work!I286+work!J286</f>
        <v>988828</v>
      </c>
      <c r="G286" s="118"/>
      <c r="H286" s="174" t="str">
        <f>work!L286</f>
        <v>20190207</v>
      </c>
      <c r="I286" s="117">
        <f t="shared" si="6"/>
        <v>2138618</v>
      </c>
      <c r="J286" s="117">
        <f t="shared" si="7"/>
        <v>988828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2595862</v>
      </c>
      <c r="F288" s="173">
        <f>work!I288+work!J288</f>
        <v>926750</v>
      </c>
      <c r="G288" s="118"/>
      <c r="H288" s="174" t="str">
        <f>work!L288</f>
        <v>20190207</v>
      </c>
      <c r="I288" s="117">
        <f aca="true" t="shared" si="8" ref="I288:I351">E288</f>
        <v>2595862</v>
      </c>
      <c r="J288" s="117">
        <f aca="true" t="shared" si="9" ref="J288:J351">F288</f>
        <v>926750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129830</v>
      </c>
      <c r="F289" s="173">
        <f>work!I289+work!J289</f>
        <v>400700</v>
      </c>
      <c r="G289" s="118"/>
      <c r="H289" s="174" t="str">
        <f>work!L289</f>
        <v>20190207</v>
      </c>
      <c r="I289" s="117">
        <f t="shared" si="8"/>
        <v>129830</v>
      </c>
      <c r="J289" s="117">
        <f t="shared" si="9"/>
        <v>400700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13888</v>
      </c>
      <c r="F290" s="173">
        <f>work!I290+work!J290</f>
        <v>7900</v>
      </c>
      <c r="G290" s="118"/>
      <c r="H290" s="174" t="str">
        <f>work!L290</f>
        <v>20190207</v>
      </c>
      <c r="I290" s="117">
        <f t="shared" si="8"/>
        <v>13888</v>
      </c>
      <c r="J290" s="117">
        <f t="shared" si="9"/>
        <v>7900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11400</v>
      </c>
      <c r="F291" s="173">
        <f>work!I291+work!J291</f>
        <v>49125</v>
      </c>
      <c r="G291" s="118"/>
      <c r="H291" s="174" t="str">
        <f>work!L291</f>
        <v>20190207</v>
      </c>
      <c r="I291" s="117">
        <f t="shared" si="8"/>
        <v>11400</v>
      </c>
      <c r="J291" s="117">
        <f t="shared" si="9"/>
        <v>49125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9471</v>
      </c>
      <c r="F292" s="173">
        <f>work!I292+work!J292</f>
        <v>0</v>
      </c>
      <c r="G292" s="118"/>
      <c r="H292" s="174" t="str">
        <f>work!L292</f>
        <v>20190207</v>
      </c>
      <c r="I292" s="117">
        <f t="shared" si="8"/>
        <v>9471</v>
      </c>
      <c r="J292" s="117">
        <f t="shared" si="9"/>
        <v>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74530</v>
      </c>
      <c r="F293" s="173">
        <f>work!I293+work!J293</f>
        <v>0</v>
      </c>
      <c r="G293" s="118"/>
      <c r="H293" s="174" t="str">
        <f>work!L293</f>
        <v>20190207</v>
      </c>
      <c r="I293" s="117">
        <f t="shared" si="8"/>
        <v>74530</v>
      </c>
      <c r="J293" s="117">
        <f t="shared" si="9"/>
        <v>0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334499</v>
      </c>
      <c r="F294" s="173">
        <f>work!I294+work!J294</f>
        <v>557246</v>
      </c>
      <c r="G294" s="118"/>
      <c r="H294" s="174" t="str">
        <f>work!L294</f>
        <v>20190207</v>
      </c>
      <c r="I294" s="117">
        <f t="shared" si="8"/>
        <v>334499</v>
      </c>
      <c r="J294" s="117">
        <f t="shared" si="9"/>
        <v>557246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232717</v>
      </c>
      <c r="F295" s="173">
        <f>work!I295+work!J295</f>
        <v>677800</v>
      </c>
      <c r="G295" s="118"/>
      <c r="H295" s="174" t="str">
        <f>work!L295</f>
        <v>20190207</v>
      </c>
      <c r="I295" s="117">
        <f t="shared" si="8"/>
        <v>232717</v>
      </c>
      <c r="J295" s="117">
        <f t="shared" si="9"/>
        <v>677800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225684</v>
      </c>
      <c r="F296" s="173">
        <f>work!I296+work!J296</f>
        <v>9366</v>
      </c>
      <c r="G296" s="118"/>
      <c r="H296" s="174" t="str">
        <f>work!L296</f>
        <v>20190307</v>
      </c>
      <c r="I296" s="117">
        <f t="shared" si="8"/>
        <v>225684</v>
      </c>
      <c r="J296" s="117">
        <f t="shared" si="9"/>
        <v>9366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40176</v>
      </c>
      <c r="F297" s="173">
        <f>work!I297+work!J297</f>
        <v>0</v>
      </c>
      <c r="G297" s="118"/>
      <c r="H297" s="174" t="str">
        <f>work!L297</f>
        <v>20190307</v>
      </c>
      <c r="I297" s="117">
        <f t="shared" si="8"/>
        <v>40176</v>
      </c>
      <c r="J297" s="117">
        <f t="shared" si="9"/>
        <v>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119607</v>
      </c>
      <c r="F298" s="173">
        <f>work!I298+work!J298</f>
        <v>105600</v>
      </c>
      <c r="G298" s="118"/>
      <c r="H298" s="174" t="str">
        <f>work!L298</f>
        <v>20190207</v>
      </c>
      <c r="I298" s="117">
        <f t="shared" si="8"/>
        <v>119607</v>
      </c>
      <c r="J298" s="117">
        <f t="shared" si="9"/>
        <v>105600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76465</v>
      </c>
      <c r="F299" s="173">
        <f>work!I299+work!J299</f>
        <v>331100</v>
      </c>
      <c r="G299" s="118"/>
      <c r="H299" s="174" t="str">
        <f>work!L299</f>
        <v>20190307</v>
      </c>
      <c r="I299" s="117">
        <f t="shared" si="8"/>
        <v>76465</v>
      </c>
      <c r="J299" s="117">
        <f t="shared" si="9"/>
        <v>331100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5500</v>
      </c>
      <c r="F300" s="173">
        <f>work!I300+work!J300</f>
        <v>16773</v>
      </c>
      <c r="G300" s="118"/>
      <c r="H300" s="174" t="str">
        <f>work!L300</f>
        <v>20190207</v>
      </c>
      <c r="I300" s="117">
        <f t="shared" si="8"/>
        <v>5500</v>
      </c>
      <c r="J300" s="117">
        <f t="shared" si="9"/>
        <v>16773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4750</v>
      </c>
      <c r="F301" s="173">
        <f>work!I301+work!J301</f>
        <v>18946</v>
      </c>
      <c r="G301" s="118"/>
      <c r="H301" s="174" t="str">
        <f>work!L301</f>
        <v>20190207</v>
      </c>
      <c r="I301" s="117">
        <f t="shared" si="8"/>
        <v>4750</v>
      </c>
      <c r="J301" s="117">
        <f t="shared" si="9"/>
        <v>18946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250059</v>
      </c>
      <c r="F302" s="173">
        <f>work!I302+work!J302</f>
        <v>6900</v>
      </c>
      <c r="G302" s="118"/>
      <c r="H302" s="174" t="str">
        <f>work!L302</f>
        <v>20190207</v>
      </c>
      <c r="I302" s="117">
        <f t="shared" si="8"/>
        <v>250059</v>
      </c>
      <c r="J302" s="117">
        <f t="shared" si="9"/>
        <v>6900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12732</v>
      </c>
      <c r="F303" s="173">
        <f>work!I303+work!J303</f>
        <v>73831</v>
      </c>
      <c r="G303" s="118"/>
      <c r="H303" s="174" t="str">
        <f>work!L303</f>
        <v>20190207</v>
      </c>
      <c r="I303" s="117">
        <f t="shared" si="8"/>
        <v>12732</v>
      </c>
      <c r="J303" s="117">
        <f t="shared" si="9"/>
        <v>73831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>
        <f>work!G304+work!H304</f>
        <v>108106</v>
      </c>
      <c r="F304" s="173">
        <f>work!I304+work!J304</f>
        <v>56900</v>
      </c>
      <c r="G304" s="118"/>
      <c r="H304" s="174" t="str">
        <f>work!L304</f>
        <v>20190207</v>
      </c>
      <c r="I304" s="117">
        <f t="shared" si="8"/>
        <v>108106</v>
      </c>
      <c r="J304" s="117">
        <f t="shared" si="9"/>
        <v>56900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539826</v>
      </c>
      <c r="F305" s="173">
        <f>work!I305+work!J305</f>
        <v>13301</v>
      </c>
      <c r="G305" s="118"/>
      <c r="H305" s="174" t="str">
        <f>work!L305</f>
        <v>20190207</v>
      </c>
      <c r="I305" s="117">
        <f t="shared" si="8"/>
        <v>539826</v>
      </c>
      <c r="J305" s="117">
        <f t="shared" si="9"/>
        <v>13301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11250</v>
      </c>
      <c r="F306" s="173">
        <f>work!I306+work!J306</f>
        <v>29700</v>
      </c>
      <c r="G306" s="118"/>
      <c r="H306" s="174" t="str">
        <f>work!L306</f>
        <v>20190207</v>
      </c>
      <c r="I306" s="117">
        <f t="shared" si="8"/>
        <v>11250</v>
      </c>
      <c r="J306" s="117">
        <f t="shared" si="9"/>
        <v>29700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256008</v>
      </c>
      <c r="F307" s="173">
        <f>work!I307+work!J307</f>
        <v>535710</v>
      </c>
      <c r="G307" s="118"/>
      <c r="H307" s="174" t="str">
        <f>work!L307</f>
        <v>20190207</v>
      </c>
      <c r="I307" s="117">
        <f t="shared" si="8"/>
        <v>256008</v>
      </c>
      <c r="J307" s="117">
        <f t="shared" si="9"/>
        <v>535710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28930</v>
      </c>
      <c r="F308" s="173">
        <f>work!I308+work!J308</f>
        <v>14335</v>
      </c>
      <c r="G308" s="118"/>
      <c r="H308" s="174" t="str">
        <f>work!L308</f>
        <v>20190207</v>
      </c>
      <c r="I308" s="117">
        <f t="shared" si="8"/>
        <v>28930</v>
      </c>
      <c r="J308" s="117">
        <f t="shared" si="9"/>
        <v>14335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1202502</v>
      </c>
      <c r="F309" s="173">
        <f>work!I309+work!J309</f>
        <v>418470</v>
      </c>
      <c r="G309" s="118"/>
      <c r="H309" s="174" t="str">
        <f>work!L309</f>
        <v>20190207</v>
      </c>
      <c r="I309" s="117">
        <f t="shared" si="8"/>
        <v>1202502</v>
      </c>
      <c r="J309" s="117">
        <f t="shared" si="9"/>
        <v>418470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2494864</v>
      </c>
      <c r="F310" s="173">
        <f>work!I310+work!J310</f>
        <v>231447</v>
      </c>
      <c r="G310" s="118"/>
      <c r="H310" s="174" t="str">
        <f>work!L310</f>
        <v>20190207</v>
      </c>
      <c r="I310" s="117">
        <f t="shared" si="8"/>
        <v>2494864</v>
      </c>
      <c r="J310" s="117">
        <f t="shared" si="9"/>
        <v>231447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 t="e">
        <f>work!G311+work!H311</f>
        <v>#VALUE!</v>
      </c>
      <c r="F311" s="173" t="e">
        <f>work!I311+work!J311</f>
        <v>#VALUE!</v>
      </c>
      <c r="G311" s="118"/>
      <c r="H311" s="174" t="str">
        <f>work!L311</f>
        <v>No report</v>
      </c>
      <c r="I311" s="117" t="e">
        <f t="shared" si="8"/>
        <v>#VALUE!</v>
      </c>
      <c r="J311" s="117" t="e">
        <f t="shared" si="9"/>
        <v>#VALUE!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634602</v>
      </c>
      <c r="F312" s="173">
        <f>work!I312+work!J312</f>
        <v>9250</v>
      </c>
      <c r="G312" s="118"/>
      <c r="H312" s="174" t="str">
        <f>work!L312</f>
        <v>20190207</v>
      </c>
      <c r="I312" s="117">
        <f t="shared" si="8"/>
        <v>634602</v>
      </c>
      <c r="J312" s="117">
        <f t="shared" si="9"/>
        <v>9250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43955</v>
      </c>
      <c r="F313" s="173">
        <f>work!I313+work!J313</f>
        <v>195320</v>
      </c>
      <c r="G313" s="118"/>
      <c r="H313" s="174" t="str">
        <f>work!L313</f>
        <v>20190207</v>
      </c>
      <c r="I313" s="117">
        <f t="shared" si="8"/>
        <v>43955</v>
      </c>
      <c r="J313" s="117">
        <f t="shared" si="9"/>
        <v>195320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216681</v>
      </c>
      <c r="F314" s="173">
        <f>work!I314+work!J314</f>
        <v>31685</v>
      </c>
      <c r="G314" s="118"/>
      <c r="H314" s="174" t="str">
        <f>work!L314</f>
        <v>20190207</v>
      </c>
      <c r="I314" s="117">
        <f t="shared" si="8"/>
        <v>216681</v>
      </c>
      <c r="J314" s="117">
        <f t="shared" si="9"/>
        <v>31685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2935202</v>
      </c>
      <c r="F315" s="173">
        <f>work!I315+work!J315</f>
        <v>2906648</v>
      </c>
      <c r="G315" s="118"/>
      <c r="H315" s="174" t="str">
        <f>work!L315</f>
        <v>20190207</v>
      </c>
      <c r="I315" s="117">
        <f t="shared" si="8"/>
        <v>2935202</v>
      </c>
      <c r="J315" s="117">
        <f t="shared" si="9"/>
        <v>2906648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1290172</v>
      </c>
      <c r="F316" s="173">
        <f>work!I316+work!J316</f>
        <v>4277697</v>
      </c>
      <c r="G316" s="118"/>
      <c r="H316" s="174" t="str">
        <f>work!L316</f>
        <v>20190207</v>
      </c>
      <c r="I316" s="117">
        <f t="shared" si="8"/>
        <v>1290172</v>
      </c>
      <c r="J316" s="117">
        <f t="shared" si="9"/>
        <v>4277697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3579372</v>
      </c>
      <c r="F317" s="173">
        <f>work!I317+work!J317</f>
        <v>669448</v>
      </c>
      <c r="G317" s="118"/>
      <c r="H317" s="174" t="str">
        <f>work!L317</f>
        <v>20190207</v>
      </c>
      <c r="I317" s="117">
        <f t="shared" si="8"/>
        <v>3579372</v>
      </c>
      <c r="J317" s="117">
        <f t="shared" si="9"/>
        <v>669448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0</v>
      </c>
      <c r="F318" s="173">
        <f>work!I318+work!J318</f>
        <v>15600</v>
      </c>
      <c r="G318" s="118"/>
      <c r="H318" s="174" t="str">
        <f>work!L318</f>
        <v>20190307</v>
      </c>
      <c r="I318" s="117">
        <f t="shared" si="8"/>
        <v>0</v>
      </c>
      <c r="J318" s="117">
        <f t="shared" si="9"/>
        <v>15600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47055</v>
      </c>
      <c r="F319" s="173">
        <f>work!I319+work!J319</f>
        <v>25266</v>
      </c>
      <c r="G319" s="118"/>
      <c r="H319" s="174" t="str">
        <f>work!L319</f>
        <v>20190207</v>
      </c>
      <c r="I319" s="117">
        <f t="shared" si="8"/>
        <v>47055</v>
      </c>
      <c r="J319" s="117">
        <f t="shared" si="9"/>
        <v>25266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1313640</v>
      </c>
      <c r="F320" s="173">
        <f>work!I320+work!J320</f>
        <v>811549</v>
      </c>
      <c r="G320" s="118"/>
      <c r="H320" s="174" t="str">
        <f>work!L320</f>
        <v>20190307</v>
      </c>
      <c r="I320" s="117">
        <f t="shared" si="8"/>
        <v>1313640</v>
      </c>
      <c r="J320" s="117">
        <f t="shared" si="9"/>
        <v>811549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2248440</v>
      </c>
      <c r="F321" s="173">
        <f>work!I321+work!J321</f>
        <v>50478991</v>
      </c>
      <c r="G321" s="118"/>
      <c r="H321" s="174" t="str">
        <f>work!L321</f>
        <v>20190207</v>
      </c>
      <c r="I321" s="117">
        <f t="shared" si="8"/>
        <v>2248440</v>
      </c>
      <c r="J321" s="117">
        <f t="shared" si="9"/>
        <v>50478991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158081</v>
      </c>
      <c r="F322" s="173">
        <f>work!I322+work!J322</f>
        <v>0</v>
      </c>
      <c r="G322" s="118"/>
      <c r="H322" s="174" t="str">
        <f>work!L322</f>
        <v>20190307</v>
      </c>
      <c r="I322" s="117">
        <f t="shared" si="8"/>
        <v>158081</v>
      </c>
      <c r="J322" s="117">
        <f t="shared" si="9"/>
        <v>0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3882831</v>
      </c>
      <c r="F324" s="173">
        <f>work!I324+work!J324</f>
        <v>3245262</v>
      </c>
      <c r="G324" s="118"/>
      <c r="H324" s="174" t="str">
        <f>work!L324</f>
        <v>20190207</v>
      </c>
      <c r="I324" s="117">
        <f t="shared" si="8"/>
        <v>3882831</v>
      </c>
      <c r="J324" s="117">
        <f t="shared" si="9"/>
        <v>3245262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7106</v>
      </c>
      <c r="F325" s="173">
        <f>work!I325+work!J325</f>
        <v>1406928</v>
      </c>
      <c r="G325" s="118"/>
      <c r="H325" s="174" t="str">
        <f>work!L325</f>
        <v>20190307</v>
      </c>
      <c r="I325" s="117">
        <f t="shared" si="8"/>
        <v>7106</v>
      </c>
      <c r="J325" s="117">
        <f t="shared" si="9"/>
        <v>1406928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1010940</v>
      </c>
      <c r="F326" s="173">
        <f>work!I326+work!J326</f>
        <v>378079</v>
      </c>
      <c r="G326" s="118"/>
      <c r="H326" s="174" t="str">
        <f>work!L326</f>
        <v>20190207</v>
      </c>
      <c r="I326" s="117">
        <f t="shared" si="8"/>
        <v>1010940</v>
      </c>
      <c r="J326" s="117">
        <f t="shared" si="9"/>
        <v>378079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1583456</v>
      </c>
      <c r="F327" s="173">
        <f>work!I327+work!J327</f>
        <v>2728643</v>
      </c>
      <c r="G327" s="118"/>
      <c r="H327" s="174" t="str">
        <f>work!L327</f>
        <v>20190307</v>
      </c>
      <c r="I327" s="117">
        <f t="shared" si="8"/>
        <v>1583456</v>
      </c>
      <c r="J327" s="117">
        <f t="shared" si="9"/>
        <v>2728643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232861</v>
      </c>
      <c r="F328" s="173">
        <f>work!I328+work!J328</f>
        <v>1179039</v>
      </c>
      <c r="G328" s="118"/>
      <c r="H328" s="174" t="str">
        <f>work!L328</f>
        <v>20190307</v>
      </c>
      <c r="I328" s="117">
        <f t="shared" si="8"/>
        <v>232861</v>
      </c>
      <c r="J328" s="117">
        <f t="shared" si="9"/>
        <v>1179039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153414</v>
      </c>
      <c r="F329" s="173">
        <f>work!I329+work!J329</f>
        <v>1263668</v>
      </c>
      <c r="G329" s="118"/>
      <c r="H329" s="174" t="str">
        <f>work!L329</f>
        <v>20190307</v>
      </c>
      <c r="I329" s="117">
        <f t="shared" si="8"/>
        <v>153414</v>
      </c>
      <c r="J329" s="117">
        <f t="shared" si="9"/>
        <v>1263668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>
        <f>work!G330+work!H330</f>
        <v>10100</v>
      </c>
      <c r="F330" s="173">
        <f>work!I330+work!J330</f>
        <v>6500</v>
      </c>
      <c r="G330" s="116"/>
      <c r="H330" s="174" t="str">
        <f>work!L330</f>
        <v>20190207</v>
      </c>
      <c r="I330" s="117">
        <f t="shared" si="8"/>
        <v>10100</v>
      </c>
      <c r="J330" s="117">
        <f t="shared" si="9"/>
        <v>6500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5017070</v>
      </c>
      <c r="F331" s="173">
        <f>work!I331+work!J331</f>
        <v>21408671</v>
      </c>
      <c r="G331" s="118"/>
      <c r="H331" s="174" t="str">
        <f>work!L331</f>
        <v>20190207</v>
      </c>
      <c r="I331" s="117">
        <f t="shared" si="8"/>
        <v>5017070</v>
      </c>
      <c r="J331" s="117">
        <f t="shared" si="9"/>
        <v>21408671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3497522</v>
      </c>
      <c r="F332" s="173">
        <f>work!I332+work!J332</f>
        <v>8311519</v>
      </c>
      <c r="G332" s="118"/>
      <c r="H332" s="174" t="str">
        <f>work!L332</f>
        <v>20190207</v>
      </c>
      <c r="I332" s="117">
        <f t="shared" si="8"/>
        <v>3497522</v>
      </c>
      <c r="J332" s="117">
        <f t="shared" si="9"/>
        <v>8311519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5853</v>
      </c>
      <c r="F333" s="173">
        <f>work!I333+work!J333</f>
        <v>0</v>
      </c>
      <c r="G333" s="118"/>
      <c r="H333" s="174" t="str">
        <f>work!L333</f>
        <v>20190207</v>
      </c>
      <c r="I333" s="117">
        <f t="shared" si="8"/>
        <v>5853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379550</v>
      </c>
      <c r="F334" s="173">
        <f>work!I334+work!J334</f>
        <v>36400</v>
      </c>
      <c r="G334" s="118"/>
      <c r="H334" s="174" t="str">
        <f>work!L334</f>
        <v>20190307</v>
      </c>
      <c r="I334" s="117">
        <f t="shared" si="8"/>
        <v>379550</v>
      </c>
      <c r="J334" s="117">
        <f t="shared" si="9"/>
        <v>36400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57774</v>
      </c>
      <c r="F335" s="173">
        <f>work!I335+work!J335</f>
        <v>223363</v>
      </c>
      <c r="G335" s="118"/>
      <c r="H335" s="174" t="str">
        <f>work!L335</f>
        <v>20190207</v>
      </c>
      <c r="I335" s="117">
        <f t="shared" si="8"/>
        <v>57774</v>
      </c>
      <c r="J335" s="117">
        <f t="shared" si="9"/>
        <v>223363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2357654</v>
      </c>
      <c r="F336" s="173">
        <f>work!I336+work!J336</f>
        <v>856398</v>
      </c>
      <c r="G336" s="118"/>
      <c r="H336" s="174" t="str">
        <f>work!L336</f>
        <v>20190207</v>
      </c>
      <c r="I336" s="117">
        <f t="shared" si="8"/>
        <v>2357654</v>
      </c>
      <c r="J336" s="117">
        <f t="shared" si="9"/>
        <v>856398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665247</v>
      </c>
      <c r="F337" s="173">
        <f>work!I337+work!J337</f>
        <v>355337</v>
      </c>
      <c r="G337" s="118"/>
      <c r="H337" s="174" t="str">
        <f>work!L337</f>
        <v>20190307</v>
      </c>
      <c r="I337" s="117">
        <f t="shared" si="8"/>
        <v>665247</v>
      </c>
      <c r="J337" s="117">
        <f t="shared" si="9"/>
        <v>355337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277422</v>
      </c>
      <c r="F338" s="173">
        <f>work!I338+work!J338</f>
        <v>1130169</v>
      </c>
      <c r="G338" s="118"/>
      <c r="H338" s="174" t="str">
        <f>work!L338</f>
        <v>20190307</v>
      </c>
      <c r="I338" s="117">
        <f t="shared" si="8"/>
        <v>277422</v>
      </c>
      <c r="J338" s="117">
        <f t="shared" si="9"/>
        <v>1130169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217833</v>
      </c>
      <c r="F339" s="173">
        <f>work!I339+work!J339</f>
        <v>6499</v>
      </c>
      <c r="G339" s="118"/>
      <c r="H339" s="174" t="str">
        <f>work!L339</f>
        <v>20190207</v>
      </c>
      <c r="I339" s="117">
        <f t="shared" si="8"/>
        <v>217833</v>
      </c>
      <c r="J339" s="117">
        <f t="shared" si="9"/>
        <v>6499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7285559</v>
      </c>
      <c r="F340" s="173">
        <f>work!I340+work!J340</f>
        <v>1007621</v>
      </c>
      <c r="G340" s="118"/>
      <c r="H340" s="174" t="str">
        <f>work!L340</f>
        <v>20190207</v>
      </c>
      <c r="I340" s="117">
        <f t="shared" si="8"/>
        <v>7285559</v>
      </c>
      <c r="J340" s="117">
        <f t="shared" si="9"/>
        <v>1007621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3650</v>
      </c>
      <c r="F341" s="173">
        <f>work!I341+work!J341</f>
        <v>0</v>
      </c>
      <c r="G341" s="118"/>
      <c r="H341" s="174" t="str">
        <f>work!L341</f>
        <v>20190307</v>
      </c>
      <c r="I341" s="117">
        <f t="shared" si="8"/>
        <v>3650</v>
      </c>
      <c r="J341" s="117">
        <f t="shared" si="9"/>
        <v>0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1664129</v>
      </c>
      <c r="F342" s="173">
        <f>work!I342+work!J342</f>
        <v>968548</v>
      </c>
      <c r="G342" s="118"/>
      <c r="H342" s="174" t="str">
        <f>work!L342</f>
        <v>20190207</v>
      </c>
      <c r="I342" s="117">
        <f t="shared" si="8"/>
        <v>1664129</v>
      </c>
      <c r="J342" s="117">
        <f t="shared" si="9"/>
        <v>968548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1294230</v>
      </c>
      <c r="F343" s="173">
        <f>work!I343+work!J343</f>
        <v>1572601</v>
      </c>
      <c r="G343" s="118"/>
      <c r="H343" s="174" t="str">
        <f>work!L343</f>
        <v>20190207</v>
      </c>
      <c r="I343" s="117">
        <f t="shared" si="8"/>
        <v>1294230</v>
      </c>
      <c r="J343" s="117">
        <f t="shared" si="9"/>
        <v>1572601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1137338</v>
      </c>
      <c r="F344" s="173">
        <f>work!I344+work!J344</f>
        <v>36370548</v>
      </c>
      <c r="G344" s="118"/>
      <c r="H344" s="174" t="str">
        <f>work!L344</f>
        <v>20190207</v>
      </c>
      <c r="I344" s="117">
        <f t="shared" si="8"/>
        <v>1137338</v>
      </c>
      <c r="J344" s="117">
        <f t="shared" si="9"/>
        <v>36370548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464243</v>
      </c>
      <c r="F345" s="173">
        <f>work!I345+work!J345</f>
        <v>3548616</v>
      </c>
      <c r="G345" s="118"/>
      <c r="H345" s="174" t="str">
        <f>work!L345</f>
        <v>20190207</v>
      </c>
      <c r="I345" s="117">
        <f t="shared" si="8"/>
        <v>464243</v>
      </c>
      <c r="J345" s="117">
        <f t="shared" si="9"/>
        <v>3548616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605338</v>
      </c>
      <c r="F346" s="173">
        <f>work!I346+work!J346</f>
        <v>32923552</v>
      </c>
      <c r="G346" s="118"/>
      <c r="H346" s="174" t="str">
        <f>work!L346</f>
        <v>20190207</v>
      </c>
      <c r="I346" s="117">
        <f t="shared" si="8"/>
        <v>605338</v>
      </c>
      <c r="J346" s="117">
        <f t="shared" si="9"/>
        <v>32923552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569244</v>
      </c>
      <c r="F347" s="173">
        <f>work!I347+work!J347</f>
        <v>14700</v>
      </c>
      <c r="G347" s="118"/>
      <c r="H347" s="174" t="str">
        <f>work!L347</f>
        <v>20190207</v>
      </c>
      <c r="I347" s="117">
        <f t="shared" si="8"/>
        <v>569244</v>
      </c>
      <c r="J347" s="117">
        <f t="shared" si="9"/>
        <v>14700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2889150</v>
      </c>
      <c r="F348" s="173">
        <f>work!I348+work!J348</f>
        <v>5393317</v>
      </c>
      <c r="G348" s="118"/>
      <c r="H348" s="174" t="str">
        <f>work!L348</f>
        <v>20190207</v>
      </c>
      <c r="I348" s="117">
        <f t="shared" si="8"/>
        <v>2889150</v>
      </c>
      <c r="J348" s="117">
        <f t="shared" si="9"/>
        <v>5393317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27339</v>
      </c>
      <c r="F349" s="173">
        <f>work!I349+work!J349</f>
        <v>2000</v>
      </c>
      <c r="G349" s="118"/>
      <c r="H349" s="174" t="str">
        <f>work!L349</f>
        <v>20190307</v>
      </c>
      <c r="I349" s="117">
        <f t="shared" si="8"/>
        <v>27339</v>
      </c>
      <c r="J349" s="117">
        <f t="shared" si="9"/>
        <v>2000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270576</v>
      </c>
      <c r="F350" s="173">
        <f>work!I350+work!J350</f>
        <v>35350</v>
      </c>
      <c r="G350" s="118"/>
      <c r="H350" s="174" t="str">
        <f>work!L350</f>
        <v>20190207</v>
      </c>
      <c r="I350" s="117">
        <f t="shared" si="8"/>
        <v>270576</v>
      </c>
      <c r="J350" s="117">
        <f t="shared" si="9"/>
        <v>35350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112251</v>
      </c>
      <c r="F351" s="173">
        <f>work!I351+work!J351</f>
        <v>34445</v>
      </c>
      <c r="G351" s="118"/>
      <c r="H351" s="174" t="str">
        <f>work!L351</f>
        <v>20190207</v>
      </c>
      <c r="I351" s="117">
        <f t="shared" si="8"/>
        <v>112251</v>
      </c>
      <c r="J351" s="117">
        <f t="shared" si="9"/>
        <v>34445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19444677</v>
      </c>
      <c r="F352" s="173">
        <f>work!I352+work!J352</f>
        <v>3499698</v>
      </c>
      <c r="G352" s="118"/>
      <c r="H352" s="174" t="str">
        <f>work!L352</f>
        <v>20190207</v>
      </c>
      <c r="I352" s="117">
        <f aca="true" t="shared" si="10" ref="I352:I415">E352</f>
        <v>19444677</v>
      </c>
      <c r="J352" s="117">
        <f aca="true" t="shared" si="11" ref="J352:J415">F352</f>
        <v>3499698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254431</v>
      </c>
      <c r="F353" s="173">
        <f>work!I353+work!J353</f>
        <v>500</v>
      </c>
      <c r="G353" s="118"/>
      <c r="H353" s="174" t="str">
        <f>work!L353</f>
        <v>20190207</v>
      </c>
      <c r="I353" s="117">
        <f t="shared" si="10"/>
        <v>254431</v>
      </c>
      <c r="J353" s="117">
        <f t="shared" si="11"/>
        <v>500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74925</v>
      </c>
      <c r="F354" s="173">
        <f>work!I354+work!J354</f>
        <v>8500</v>
      </c>
      <c r="G354" s="118"/>
      <c r="H354" s="174" t="str">
        <f>work!L354</f>
        <v>20190207</v>
      </c>
      <c r="I354" s="117">
        <f t="shared" si="10"/>
        <v>74925</v>
      </c>
      <c r="J354" s="117">
        <f t="shared" si="11"/>
        <v>8500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548314</v>
      </c>
      <c r="F355" s="173">
        <f>work!I355+work!J355</f>
        <v>238400</v>
      </c>
      <c r="G355" s="118"/>
      <c r="H355" s="174" t="str">
        <f>work!L355</f>
        <v>20190207</v>
      </c>
      <c r="I355" s="117">
        <f t="shared" si="10"/>
        <v>548314</v>
      </c>
      <c r="J355" s="117">
        <f t="shared" si="11"/>
        <v>238400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159206</v>
      </c>
      <c r="F356" s="173">
        <f>work!I356+work!J356</f>
        <v>195000</v>
      </c>
      <c r="G356" s="118"/>
      <c r="H356" s="174" t="str">
        <f>work!L356</f>
        <v>20190307</v>
      </c>
      <c r="I356" s="117">
        <f t="shared" si="10"/>
        <v>159206</v>
      </c>
      <c r="J356" s="117">
        <f t="shared" si="11"/>
        <v>195000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471274</v>
      </c>
      <c r="F359" s="173">
        <f>work!I359+work!J359</f>
        <v>120000</v>
      </c>
      <c r="G359" s="118"/>
      <c r="H359" s="174" t="str">
        <f>work!L359</f>
        <v>20190207</v>
      </c>
      <c r="I359" s="117">
        <f t="shared" si="10"/>
        <v>471274</v>
      </c>
      <c r="J359" s="117">
        <f t="shared" si="11"/>
        <v>120000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800693</v>
      </c>
      <c r="F360" s="173">
        <f>work!I360+work!J360</f>
        <v>157700</v>
      </c>
      <c r="G360" s="118"/>
      <c r="H360" s="174" t="str">
        <f>work!L360</f>
        <v>20190207</v>
      </c>
      <c r="I360" s="117">
        <f t="shared" si="10"/>
        <v>800693</v>
      </c>
      <c r="J360" s="117">
        <f t="shared" si="11"/>
        <v>157700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553218</v>
      </c>
      <c r="F361" s="173">
        <f>work!I361+work!J361</f>
        <v>21561</v>
      </c>
      <c r="G361" s="118"/>
      <c r="H361" s="174" t="str">
        <f>work!L361</f>
        <v>20190307</v>
      </c>
      <c r="I361" s="117">
        <f t="shared" si="10"/>
        <v>553218</v>
      </c>
      <c r="J361" s="117">
        <f t="shared" si="11"/>
        <v>21561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480100</v>
      </c>
      <c r="F362" s="173">
        <f>work!I362+work!J362</f>
        <v>0</v>
      </c>
      <c r="G362" s="118"/>
      <c r="H362" s="174" t="str">
        <f>work!L362</f>
        <v>20190307</v>
      </c>
      <c r="I362" s="117">
        <f t="shared" si="10"/>
        <v>480100</v>
      </c>
      <c r="J362" s="117">
        <f t="shared" si="11"/>
        <v>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247648</v>
      </c>
      <c r="F363" s="173">
        <f>work!I363+work!J363</f>
        <v>282925</v>
      </c>
      <c r="G363" s="118"/>
      <c r="H363" s="174" t="str">
        <f>work!L363</f>
        <v>20190307</v>
      </c>
      <c r="I363" s="117">
        <f t="shared" si="10"/>
        <v>247648</v>
      </c>
      <c r="J363" s="117">
        <f t="shared" si="11"/>
        <v>282925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48950</v>
      </c>
      <c r="F364" s="173">
        <f>work!I364+work!J364</f>
        <v>40600</v>
      </c>
      <c r="G364" s="118"/>
      <c r="H364" s="174" t="str">
        <f>work!L364</f>
        <v>20190207</v>
      </c>
      <c r="I364" s="117">
        <f t="shared" si="10"/>
        <v>48950</v>
      </c>
      <c r="J364" s="117">
        <f t="shared" si="11"/>
        <v>40600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1715745</v>
      </c>
      <c r="F365" s="173">
        <f>work!I365+work!J365</f>
        <v>0</v>
      </c>
      <c r="G365" s="118"/>
      <c r="H365" s="174" t="str">
        <f>work!L365</f>
        <v>20190207</v>
      </c>
      <c r="I365" s="117">
        <f t="shared" si="10"/>
        <v>1715745</v>
      </c>
      <c r="J365" s="117">
        <f t="shared" si="11"/>
        <v>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6736</v>
      </c>
      <c r="F366" s="173">
        <f>work!I366+work!J366</f>
        <v>5000</v>
      </c>
      <c r="G366" s="118"/>
      <c r="H366" s="174" t="str">
        <f>work!L366</f>
        <v>20190307</v>
      </c>
      <c r="I366" s="117">
        <f t="shared" si="10"/>
        <v>6736</v>
      </c>
      <c r="J366" s="117">
        <f t="shared" si="11"/>
        <v>5000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>
        <f>work!G367+work!H367</f>
        <v>93883</v>
      </c>
      <c r="F367" s="173">
        <f>work!I367+work!J367</f>
        <v>161016</v>
      </c>
      <c r="G367" s="118"/>
      <c r="H367" s="174" t="str">
        <f>work!L367</f>
        <v>20190207</v>
      </c>
      <c r="I367" s="117">
        <f t="shared" si="10"/>
        <v>93883</v>
      </c>
      <c r="J367" s="117">
        <f t="shared" si="11"/>
        <v>161016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2154388</v>
      </c>
      <c r="F368" s="173">
        <f>work!I368+work!J368</f>
        <v>1781965</v>
      </c>
      <c r="G368" s="118"/>
      <c r="H368" s="174" t="str">
        <f>work!L368</f>
        <v>20190307</v>
      </c>
      <c r="I368" s="117">
        <f t="shared" si="10"/>
        <v>2154388</v>
      </c>
      <c r="J368" s="117">
        <f t="shared" si="11"/>
        <v>1781965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92621</v>
      </c>
      <c r="F369" s="173">
        <f>work!I369+work!J369</f>
        <v>0</v>
      </c>
      <c r="G369" s="118"/>
      <c r="H369" s="174" t="str">
        <f>work!L369</f>
        <v>20190307</v>
      </c>
      <c r="I369" s="117">
        <f t="shared" si="10"/>
        <v>92621</v>
      </c>
      <c r="J369" s="117">
        <f t="shared" si="11"/>
        <v>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2142499</v>
      </c>
      <c r="F370" s="173">
        <f>work!I370+work!J370</f>
        <v>1005037</v>
      </c>
      <c r="G370" s="118"/>
      <c r="H370" s="174" t="str">
        <f>work!L370</f>
        <v>20190207</v>
      </c>
      <c r="I370" s="117">
        <f t="shared" si="10"/>
        <v>2142499</v>
      </c>
      <c r="J370" s="117">
        <f t="shared" si="11"/>
        <v>1005037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2042852</v>
      </c>
      <c r="F371" s="173">
        <f>work!I371+work!J371</f>
        <v>366167</v>
      </c>
      <c r="G371" s="118"/>
      <c r="H371" s="174" t="str">
        <f>work!L371</f>
        <v>20190207</v>
      </c>
      <c r="I371" s="117">
        <f t="shared" si="10"/>
        <v>2042852</v>
      </c>
      <c r="J371" s="117">
        <f t="shared" si="11"/>
        <v>366167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23245</v>
      </c>
      <c r="F372" s="173">
        <f>work!I372+work!J372</f>
        <v>0</v>
      </c>
      <c r="G372" s="118"/>
      <c r="H372" s="174" t="str">
        <f>work!L372</f>
        <v>20190307</v>
      </c>
      <c r="I372" s="117">
        <f t="shared" si="10"/>
        <v>23245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138987</v>
      </c>
      <c r="F374" s="173">
        <f>work!I374+work!J374</f>
        <v>370501</v>
      </c>
      <c r="G374" s="118"/>
      <c r="H374" s="174" t="str">
        <f>work!L374</f>
        <v>20190207</v>
      </c>
      <c r="I374" s="117">
        <f t="shared" si="10"/>
        <v>138987</v>
      </c>
      <c r="J374" s="117">
        <f t="shared" si="11"/>
        <v>370501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557577</v>
      </c>
      <c r="F375" s="173">
        <f>work!I375+work!J375</f>
        <v>55792</v>
      </c>
      <c r="G375" s="118"/>
      <c r="H375" s="174" t="str">
        <f>work!L375</f>
        <v>20190207</v>
      </c>
      <c r="I375" s="117">
        <f t="shared" si="10"/>
        <v>557577</v>
      </c>
      <c r="J375" s="117">
        <f t="shared" si="11"/>
        <v>55792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 t="e">
        <f>work!G376+work!H376</f>
        <v>#VALUE!</v>
      </c>
      <c r="F376" s="173" t="e">
        <f>work!I376+work!J376</f>
        <v>#VALUE!</v>
      </c>
      <c r="G376" s="118"/>
      <c r="H376" s="174" t="str">
        <f>work!L376</f>
        <v>No report</v>
      </c>
      <c r="I376" s="117" t="e">
        <f t="shared" si="10"/>
        <v>#VALUE!</v>
      </c>
      <c r="J376" s="117" t="e">
        <f t="shared" si="11"/>
        <v>#VALUE!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4060306</v>
      </c>
      <c r="F377" s="173">
        <f>work!I377+work!J377</f>
        <v>216232</v>
      </c>
      <c r="G377" s="118"/>
      <c r="H377" s="174" t="str">
        <f>work!L377</f>
        <v>20190307</v>
      </c>
      <c r="I377" s="117">
        <f t="shared" si="10"/>
        <v>4060306</v>
      </c>
      <c r="J377" s="117">
        <f t="shared" si="11"/>
        <v>216232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1806808</v>
      </c>
      <c r="F378" s="173">
        <f>work!I378+work!J378</f>
        <v>369124</v>
      </c>
      <c r="G378" s="118"/>
      <c r="H378" s="174" t="str">
        <f>work!L378</f>
        <v>20190207</v>
      </c>
      <c r="I378" s="117">
        <f t="shared" si="10"/>
        <v>1806808</v>
      </c>
      <c r="J378" s="117">
        <f t="shared" si="11"/>
        <v>369124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862295</v>
      </c>
      <c r="F379" s="173">
        <f>work!I379+work!J379</f>
        <v>0</v>
      </c>
      <c r="G379" s="118"/>
      <c r="H379" s="174" t="str">
        <f>work!L379</f>
        <v>20190307</v>
      </c>
      <c r="I379" s="117">
        <f t="shared" si="10"/>
        <v>862295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2297265</v>
      </c>
      <c r="F380" s="173">
        <f>work!I380+work!J380</f>
        <v>438023</v>
      </c>
      <c r="G380" s="118"/>
      <c r="H380" s="174" t="str">
        <f>work!L380</f>
        <v>20190207</v>
      </c>
      <c r="I380" s="117">
        <f t="shared" si="10"/>
        <v>2297265</v>
      </c>
      <c r="J380" s="117">
        <f t="shared" si="11"/>
        <v>438023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261447</v>
      </c>
      <c r="F381" s="173">
        <f>work!I381+work!J381</f>
        <v>11550</v>
      </c>
      <c r="G381" s="118"/>
      <c r="H381" s="174" t="str">
        <f>work!L381</f>
        <v>20190307</v>
      </c>
      <c r="I381" s="117">
        <f t="shared" si="10"/>
        <v>261447</v>
      </c>
      <c r="J381" s="117">
        <f t="shared" si="11"/>
        <v>11550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681478</v>
      </c>
      <c r="F382" s="173">
        <f>work!I382+work!J382</f>
        <v>1089400</v>
      </c>
      <c r="G382" s="118"/>
      <c r="H382" s="174" t="str">
        <f>work!L382</f>
        <v>20190307</v>
      </c>
      <c r="I382" s="117">
        <f t="shared" si="10"/>
        <v>681478</v>
      </c>
      <c r="J382" s="117">
        <f t="shared" si="11"/>
        <v>1089400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6798468</v>
      </c>
      <c r="F383" s="173">
        <f>work!I383+work!J383</f>
        <v>2268270</v>
      </c>
      <c r="G383" s="118"/>
      <c r="H383" s="174" t="str">
        <f>work!L383</f>
        <v>20190207</v>
      </c>
      <c r="I383" s="117">
        <f t="shared" si="10"/>
        <v>6798468</v>
      </c>
      <c r="J383" s="117">
        <f t="shared" si="11"/>
        <v>2268270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639077</v>
      </c>
      <c r="F384" s="173">
        <f>work!I384+work!J384</f>
        <v>184574</v>
      </c>
      <c r="G384" s="118"/>
      <c r="H384" s="174" t="str">
        <f>work!L384</f>
        <v>20190207</v>
      </c>
      <c r="I384" s="117">
        <f t="shared" si="10"/>
        <v>639077</v>
      </c>
      <c r="J384" s="117">
        <f t="shared" si="11"/>
        <v>184574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311974</v>
      </c>
      <c r="F385" s="173">
        <f>work!I385+work!J385</f>
        <v>124000</v>
      </c>
      <c r="G385" s="118"/>
      <c r="H385" s="174" t="str">
        <f>work!L385</f>
        <v>20190207</v>
      </c>
      <c r="I385" s="117">
        <f t="shared" si="10"/>
        <v>311974</v>
      </c>
      <c r="J385" s="117">
        <f t="shared" si="11"/>
        <v>124000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2333657</v>
      </c>
      <c r="F386" s="173">
        <f>work!I386+work!J386</f>
        <v>44841</v>
      </c>
      <c r="G386" s="118"/>
      <c r="H386" s="174" t="str">
        <f>work!L386</f>
        <v>20190307</v>
      </c>
      <c r="I386" s="117">
        <f t="shared" si="10"/>
        <v>2333657</v>
      </c>
      <c r="J386" s="117">
        <f t="shared" si="11"/>
        <v>44841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52050</v>
      </c>
      <c r="F387" s="173">
        <f>work!I387+work!J387</f>
        <v>340375</v>
      </c>
      <c r="G387" s="118"/>
      <c r="H387" s="174" t="str">
        <f>work!L387</f>
        <v>20190207</v>
      </c>
      <c r="I387" s="117">
        <f t="shared" si="10"/>
        <v>52050</v>
      </c>
      <c r="J387" s="117">
        <f t="shared" si="11"/>
        <v>340375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956583</v>
      </c>
      <c r="F388" s="173">
        <f>work!I388+work!J388</f>
        <v>1318065</v>
      </c>
      <c r="G388" s="118"/>
      <c r="H388" s="174" t="str">
        <f>work!L388</f>
        <v>20190207</v>
      </c>
      <c r="I388" s="117">
        <f t="shared" si="10"/>
        <v>956583</v>
      </c>
      <c r="J388" s="117">
        <f t="shared" si="11"/>
        <v>1318065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2062228</v>
      </c>
      <c r="F389" s="173">
        <f>work!I389+work!J389</f>
        <v>393257</v>
      </c>
      <c r="G389" s="118"/>
      <c r="H389" s="174" t="str">
        <f>work!L389</f>
        <v>20190207</v>
      </c>
      <c r="I389" s="117">
        <f t="shared" si="10"/>
        <v>2062228</v>
      </c>
      <c r="J389" s="117">
        <f t="shared" si="11"/>
        <v>393257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>
        <f>work!G390+work!H390</f>
        <v>362382</v>
      </c>
      <c r="F390" s="173">
        <f>work!I390+work!J390</f>
        <v>157536</v>
      </c>
      <c r="G390" s="118"/>
      <c r="H390" s="174" t="str">
        <f>work!L390</f>
        <v>20190207</v>
      </c>
      <c r="I390" s="117">
        <f t="shared" si="10"/>
        <v>362382</v>
      </c>
      <c r="J390" s="117">
        <f t="shared" si="11"/>
        <v>157536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157842</v>
      </c>
      <c r="F391" s="173">
        <f>work!I391+work!J391</f>
        <v>0</v>
      </c>
      <c r="G391" s="118"/>
      <c r="H391" s="174" t="str">
        <f>work!L391</f>
        <v>20190307</v>
      </c>
      <c r="I391" s="117">
        <f t="shared" si="10"/>
        <v>157842</v>
      </c>
      <c r="J391" s="117">
        <f t="shared" si="11"/>
        <v>0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273955</v>
      </c>
      <c r="F392" s="173">
        <f>work!I392+work!J392</f>
        <v>737249</v>
      </c>
      <c r="G392" s="118"/>
      <c r="H392" s="174" t="str">
        <f>work!L392</f>
        <v>20190207</v>
      </c>
      <c r="I392" s="117">
        <f t="shared" si="10"/>
        <v>273955</v>
      </c>
      <c r="J392" s="117">
        <f t="shared" si="11"/>
        <v>737249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195630</v>
      </c>
      <c r="F393" s="173">
        <f>work!I393+work!J393</f>
        <v>53970</v>
      </c>
      <c r="G393" s="118"/>
      <c r="H393" s="174" t="str">
        <f>work!L393</f>
        <v>20190307</v>
      </c>
      <c r="I393" s="117">
        <f t="shared" si="10"/>
        <v>195630</v>
      </c>
      <c r="J393" s="117">
        <f t="shared" si="11"/>
        <v>53970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2671309</v>
      </c>
      <c r="F394" s="173">
        <f>work!I394+work!J394</f>
        <v>2000</v>
      </c>
      <c r="G394" s="118"/>
      <c r="H394" s="174" t="str">
        <f>work!L394</f>
        <v>20190207</v>
      </c>
      <c r="I394" s="117">
        <f t="shared" si="10"/>
        <v>2671309</v>
      </c>
      <c r="J394" s="117">
        <f t="shared" si="11"/>
        <v>2000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126052</v>
      </c>
      <c r="F395" s="173">
        <f>work!I395+work!J395</f>
        <v>8700</v>
      </c>
      <c r="G395" s="118"/>
      <c r="H395" s="174" t="str">
        <f>work!L395</f>
        <v>20190307</v>
      </c>
      <c r="I395" s="117">
        <f t="shared" si="10"/>
        <v>126052</v>
      </c>
      <c r="J395" s="117">
        <f t="shared" si="11"/>
        <v>8700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2659981</v>
      </c>
      <c r="F396" s="173">
        <f>work!I396+work!J396</f>
        <v>0</v>
      </c>
      <c r="G396" s="118"/>
      <c r="H396" s="174" t="str">
        <f>work!L396</f>
        <v>20190207</v>
      </c>
      <c r="I396" s="117">
        <f t="shared" si="10"/>
        <v>2659981</v>
      </c>
      <c r="J396" s="117">
        <f t="shared" si="11"/>
        <v>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 t="e">
        <f>work!G397+work!H397</f>
        <v>#VALUE!</v>
      </c>
      <c r="F397" s="173" t="e">
        <f>work!I397+work!J397</f>
        <v>#VALUE!</v>
      </c>
      <c r="G397" s="118"/>
      <c r="H397" s="174" t="str">
        <f>work!L397</f>
        <v>No report</v>
      </c>
      <c r="I397" s="117" t="e">
        <f t="shared" si="10"/>
        <v>#VALUE!</v>
      </c>
      <c r="J397" s="117" t="e">
        <f t="shared" si="11"/>
        <v>#VALUE!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14180</v>
      </c>
      <c r="F398" s="173">
        <f>work!I398+work!J398</f>
        <v>0</v>
      </c>
      <c r="G398" s="118"/>
      <c r="H398" s="174" t="str">
        <f>work!L398</f>
        <v>20190207</v>
      </c>
      <c r="I398" s="117">
        <f t="shared" si="10"/>
        <v>14180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79397</v>
      </c>
      <c r="F399" s="173">
        <f>work!I399+work!J399</f>
        <v>13600</v>
      </c>
      <c r="G399" s="118"/>
      <c r="H399" s="174" t="str">
        <f>work!L399</f>
        <v>20190307</v>
      </c>
      <c r="I399" s="117">
        <f t="shared" si="10"/>
        <v>79397</v>
      </c>
      <c r="J399" s="117">
        <f t="shared" si="11"/>
        <v>13600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2292927</v>
      </c>
      <c r="F400" s="173">
        <f>work!I400+work!J400</f>
        <v>118287</v>
      </c>
      <c r="G400" s="118"/>
      <c r="H400" s="174" t="str">
        <f>work!L400</f>
        <v>20190207</v>
      </c>
      <c r="I400" s="117">
        <f t="shared" si="10"/>
        <v>2292927</v>
      </c>
      <c r="J400" s="117">
        <f t="shared" si="11"/>
        <v>118287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208843</v>
      </c>
      <c r="F401" s="173">
        <f>work!I401+work!J401</f>
        <v>522140</v>
      </c>
      <c r="G401" s="118"/>
      <c r="H401" s="174" t="str">
        <f>work!L401</f>
        <v>20190207</v>
      </c>
      <c r="I401" s="117">
        <f t="shared" si="10"/>
        <v>208843</v>
      </c>
      <c r="J401" s="117">
        <f t="shared" si="11"/>
        <v>522140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1181910</v>
      </c>
      <c r="F402" s="173">
        <f>work!I402+work!J402</f>
        <v>1</v>
      </c>
      <c r="G402" s="118"/>
      <c r="H402" s="174" t="str">
        <f>work!L402</f>
        <v>20190307</v>
      </c>
      <c r="I402" s="117">
        <f t="shared" si="10"/>
        <v>1181910</v>
      </c>
      <c r="J402" s="117">
        <f t="shared" si="11"/>
        <v>1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430802</v>
      </c>
      <c r="F403" s="173">
        <f>work!I403+work!J403</f>
        <v>95859</v>
      </c>
      <c r="G403" s="118"/>
      <c r="H403" s="174" t="str">
        <f>work!L403</f>
        <v>20190207</v>
      </c>
      <c r="I403" s="117">
        <f t="shared" si="10"/>
        <v>430802</v>
      </c>
      <c r="J403" s="117">
        <f t="shared" si="11"/>
        <v>95859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1702237</v>
      </c>
      <c r="F404" s="173">
        <f>work!I404+work!J404</f>
        <v>967534</v>
      </c>
      <c r="G404" s="118"/>
      <c r="H404" s="174" t="str">
        <f>work!L404</f>
        <v>20190307</v>
      </c>
      <c r="I404" s="117">
        <f t="shared" si="10"/>
        <v>1702237</v>
      </c>
      <c r="J404" s="117">
        <f t="shared" si="11"/>
        <v>967534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358149</v>
      </c>
      <c r="F405" s="173">
        <f>work!I405+work!J405</f>
        <v>93950</v>
      </c>
      <c r="G405" s="116"/>
      <c r="H405" s="174" t="str">
        <f>work!L405</f>
        <v>20190307</v>
      </c>
      <c r="I405" s="117">
        <f t="shared" si="10"/>
        <v>358149</v>
      </c>
      <c r="J405" s="117">
        <f t="shared" si="11"/>
        <v>93950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132012</v>
      </c>
      <c r="F406" s="173">
        <f>work!I406+work!J406</f>
        <v>15300</v>
      </c>
      <c r="G406" s="118"/>
      <c r="H406" s="174" t="str">
        <f>work!L406</f>
        <v>20190207</v>
      </c>
      <c r="I406" s="117">
        <f t="shared" si="10"/>
        <v>132012</v>
      </c>
      <c r="J406" s="117">
        <f t="shared" si="11"/>
        <v>15300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574784</v>
      </c>
      <c r="F407" s="173">
        <f>work!I407+work!J407</f>
        <v>86200</v>
      </c>
      <c r="G407" s="118"/>
      <c r="H407" s="174" t="str">
        <f>work!L407</f>
        <v>20190207</v>
      </c>
      <c r="I407" s="117">
        <f t="shared" si="10"/>
        <v>574784</v>
      </c>
      <c r="J407" s="117">
        <f t="shared" si="11"/>
        <v>86200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187420</v>
      </c>
      <c r="F408" s="173">
        <f>work!I408+work!J408</f>
        <v>750</v>
      </c>
      <c r="G408" s="118"/>
      <c r="H408" s="174" t="str">
        <f>work!L408</f>
        <v>20190207</v>
      </c>
      <c r="I408" s="117">
        <f t="shared" si="10"/>
        <v>187420</v>
      </c>
      <c r="J408" s="117">
        <f t="shared" si="11"/>
        <v>750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1005731</v>
      </c>
      <c r="F409" s="173">
        <f>work!I409+work!J409</f>
        <v>72445</v>
      </c>
      <c r="G409" s="118"/>
      <c r="H409" s="174" t="str">
        <f>work!L409</f>
        <v>20190307</v>
      </c>
      <c r="I409" s="117">
        <f t="shared" si="10"/>
        <v>1005731</v>
      </c>
      <c r="J409" s="117">
        <f t="shared" si="11"/>
        <v>72445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99927</v>
      </c>
      <c r="F410" s="173">
        <f>work!I410+work!J410</f>
        <v>0</v>
      </c>
      <c r="G410" s="118"/>
      <c r="H410" s="174" t="str">
        <f>work!L410</f>
        <v>20190107</v>
      </c>
      <c r="I410" s="117">
        <f t="shared" si="10"/>
        <v>99927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194882</v>
      </c>
      <c r="F412" s="173">
        <f>work!I412+work!J412</f>
        <v>99305</v>
      </c>
      <c r="G412" s="118"/>
      <c r="H412" s="174" t="str">
        <f>work!L412</f>
        <v>20190207</v>
      </c>
      <c r="I412" s="117">
        <f t="shared" si="10"/>
        <v>194882</v>
      </c>
      <c r="J412" s="117">
        <f t="shared" si="11"/>
        <v>99305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1186123</v>
      </c>
      <c r="F413" s="173">
        <f>work!I413+work!J413</f>
        <v>414699</v>
      </c>
      <c r="G413" s="118"/>
      <c r="H413" s="174" t="s">
        <v>9</v>
      </c>
      <c r="I413" s="117">
        <f t="shared" si="10"/>
        <v>1186123</v>
      </c>
      <c r="J413" s="117">
        <f t="shared" si="11"/>
        <v>414699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371874</v>
      </c>
      <c r="F414" s="173">
        <f>work!I414+work!J414</f>
        <v>286465</v>
      </c>
      <c r="G414" s="118"/>
      <c r="H414" s="174" t="str">
        <f>work!L414</f>
        <v>20190207</v>
      </c>
      <c r="I414" s="117">
        <f t="shared" si="10"/>
        <v>371874</v>
      </c>
      <c r="J414" s="117">
        <f t="shared" si="11"/>
        <v>286465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>
        <f>work!G415+work!H415</f>
        <v>224207</v>
      </c>
      <c r="F415" s="173">
        <f>work!I415+work!J415</f>
        <v>800251</v>
      </c>
      <c r="G415" s="118"/>
      <c r="H415" s="174" t="str">
        <f>work!L415</f>
        <v>20190307</v>
      </c>
      <c r="I415" s="117">
        <f t="shared" si="10"/>
        <v>224207</v>
      </c>
      <c r="J415" s="117">
        <f t="shared" si="11"/>
        <v>800251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487689</v>
      </c>
      <c r="F416" s="173">
        <f>work!I416+work!J416</f>
        <v>934974</v>
      </c>
      <c r="G416" s="116"/>
      <c r="H416" s="174" t="str">
        <f>work!L416</f>
        <v>20190207</v>
      </c>
      <c r="I416" s="117">
        <f aca="true" t="shared" si="12" ref="I416:I479">E416</f>
        <v>487689</v>
      </c>
      <c r="J416" s="117">
        <f aca="true" t="shared" si="13" ref="J416:J479">F416</f>
        <v>934974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>
        <f>work!G417+work!H417</f>
        <v>226583</v>
      </c>
      <c r="F417" s="173">
        <f>work!I417+work!J417</f>
        <v>14301357</v>
      </c>
      <c r="G417" s="118"/>
      <c r="H417" s="174" t="str">
        <f>work!L417</f>
        <v>20190307</v>
      </c>
      <c r="I417" s="117">
        <f t="shared" si="12"/>
        <v>226583</v>
      </c>
      <c r="J417" s="117">
        <f t="shared" si="13"/>
        <v>14301357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1193144</v>
      </c>
      <c r="F418" s="173">
        <f>work!I418+work!J418</f>
        <v>0</v>
      </c>
      <c r="G418" s="118"/>
      <c r="H418" s="174" t="str">
        <f>work!L418</f>
        <v>20190307</v>
      </c>
      <c r="I418" s="117">
        <f t="shared" si="12"/>
        <v>1193144</v>
      </c>
      <c r="J418" s="117">
        <f t="shared" si="13"/>
        <v>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0</v>
      </c>
      <c r="F419" s="173">
        <f>work!I419+work!J419</f>
        <v>112500</v>
      </c>
      <c r="G419" s="118"/>
      <c r="H419" s="174" t="str">
        <f>work!L419</f>
        <v>20190207</v>
      </c>
      <c r="I419" s="117">
        <f t="shared" si="12"/>
        <v>0</v>
      </c>
      <c r="J419" s="117">
        <f t="shared" si="13"/>
        <v>112500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498511</v>
      </c>
      <c r="F420" s="173">
        <f>work!I420+work!J420</f>
        <v>0</v>
      </c>
      <c r="G420" s="118"/>
      <c r="H420" s="174" t="str">
        <f>work!L420</f>
        <v>20190307</v>
      </c>
      <c r="I420" s="117">
        <f t="shared" si="12"/>
        <v>498511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307799</v>
      </c>
      <c r="F421" s="173">
        <f>work!I421+work!J421</f>
        <v>572800</v>
      </c>
      <c r="G421" s="118"/>
      <c r="H421" s="174" t="str">
        <f>work!L421</f>
        <v>20190207</v>
      </c>
      <c r="I421" s="117">
        <f t="shared" si="12"/>
        <v>307799</v>
      </c>
      <c r="J421" s="117">
        <f t="shared" si="13"/>
        <v>572800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1796929</v>
      </c>
      <c r="F422" s="173">
        <f>work!I422+work!J422</f>
        <v>707003</v>
      </c>
      <c r="G422" s="118"/>
      <c r="H422" s="174" t="str">
        <f>work!L422</f>
        <v>20190307</v>
      </c>
      <c r="I422" s="117">
        <f t="shared" si="12"/>
        <v>1796929</v>
      </c>
      <c r="J422" s="117">
        <f t="shared" si="13"/>
        <v>707003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397881</v>
      </c>
      <c r="F423" s="173">
        <f>work!I423+work!J423</f>
        <v>21301</v>
      </c>
      <c r="G423" s="118"/>
      <c r="H423" s="174" t="str">
        <f>work!L423</f>
        <v>20190307</v>
      </c>
      <c r="I423" s="117">
        <f t="shared" si="12"/>
        <v>397881</v>
      </c>
      <c r="J423" s="117">
        <f t="shared" si="13"/>
        <v>21301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168107</v>
      </c>
      <c r="F425" s="173">
        <f>work!I425+work!J425</f>
        <v>0</v>
      </c>
      <c r="G425" s="118"/>
      <c r="H425" s="174" t="str">
        <f>work!L425</f>
        <v>20190307</v>
      </c>
      <c r="I425" s="117">
        <f t="shared" si="12"/>
        <v>168107</v>
      </c>
      <c r="J425" s="117">
        <f t="shared" si="13"/>
        <v>0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1807701</v>
      </c>
      <c r="F426" s="173">
        <f>work!I426+work!J426</f>
        <v>309166</v>
      </c>
      <c r="G426" s="118"/>
      <c r="H426" s="174" t="str">
        <f>work!L426</f>
        <v>20190207</v>
      </c>
      <c r="I426" s="117">
        <f t="shared" si="12"/>
        <v>1807701</v>
      </c>
      <c r="J426" s="117">
        <f t="shared" si="13"/>
        <v>309166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2125446</v>
      </c>
      <c r="F427" s="173">
        <f>work!I427+work!J427</f>
        <v>1650285</v>
      </c>
      <c r="G427" s="118"/>
      <c r="H427" s="174" t="str">
        <f>work!L427</f>
        <v>20190207</v>
      </c>
      <c r="I427" s="117">
        <f t="shared" si="12"/>
        <v>2125446</v>
      </c>
      <c r="J427" s="117">
        <f t="shared" si="13"/>
        <v>1650285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276628</v>
      </c>
      <c r="F428" s="173">
        <f>work!I428+work!J428</f>
        <v>216400</v>
      </c>
      <c r="G428" s="118"/>
      <c r="H428" s="174" t="str">
        <f>work!L428</f>
        <v>20190307</v>
      </c>
      <c r="I428" s="117">
        <f t="shared" si="12"/>
        <v>276628</v>
      </c>
      <c r="J428" s="117">
        <f t="shared" si="13"/>
        <v>216400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622672</v>
      </c>
      <c r="F429" s="173">
        <f>work!I429+work!J429</f>
        <v>770133</v>
      </c>
      <c r="G429" s="118"/>
      <c r="H429" s="174" t="str">
        <f>work!L429</f>
        <v>20190207</v>
      </c>
      <c r="I429" s="117">
        <f t="shared" si="12"/>
        <v>622672</v>
      </c>
      <c r="J429" s="117">
        <f t="shared" si="13"/>
        <v>770133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558623</v>
      </c>
      <c r="F430" s="173">
        <f>work!I430+work!J430</f>
        <v>112760</v>
      </c>
      <c r="G430" s="118"/>
      <c r="H430" s="174" t="str">
        <f>work!L430</f>
        <v>20190207</v>
      </c>
      <c r="I430" s="117">
        <f t="shared" si="12"/>
        <v>558623</v>
      </c>
      <c r="J430" s="117">
        <f t="shared" si="13"/>
        <v>112760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>
        <f>work!G431+work!H431</f>
        <v>53762</v>
      </c>
      <c r="F431" s="173">
        <f>work!I431+work!J431</f>
        <v>116404</v>
      </c>
      <c r="G431" s="118"/>
      <c r="H431" s="174" t="str">
        <f>work!L431</f>
        <v>20190307</v>
      </c>
      <c r="I431" s="117">
        <f t="shared" si="12"/>
        <v>53762</v>
      </c>
      <c r="J431" s="117">
        <f t="shared" si="13"/>
        <v>116404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2925118</v>
      </c>
      <c r="F432" s="173">
        <f>work!I432+work!J432</f>
        <v>223044</v>
      </c>
      <c r="G432" s="118"/>
      <c r="H432" s="174" t="str">
        <f>work!L432</f>
        <v>20190207</v>
      </c>
      <c r="I432" s="117">
        <f t="shared" si="12"/>
        <v>2925118</v>
      </c>
      <c r="J432" s="117">
        <f t="shared" si="13"/>
        <v>223044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0</v>
      </c>
      <c r="F433" s="173">
        <f>work!I433+work!J433</f>
        <v>25000</v>
      </c>
      <c r="G433" s="118"/>
      <c r="H433" s="174" t="str">
        <f>work!L433</f>
        <v>20190207</v>
      </c>
      <c r="I433" s="117">
        <f t="shared" si="12"/>
        <v>0</v>
      </c>
      <c r="J433" s="117">
        <f t="shared" si="13"/>
        <v>25000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1592735</v>
      </c>
      <c r="F434" s="173">
        <f>work!I434+work!J434</f>
        <v>4123220</v>
      </c>
      <c r="G434" s="118"/>
      <c r="H434" s="174" t="str">
        <f>work!L434</f>
        <v>20190307</v>
      </c>
      <c r="I434" s="117">
        <f t="shared" si="12"/>
        <v>1592735</v>
      </c>
      <c r="J434" s="117">
        <f t="shared" si="13"/>
        <v>4123220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303457</v>
      </c>
      <c r="F435" s="173">
        <f>work!I435+work!J435</f>
        <v>105492</v>
      </c>
      <c r="G435" s="118"/>
      <c r="H435" s="174" t="str">
        <f>work!L435</f>
        <v>20190207</v>
      </c>
      <c r="I435" s="117">
        <f t="shared" si="12"/>
        <v>303457</v>
      </c>
      <c r="J435" s="117">
        <f t="shared" si="13"/>
        <v>105492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697266</v>
      </c>
      <c r="F436" s="173">
        <f>work!I436+work!J436</f>
        <v>338734</v>
      </c>
      <c r="G436" s="118"/>
      <c r="H436" s="174" t="str">
        <f>work!L436</f>
        <v>20190207</v>
      </c>
      <c r="I436" s="117">
        <f t="shared" si="12"/>
        <v>697266</v>
      </c>
      <c r="J436" s="117">
        <f t="shared" si="13"/>
        <v>338734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1455266</v>
      </c>
      <c r="F437" s="173">
        <f>work!I437+work!J437</f>
        <v>475551</v>
      </c>
      <c r="G437" s="118"/>
      <c r="H437" s="174" t="str">
        <f>work!L437</f>
        <v>20190207</v>
      </c>
      <c r="I437" s="117">
        <f t="shared" si="12"/>
        <v>1455266</v>
      </c>
      <c r="J437" s="117">
        <f t="shared" si="13"/>
        <v>475551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41558</v>
      </c>
      <c r="F438" s="173">
        <f>work!I438+work!J438</f>
        <v>501</v>
      </c>
      <c r="G438" s="118"/>
      <c r="H438" s="174" t="str">
        <f>work!L438</f>
        <v>20190207</v>
      </c>
      <c r="I438" s="117">
        <f t="shared" si="12"/>
        <v>41558</v>
      </c>
      <c r="J438" s="117">
        <f t="shared" si="13"/>
        <v>501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76310</v>
      </c>
      <c r="F439" s="173">
        <f>work!I439+work!J439</f>
        <v>30600</v>
      </c>
      <c r="G439" s="118"/>
      <c r="H439" s="174" t="str">
        <f>work!L439</f>
        <v>20190207</v>
      </c>
      <c r="I439" s="117">
        <f t="shared" si="12"/>
        <v>76310</v>
      </c>
      <c r="J439" s="117">
        <f t="shared" si="13"/>
        <v>30600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3053466</v>
      </c>
      <c r="F440" s="173">
        <f>work!I440+work!J440</f>
        <v>2523211</v>
      </c>
      <c r="G440" s="118"/>
      <c r="H440" s="174" t="str">
        <f>work!L440</f>
        <v>20190207</v>
      </c>
      <c r="I440" s="117">
        <f t="shared" si="12"/>
        <v>3053466</v>
      </c>
      <c r="J440" s="117">
        <f t="shared" si="13"/>
        <v>2523211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654824</v>
      </c>
      <c r="F441" s="173">
        <f>work!I441+work!J441</f>
        <v>653087</v>
      </c>
      <c r="G441" s="118"/>
      <c r="H441" s="174" t="str">
        <f>work!L441</f>
        <v>20190207</v>
      </c>
      <c r="I441" s="117">
        <f t="shared" si="12"/>
        <v>654824</v>
      </c>
      <c r="J441" s="117">
        <f t="shared" si="13"/>
        <v>653087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3100</v>
      </c>
      <c r="F442" s="173">
        <f>work!I442+work!J442</f>
        <v>0</v>
      </c>
      <c r="G442" s="118"/>
      <c r="H442" s="174" t="str">
        <f>work!L442</f>
        <v>20190307</v>
      </c>
      <c r="I442" s="117">
        <f t="shared" si="12"/>
        <v>3100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322866</v>
      </c>
      <c r="F443" s="173">
        <f>work!I443+work!J443</f>
        <v>17182980</v>
      </c>
      <c r="G443" s="118"/>
      <c r="H443" s="174" t="str">
        <f>work!L443</f>
        <v>20190207</v>
      </c>
      <c r="I443" s="117">
        <f t="shared" si="12"/>
        <v>322866</v>
      </c>
      <c r="J443" s="117">
        <f t="shared" si="13"/>
        <v>17182980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127025</v>
      </c>
      <c r="F444" s="173">
        <f>work!I444+work!J444</f>
        <v>105495</v>
      </c>
      <c r="G444" s="118"/>
      <c r="H444" s="174" t="str">
        <f>work!L444</f>
        <v>20190207</v>
      </c>
      <c r="I444" s="117">
        <f t="shared" si="12"/>
        <v>127025</v>
      </c>
      <c r="J444" s="117">
        <f t="shared" si="13"/>
        <v>105495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230815</v>
      </c>
      <c r="F445" s="173">
        <f>work!I445+work!J445</f>
        <v>87500</v>
      </c>
      <c r="G445" s="118"/>
      <c r="H445" s="174" t="str">
        <f>work!L445</f>
        <v>20190207</v>
      </c>
      <c r="I445" s="117">
        <f t="shared" si="12"/>
        <v>230815</v>
      </c>
      <c r="J445" s="117">
        <f t="shared" si="13"/>
        <v>87500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2543897</v>
      </c>
      <c r="F446" s="173">
        <f>work!I446+work!J446</f>
        <v>0</v>
      </c>
      <c r="G446" s="118"/>
      <c r="H446" s="174" t="str">
        <f>work!L446</f>
        <v>20190207</v>
      </c>
      <c r="I446" s="117">
        <f t="shared" si="12"/>
        <v>2543897</v>
      </c>
      <c r="J446" s="117">
        <f t="shared" si="13"/>
        <v>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1945730</v>
      </c>
      <c r="F447" s="173">
        <f>work!I447+work!J447</f>
        <v>86400</v>
      </c>
      <c r="G447" s="118"/>
      <c r="H447" s="174" t="str">
        <f>work!L447</f>
        <v>20190207</v>
      </c>
      <c r="I447" s="117">
        <f t="shared" si="12"/>
        <v>1945730</v>
      </c>
      <c r="J447" s="117">
        <f t="shared" si="13"/>
        <v>86400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172807</v>
      </c>
      <c r="F448" s="173">
        <f>work!I448+work!J448</f>
        <v>16000</v>
      </c>
      <c r="G448" s="118"/>
      <c r="H448" s="174" t="str">
        <f>work!L448</f>
        <v>20190207</v>
      </c>
      <c r="I448" s="117">
        <f t="shared" si="12"/>
        <v>172807</v>
      </c>
      <c r="J448" s="117">
        <f t="shared" si="13"/>
        <v>16000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1435095</v>
      </c>
      <c r="F449" s="173">
        <f>work!I449+work!J449</f>
        <v>657256</v>
      </c>
      <c r="G449" s="118"/>
      <c r="H449" s="174" t="str">
        <f>work!L449</f>
        <v>20190207</v>
      </c>
      <c r="I449" s="117">
        <f t="shared" si="12"/>
        <v>1435095</v>
      </c>
      <c r="J449" s="117">
        <f t="shared" si="13"/>
        <v>657256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4556469</v>
      </c>
      <c r="F450" s="173">
        <f>work!I450+work!J450</f>
        <v>1488736</v>
      </c>
      <c r="G450" s="118"/>
      <c r="H450" s="174" t="str">
        <f>work!L450</f>
        <v>20190207</v>
      </c>
      <c r="I450" s="117">
        <f t="shared" si="12"/>
        <v>4556469</v>
      </c>
      <c r="J450" s="117">
        <f t="shared" si="13"/>
        <v>1488736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9804882</v>
      </c>
      <c r="F451" s="173">
        <f>work!I451+work!J451</f>
        <v>3183958</v>
      </c>
      <c r="G451" s="118"/>
      <c r="H451" s="174" t="str">
        <f>work!L451</f>
        <v>20190307</v>
      </c>
      <c r="I451" s="117">
        <f t="shared" si="12"/>
        <v>9804882</v>
      </c>
      <c r="J451" s="117">
        <f t="shared" si="13"/>
        <v>3183958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213862</v>
      </c>
      <c r="F452" s="173">
        <f>work!I452+work!J452</f>
        <v>19600</v>
      </c>
      <c r="G452" s="118"/>
      <c r="H452" s="174" t="str">
        <f>work!L452</f>
        <v>20190307</v>
      </c>
      <c r="I452" s="117">
        <f t="shared" si="12"/>
        <v>213862</v>
      </c>
      <c r="J452" s="117">
        <f t="shared" si="13"/>
        <v>19600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502749</v>
      </c>
      <c r="F453" s="173">
        <f>work!I453+work!J453</f>
        <v>0</v>
      </c>
      <c r="G453" s="118"/>
      <c r="H453" s="174" t="str">
        <f>work!L453</f>
        <v>20190207</v>
      </c>
      <c r="I453" s="117">
        <f t="shared" si="12"/>
        <v>502749</v>
      </c>
      <c r="J453" s="117">
        <f t="shared" si="13"/>
        <v>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32782</v>
      </c>
      <c r="F454" s="173">
        <f>work!I454+work!J454</f>
        <v>49570</v>
      </c>
      <c r="G454" s="118"/>
      <c r="H454" s="174" t="str">
        <f>work!L454</f>
        <v>20190207</v>
      </c>
      <c r="I454" s="117">
        <f t="shared" si="12"/>
        <v>32782</v>
      </c>
      <c r="J454" s="117">
        <f t="shared" si="13"/>
        <v>49570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5956239</v>
      </c>
      <c r="F455" s="173">
        <f>work!I455+work!J455</f>
        <v>630204</v>
      </c>
      <c r="G455" s="118"/>
      <c r="H455" s="174" t="str">
        <f>work!L455</f>
        <v>20190207</v>
      </c>
      <c r="I455" s="117">
        <f t="shared" si="12"/>
        <v>5956239</v>
      </c>
      <c r="J455" s="117">
        <f t="shared" si="13"/>
        <v>630204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1055597</v>
      </c>
      <c r="F456" s="173">
        <f>work!I456+work!J456</f>
        <v>3669514</v>
      </c>
      <c r="G456" s="118"/>
      <c r="H456" s="174" t="str">
        <f>work!L456</f>
        <v>20190207</v>
      </c>
      <c r="I456" s="117">
        <f t="shared" si="12"/>
        <v>1055597</v>
      </c>
      <c r="J456" s="117">
        <f t="shared" si="13"/>
        <v>3669514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 t="e">
        <f>work!G457+work!H457</f>
        <v>#VALUE!</v>
      </c>
      <c r="F457" s="173" t="e">
        <f>work!I457+work!J457</f>
        <v>#VALUE!</v>
      </c>
      <c r="G457" s="118"/>
      <c r="H457" s="174" t="str">
        <f>work!L457</f>
        <v>No report</v>
      </c>
      <c r="I457" s="117" t="e">
        <f t="shared" si="12"/>
        <v>#VALUE!</v>
      </c>
      <c r="J457" s="117" t="e">
        <f t="shared" si="13"/>
        <v>#VALUE!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 t="e">
        <f>work!G458+work!H458</f>
        <v>#VALUE!</v>
      </c>
      <c r="F458" s="173" t="e">
        <f>work!I458+work!J458</f>
        <v>#VALUE!</v>
      </c>
      <c r="G458" s="118"/>
      <c r="H458" s="174" t="str">
        <f>work!L458</f>
        <v>No report</v>
      </c>
      <c r="I458" s="117" t="e">
        <f t="shared" si="12"/>
        <v>#VALUE!</v>
      </c>
      <c r="J458" s="117" t="e">
        <f t="shared" si="13"/>
        <v>#VALUE!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1635582</v>
      </c>
      <c r="F459" s="173">
        <f>work!I459+work!J459</f>
        <v>66050</v>
      </c>
      <c r="G459" s="118"/>
      <c r="H459" s="174" t="str">
        <f>work!L459</f>
        <v>20190207</v>
      </c>
      <c r="I459" s="117">
        <f t="shared" si="12"/>
        <v>1635582</v>
      </c>
      <c r="J459" s="117">
        <f t="shared" si="13"/>
        <v>66050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550396</v>
      </c>
      <c r="F460" s="173">
        <f>work!I460+work!J460</f>
        <v>31219</v>
      </c>
      <c r="G460" s="118"/>
      <c r="H460" s="174" t="str">
        <f>work!L460</f>
        <v>20190307</v>
      </c>
      <c r="I460" s="117">
        <f t="shared" si="12"/>
        <v>550396</v>
      </c>
      <c r="J460" s="117">
        <f t="shared" si="13"/>
        <v>31219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4394745</v>
      </c>
      <c r="F461" s="173">
        <f>work!I461+work!J461</f>
        <v>129500</v>
      </c>
      <c r="G461" s="118"/>
      <c r="H461" s="174" t="str">
        <f>work!L461</f>
        <v>20190207</v>
      </c>
      <c r="I461" s="117">
        <f t="shared" si="12"/>
        <v>4394745</v>
      </c>
      <c r="J461" s="117">
        <f t="shared" si="13"/>
        <v>129500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 t="e">
        <f>work!G462+work!H462</f>
        <v>#VALUE!</v>
      </c>
      <c r="F462" s="173" t="e">
        <f>work!I462+work!J462</f>
        <v>#VALUE!</v>
      </c>
      <c r="G462" s="118"/>
      <c r="H462" s="174" t="str">
        <f>work!L462</f>
        <v>No report</v>
      </c>
      <c r="I462" s="117" t="e">
        <f t="shared" si="12"/>
        <v>#VALUE!</v>
      </c>
      <c r="J462" s="117" t="e">
        <f t="shared" si="13"/>
        <v>#VALUE!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163770</v>
      </c>
      <c r="F463" s="173">
        <f>work!I463+work!J463</f>
        <v>80990</v>
      </c>
      <c r="G463" s="118"/>
      <c r="H463" s="174" t="str">
        <f>work!L463</f>
        <v>20190207</v>
      </c>
      <c r="I463" s="117">
        <f t="shared" si="12"/>
        <v>163770</v>
      </c>
      <c r="J463" s="117">
        <f t="shared" si="13"/>
        <v>80990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63539</v>
      </c>
      <c r="F465" s="173">
        <f>work!I465+work!J465</f>
        <v>0</v>
      </c>
      <c r="G465" s="118"/>
      <c r="H465" s="174" t="str">
        <f>work!L465</f>
        <v>20190207</v>
      </c>
      <c r="I465" s="117">
        <f t="shared" si="12"/>
        <v>63539</v>
      </c>
      <c r="J465" s="117">
        <f t="shared" si="13"/>
        <v>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>
        <f>work!G466+work!H466</f>
        <v>57073</v>
      </c>
      <c r="F466" s="173">
        <f>work!I466+work!J466</f>
        <v>0</v>
      </c>
      <c r="G466" s="116"/>
      <c r="H466" s="174" t="str">
        <f>work!L466</f>
        <v>20190307</v>
      </c>
      <c r="I466" s="117">
        <f t="shared" si="12"/>
        <v>57073</v>
      </c>
      <c r="J466" s="117">
        <f t="shared" si="13"/>
        <v>0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 t="e">
        <f>work!G467+work!H467</f>
        <v>#VALUE!</v>
      </c>
      <c r="F467" s="173" t="e">
        <f>work!I467+work!J467</f>
        <v>#VALUE!</v>
      </c>
      <c r="G467" s="118"/>
      <c r="H467" s="174" t="str">
        <f>work!L467</f>
        <v>No report</v>
      </c>
      <c r="I467" s="117" t="e">
        <f t="shared" si="12"/>
        <v>#VALUE!</v>
      </c>
      <c r="J467" s="117" t="e">
        <f t="shared" si="13"/>
        <v>#VALUE!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1029775</v>
      </c>
      <c r="F468" s="173">
        <f>work!I468+work!J468</f>
        <v>201674</v>
      </c>
      <c r="G468" s="118"/>
      <c r="H468" s="174" t="str">
        <f>work!L468</f>
        <v>20190207</v>
      </c>
      <c r="I468" s="117">
        <f t="shared" si="12"/>
        <v>1029775</v>
      </c>
      <c r="J468" s="117">
        <f t="shared" si="13"/>
        <v>201674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 t="e">
        <f>work!G469+work!H469</f>
        <v>#VALUE!</v>
      </c>
      <c r="F469" s="173" t="e">
        <f>work!I469+work!J469</f>
        <v>#VALUE!</v>
      </c>
      <c r="G469" s="118"/>
      <c r="H469" s="174" t="str">
        <f>work!L469</f>
        <v>No report</v>
      </c>
      <c r="I469" s="117" t="e">
        <f t="shared" si="12"/>
        <v>#VALUE!</v>
      </c>
      <c r="J469" s="117" t="e">
        <f t="shared" si="13"/>
        <v>#VALUE!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622600</v>
      </c>
      <c r="F470" s="173">
        <f>work!I470+work!J470</f>
        <v>77000</v>
      </c>
      <c r="G470" s="118"/>
      <c r="H470" s="174" t="str">
        <f>work!L470</f>
        <v>20190207</v>
      </c>
      <c r="I470" s="117">
        <f t="shared" si="12"/>
        <v>622600</v>
      </c>
      <c r="J470" s="117">
        <f t="shared" si="13"/>
        <v>77000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628550</v>
      </c>
      <c r="F471" s="173">
        <f>work!I471+work!J471</f>
        <v>1200</v>
      </c>
      <c r="G471" s="118"/>
      <c r="H471" s="174" t="str">
        <f>work!L471</f>
        <v>20190207</v>
      </c>
      <c r="I471" s="117">
        <f t="shared" si="12"/>
        <v>628550</v>
      </c>
      <c r="J471" s="117">
        <f t="shared" si="13"/>
        <v>1200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838880</v>
      </c>
      <c r="F472" s="173">
        <f>work!I472+work!J472</f>
        <v>81000</v>
      </c>
      <c r="G472" s="118"/>
      <c r="H472" s="174" t="str">
        <f>work!L472</f>
        <v>20190307</v>
      </c>
      <c r="I472" s="117">
        <f t="shared" si="12"/>
        <v>838880</v>
      </c>
      <c r="J472" s="117">
        <f t="shared" si="13"/>
        <v>81000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44510</v>
      </c>
      <c r="F473" s="173">
        <f>work!I473+work!J473</f>
        <v>0</v>
      </c>
      <c r="G473" s="118"/>
      <c r="H473" s="174" t="str">
        <f>work!L473</f>
        <v>20190207</v>
      </c>
      <c r="I473" s="117">
        <f t="shared" si="12"/>
        <v>44510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3099953</v>
      </c>
      <c r="F474" s="173">
        <f>work!I474+work!J474</f>
        <v>864675</v>
      </c>
      <c r="G474" s="118"/>
      <c r="H474" s="174" t="str">
        <f>work!L474</f>
        <v>20190307</v>
      </c>
      <c r="I474" s="117">
        <f t="shared" si="12"/>
        <v>3099953</v>
      </c>
      <c r="J474" s="117">
        <f t="shared" si="13"/>
        <v>864675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2218120</v>
      </c>
      <c r="F475" s="173">
        <f>work!I475+work!J475</f>
        <v>1200</v>
      </c>
      <c r="G475" s="118"/>
      <c r="H475" s="174" t="str">
        <f>work!L475</f>
        <v>20190207</v>
      </c>
      <c r="I475" s="117">
        <f t="shared" si="12"/>
        <v>2218120</v>
      </c>
      <c r="J475" s="117">
        <f t="shared" si="13"/>
        <v>1200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468530</v>
      </c>
      <c r="F476" s="173">
        <f>work!I476+work!J476</f>
        <v>0</v>
      </c>
      <c r="G476" s="118"/>
      <c r="H476" s="174" t="str">
        <f>work!L476</f>
        <v>20190207</v>
      </c>
      <c r="I476" s="117">
        <f t="shared" si="12"/>
        <v>468530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79691</v>
      </c>
      <c r="F477" s="173">
        <f>work!I477+work!J477</f>
        <v>700</v>
      </c>
      <c r="G477" s="118"/>
      <c r="H477" s="174" t="str">
        <f>work!L477</f>
        <v>20190307</v>
      </c>
      <c r="I477" s="117">
        <f t="shared" si="12"/>
        <v>79691</v>
      </c>
      <c r="J477" s="117">
        <f t="shared" si="13"/>
        <v>700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117543</v>
      </c>
      <c r="F478" s="173">
        <f>work!I478+work!J478</f>
        <v>5000</v>
      </c>
      <c r="G478" s="118"/>
      <c r="H478" s="174" t="str">
        <f>work!L478</f>
        <v>20190307</v>
      </c>
      <c r="I478" s="117">
        <f t="shared" si="12"/>
        <v>117543</v>
      </c>
      <c r="J478" s="117">
        <f t="shared" si="13"/>
        <v>5000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2525662</v>
      </c>
      <c r="F479" s="173">
        <f>work!I479+work!J479</f>
        <v>15036688</v>
      </c>
      <c r="G479" s="118"/>
      <c r="H479" s="174" t="str">
        <f>work!L479</f>
        <v>20190207</v>
      </c>
      <c r="I479" s="117">
        <f t="shared" si="12"/>
        <v>2525662</v>
      </c>
      <c r="J479" s="117">
        <f t="shared" si="13"/>
        <v>15036688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53079</v>
      </c>
      <c r="F480" s="173">
        <f>work!I480+work!J480</f>
        <v>0</v>
      </c>
      <c r="G480" s="118"/>
      <c r="H480" s="174" t="str">
        <f>work!L480</f>
        <v>20190207</v>
      </c>
      <c r="I480" s="117">
        <f aca="true" t="shared" si="14" ref="I480:I543">E480</f>
        <v>53079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292856</v>
      </c>
      <c r="F481" s="173">
        <f>work!I481+work!J481</f>
        <v>3100</v>
      </c>
      <c r="G481" s="118"/>
      <c r="H481" s="174" t="str">
        <f>work!L481</f>
        <v>20190207</v>
      </c>
      <c r="I481" s="117">
        <f t="shared" si="14"/>
        <v>292856</v>
      </c>
      <c r="J481" s="117">
        <f t="shared" si="15"/>
        <v>3100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322423</v>
      </c>
      <c r="F482" s="173">
        <f>work!I482+work!J482</f>
        <v>542938</v>
      </c>
      <c r="G482" s="118"/>
      <c r="H482" s="174" t="str">
        <f>work!L482</f>
        <v>20190207</v>
      </c>
      <c r="I482" s="117">
        <f t="shared" si="14"/>
        <v>322423</v>
      </c>
      <c r="J482" s="117">
        <f t="shared" si="15"/>
        <v>542938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311610</v>
      </c>
      <c r="F483" s="173">
        <f>work!I483+work!J483</f>
        <v>266000</v>
      </c>
      <c r="G483" s="118"/>
      <c r="H483" s="174" t="str">
        <f>work!L483</f>
        <v>20190207</v>
      </c>
      <c r="I483" s="117">
        <f t="shared" si="14"/>
        <v>311610</v>
      </c>
      <c r="J483" s="117">
        <f t="shared" si="15"/>
        <v>266000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 t="e">
        <f>work!G484+work!H484</f>
        <v>#VALUE!</v>
      </c>
      <c r="F484" s="173" t="e">
        <f>work!I484+work!J484</f>
        <v>#VALUE!</v>
      </c>
      <c r="G484" s="118"/>
      <c r="H484" s="174" t="str">
        <f>work!L484</f>
        <v>No report</v>
      </c>
      <c r="I484" s="117" t="e">
        <f t="shared" si="14"/>
        <v>#VALUE!</v>
      </c>
      <c r="J484" s="117" t="e">
        <f t="shared" si="15"/>
        <v>#VALUE!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0</v>
      </c>
      <c r="F485" s="173">
        <f>work!I485+work!J485</f>
        <v>42900</v>
      </c>
      <c r="G485" s="118"/>
      <c r="H485" s="174" t="str">
        <f>work!L485</f>
        <v>20190107</v>
      </c>
      <c r="I485" s="117">
        <f t="shared" si="14"/>
        <v>0</v>
      </c>
      <c r="J485" s="117">
        <f t="shared" si="15"/>
        <v>42900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349322</v>
      </c>
      <c r="F486" s="173">
        <f>work!I486+work!J486</f>
        <v>73455</v>
      </c>
      <c r="G486" s="118"/>
      <c r="H486" s="174" t="str">
        <f>work!L486</f>
        <v>20190207</v>
      </c>
      <c r="I486" s="117">
        <f t="shared" si="14"/>
        <v>349322</v>
      </c>
      <c r="J486" s="117">
        <f t="shared" si="15"/>
        <v>73455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>
        <f>work!G487+work!H487</f>
        <v>56200</v>
      </c>
      <c r="F487" s="173">
        <f>work!I487+work!J487</f>
        <v>0</v>
      </c>
      <c r="G487" s="118"/>
      <c r="H487" s="174" t="str">
        <f>work!L487</f>
        <v>20190307</v>
      </c>
      <c r="I487" s="117">
        <f t="shared" si="14"/>
        <v>56200</v>
      </c>
      <c r="J487" s="117">
        <f t="shared" si="15"/>
        <v>0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308936</v>
      </c>
      <c r="F488" s="173">
        <f>work!I488+work!J488</f>
        <v>32050</v>
      </c>
      <c r="G488" s="118"/>
      <c r="H488" s="174" t="str">
        <f>work!L488</f>
        <v>20190307</v>
      </c>
      <c r="I488" s="117">
        <f t="shared" si="14"/>
        <v>308936</v>
      </c>
      <c r="J488" s="117">
        <f t="shared" si="15"/>
        <v>32050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154958</v>
      </c>
      <c r="F489" s="173">
        <f>work!I489+work!J489</f>
        <v>7109764</v>
      </c>
      <c r="G489" s="118"/>
      <c r="H489" s="174" t="str">
        <f>work!L489</f>
        <v>20190207</v>
      </c>
      <c r="I489" s="117">
        <f t="shared" si="14"/>
        <v>154958</v>
      </c>
      <c r="J489" s="117">
        <f t="shared" si="15"/>
        <v>7109764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153808</v>
      </c>
      <c r="F490" s="173">
        <f>work!I490+work!J490</f>
        <v>57327</v>
      </c>
      <c r="G490" s="118"/>
      <c r="H490" s="174" t="str">
        <f>work!L490</f>
        <v>20190307</v>
      </c>
      <c r="I490" s="117">
        <f t="shared" si="14"/>
        <v>153808</v>
      </c>
      <c r="J490" s="117">
        <f t="shared" si="15"/>
        <v>57327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1725749</v>
      </c>
      <c r="F491" s="173">
        <f>work!I491+work!J491</f>
        <v>17847417</v>
      </c>
      <c r="G491" s="118"/>
      <c r="H491" s="174" t="str">
        <f>work!L491</f>
        <v>20190207</v>
      </c>
      <c r="I491" s="117">
        <f t="shared" si="14"/>
        <v>1725749</v>
      </c>
      <c r="J491" s="117">
        <f t="shared" si="15"/>
        <v>17847417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1066169</v>
      </c>
      <c r="F492" s="173">
        <f>work!I492+work!J492</f>
        <v>800949</v>
      </c>
      <c r="G492" s="118"/>
      <c r="H492" s="174" t="str">
        <f>work!L492</f>
        <v>20190307</v>
      </c>
      <c r="I492" s="117">
        <f t="shared" si="14"/>
        <v>1066169</v>
      </c>
      <c r="J492" s="117">
        <f t="shared" si="15"/>
        <v>800949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 t="e">
        <f>work!G493+work!H493</f>
        <v>#VALUE!</v>
      </c>
      <c r="F493" s="173" t="e">
        <f>work!I493+work!J493</f>
        <v>#VALUE!</v>
      </c>
      <c r="G493" s="118"/>
      <c r="H493" s="174" t="str">
        <f>work!L493</f>
        <v>No report</v>
      </c>
      <c r="I493" s="117" t="e">
        <f t="shared" si="14"/>
        <v>#VALUE!</v>
      </c>
      <c r="J493" s="117" t="e">
        <f t="shared" si="15"/>
        <v>#VALUE!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296435</v>
      </c>
      <c r="F494" s="173">
        <f>work!I494+work!J494</f>
        <v>93818</v>
      </c>
      <c r="G494" s="118"/>
      <c r="H494" s="174" t="str">
        <f>work!L494</f>
        <v>20190207</v>
      </c>
      <c r="I494" s="117">
        <f t="shared" si="14"/>
        <v>296435</v>
      </c>
      <c r="J494" s="117">
        <f t="shared" si="15"/>
        <v>93818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66013</v>
      </c>
      <c r="G495" s="118"/>
      <c r="H495" s="174" t="str">
        <f>work!L495</f>
        <v>20190307</v>
      </c>
      <c r="I495" s="117">
        <f t="shared" si="14"/>
        <v>0</v>
      </c>
      <c r="J495" s="117">
        <f t="shared" si="15"/>
        <v>66013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1600</v>
      </c>
      <c r="F496" s="173">
        <f>work!I496+work!J496</f>
        <v>0</v>
      </c>
      <c r="G496" s="118"/>
      <c r="H496" s="174" t="str">
        <f>work!L496</f>
        <v>20190307</v>
      </c>
      <c r="I496" s="117">
        <f t="shared" si="14"/>
        <v>1600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14300</v>
      </c>
      <c r="F497" s="173">
        <f>work!I497+work!J497</f>
        <v>12481</v>
      </c>
      <c r="G497" s="118"/>
      <c r="H497" s="174" t="str">
        <f>work!L497</f>
        <v>20190207</v>
      </c>
      <c r="I497" s="117">
        <f t="shared" si="14"/>
        <v>14300</v>
      </c>
      <c r="J497" s="117">
        <f t="shared" si="15"/>
        <v>12481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40107</v>
      </c>
      <c r="F498" s="173">
        <f>work!I498+work!J498</f>
        <v>54088</v>
      </c>
      <c r="G498" s="118"/>
      <c r="H498" s="174" t="str">
        <f>work!L498</f>
        <v>20190307</v>
      </c>
      <c r="I498" s="117">
        <f t="shared" si="14"/>
        <v>40107</v>
      </c>
      <c r="J498" s="117">
        <f t="shared" si="15"/>
        <v>54088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68052</v>
      </c>
      <c r="F499" s="173">
        <f>work!I499+work!J499</f>
        <v>2572404</v>
      </c>
      <c r="G499" s="118"/>
      <c r="H499" s="174" t="str">
        <f>work!L499</f>
        <v>20190307</v>
      </c>
      <c r="I499" s="117">
        <f t="shared" si="14"/>
        <v>68052</v>
      </c>
      <c r="J499" s="117">
        <f t="shared" si="15"/>
        <v>2572404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52972</v>
      </c>
      <c r="F500" s="173">
        <f>work!I500+work!J500</f>
        <v>16500</v>
      </c>
      <c r="G500" s="118"/>
      <c r="H500" s="174" t="str">
        <f>work!L500</f>
        <v>20190207</v>
      </c>
      <c r="I500" s="117">
        <f t="shared" si="14"/>
        <v>52972</v>
      </c>
      <c r="J500" s="117">
        <f t="shared" si="15"/>
        <v>16500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 t="e">
        <f>work!G501+work!H501</f>
        <v>#VALUE!</v>
      </c>
      <c r="F501" s="173" t="e">
        <f>work!I501+work!J501</f>
        <v>#VALUE!</v>
      </c>
      <c r="G501" s="118"/>
      <c r="H501" s="174" t="str">
        <f>work!L501</f>
        <v>No report</v>
      </c>
      <c r="I501" s="117" t="e">
        <f t="shared" si="14"/>
        <v>#VALUE!</v>
      </c>
      <c r="J501" s="117" t="e">
        <f t="shared" si="15"/>
        <v>#VALUE!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526530</v>
      </c>
      <c r="F502" s="173">
        <f>work!I502+work!J502</f>
        <v>297675</v>
      </c>
      <c r="G502" s="118"/>
      <c r="H502" s="174" t="s">
        <v>9</v>
      </c>
      <c r="I502" s="117">
        <f t="shared" si="14"/>
        <v>526530</v>
      </c>
      <c r="J502" s="117">
        <f t="shared" si="15"/>
        <v>297675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8000</v>
      </c>
      <c r="F503" s="173">
        <f>work!I503+work!J503</f>
        <v>145835</v>
      </c>
      <c r="G503" s="118"/>
      <c r="H503" s="174" t="str">
        <f>work!L503</f>
        <v>20190307</v>
      </c>
      <c r="I503" s="117">
        <f t="shared" si="14"/>
        <v>8000</v>
      </c>
      <c r="J503" s="117">
        <f t="shared" si="15"/>
        <v>145835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18200</v>
      </c>
      <c r="F504" s="173">
        <f>work!I504+work!J504</f>
        <v>18800</v>
      </c>
      <c r="G504" s="118"/>
      <c r="H504" s="174" t="str">
        <f>work!L504</f>
        <v>20190207</v>
      </c>
      <c r="I504" s="117">
        <f t="shared" si="14"/>
        <v>18200</v>
      </c>
      <c r="J504" s="117">
        <f t="shared" si="15"/>
        <v>18800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10735</v>
      </c>
      <c r="F505" s="173">
        <f>work!I505+work!J505</f>
        <v>5680</v>
      </c>
      <c r="G505" s="118"/>
      <c r="H505" s="174" t="str">
        <f>work!L505</f>
        <v>20190207</v>
      </c>
      <c r="I505" s="117">
        <f t="shared" si="14"/>
        <v>10735</v>
      </c>
      <c r="J505" s="117">
        <f t="shared" si="15"/>
        <v>5680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169286</v>
      </c>
      <c r="F506" s="173">
        <f>work!I506+work!J506</f>
        <v>35573</v>
      </c>
      <c r="G506" s="118"/>
      <c r="H506" s="174" t="str">
        <f>work!L506</f>
        <v>20190207</v>
      </c>
      <c r="I506" s="117">
        <f t="shared" si="14"/>
        <v>169286</v>
      </c>
      <c r="J506" s="117">
        <f t="shared" si="15"/>
        <v>35573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47500</v>
      </c>
      <c r="F507" s="173">
        <f>work!I507+work!J507</f>
        <v>609349</v>
      </c>
      <c r="G507" s="118"/>
      <c r="H507" s="174" t="str">
        <f>work!L507</f>
        <v>20190307</v>
      </c>
      <c r="I507" s="117">
        <f t="shared" si="14"/>
        <v>47500</v>
      </c>
      <c r="J507" s="117">
        <f t="shared" si="15"/>
        <v>609349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800</v>
      </c>
      <c r="F508" s="173">
        <f>work!I508+work!J508</f>
        <v>19601</v>
      </c>
      <c r="G508" s="118"/>
      <c r="H508" s="174" t="str">
        <f>work!L508</f>
        <v>20190307</v>
      </c>
      <c r="I508" s="117">
        <f t="shared" si="14"/>
        <v>800</v>
      </c>
      <c r="J508" s="117">
        <f t="shared" si="15"/>
        <v>19601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204056</v>
      </c>
      <c r="F509" s="173">
        <f>work!I509+work!J509</f>
        <v>1053415</v>
      </c>
      <c r="G509" s="118"/>
      <c r="H509" s="174" t="str">
        <f>work!L509</f>
        <v>20190207</v>
      </c>
      <c r="I509" s="117">
        <f t="shared" si="14"/>
        <v>204056</v>
      </c>
      <c r="J509" s="117">
        <f t="shared" si="15"/>
        <v>1053415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1191362</v>
      </c>
      <c r="F510" s="173">
        <f>work!I510+work!J510</f>
        <v>3628700</v>
      </c>
      <c r="G510" s="118"/>
      <c r="H510" s="174" t="str">
        <f>work!L510</f>
        <v>20190207</v>
      </c>
      <c r="I510" s="117">
        <f t="shared" si="14"/>
        <v>1191362</v>
      </c>
      <c r="J510" s="117">
        <f t="shared" si="15"/>
        <v>3628700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1909800</v>
      </c>
      <c r="F511" s="173">
        <f>work!I511+work!J511</f>
        <v>15800</v>
      </c>
      <c r="G511" s="118"/>
      <c r="H511" s="174" t="str">
        <f>work!L511</f>
        <v>20190207</v>
      </c>
      <c r="I511" s="117">
        <f t="shared" si="14"/>
        <v>1909800</v>
      </c>
      <c r="J511" s="117">
        <f t="shared" si="15"/>
        <v>15800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 t="e">
        <f>work!G512+work!H512</f>
        <v>#VALUE!</v>
      </c>
      <c r="F512" s="173" t="e">
        <f>work!I512+work!J512</f>
        <v>#VALUE!</v>
      </c>
      <c r="G512" s="118"/>
      <c r="H512" s="174" t="str">
        <f>work!L512</f>
        <v>No report</v>
      </c>
      <c r="I512" s="117" t="e">
        <f t="shared" si="14"/>
        <v>#VALUE!</v>
      </c>
      <c r="J512" s="117" t="e">
        <f t="shared" si="15"/>
        <v>#VALUE!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346202</v>
      </c>
      <c r="F513" s="173">
        <f>work!I513+work!J513</f>
        <v>461845</v>
      </c>
      <c r="G513" s="118"/>
      <c r="H513" s="174" t="str">
        <f>work!L513</f>
        <v>20190207</v>
      </c>
      <c r="I513" s="117">
        <f t="shared" si="14"/>
        <v>346202</v>
      </c>
      <c r="J513" s="117">
        <f t="shared" si="15"/>
        <v>461845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1650116</v>
      </c>
      <c r="F514" s="173">
        <f>work!I514+work!J514</f>
        <v>7322700</v>
      </c>
      <c r="G514" s="118"/>
      <c r="H514" s="174" t="str">
        <f>work!L514</f>
        <v>20190307</v>
      </c>
      <c r="I514" s="117">
        <f t="shared" si="14"/>
        <v>1650116</v>
      </c>
      <c r="J514" s="117">
        <f t="shared" si="15"/>
        <v>7322700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101850</v>
      </c>
      <c r="F515" s="173">
        <f>work!I515+work!J515</f>
        <v>1856</v>
      </c>
      <c r="G515" s="118"/>
      <c r="H515" s="174" t="str">
        <f>work!L515</f>
        <v>20190207</v>
      </c>
      <c r="I515" s="117">
        <f t="shared" si="14"/>
        <v>101850</v>
      </c>
      <c r="J515" s="117">
        <f t="shared" si="15"/>
        <v>1856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3503423</v>
      </c>
      <c r="F516" s="173">
        <f>work!I516+work!J516</f>
        <v>1172377</v>
      </c>
      <c r="G516" s="118"/>
      <c r="H516" s="174" t="str">
        <f>work!L516</f>
        <v>20190207</v>
      </c>
      <c r="I516" s="117">
        <f t="shared" si="14"/>
        <v>3503423</v>
      </c>
      <c r="J516" s="117">
        <f t="shared" si="15"/>
        <v>1172377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16295</v>
      </c>
      <c r="F517" s="173">
        <f>work!I517+work!J517</f>
        <v>11870</v>
      </c>
      <c r="G517" s="118"/>
      <c r="H517" s="174" t="str">
        <f>work!L517</f>
        <v>20190207</v>
      </c>
      <c r="I517" s="117">
        <f t="shared" si="14"/>
        <v>16295</v>
      </c>
      <c r="J517" s="117">
        <f t="shared" si="15"/>
        <v>11870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4519173</v>
      </c>
      <c r="F518" s="173">
        <f>work!I518+work!J518</f>
        <v>129493</v>
      </c>
      <c r="G518" s="118"/>
      <c r="H518" s="174" t="str">
        <f>work!L518</f>
        <v>20190307</v>
      </c>
      <c r="I518" s="117">
        <f t="shared" si="14"/>
        <v>4519173</v>
      </c>
      <c r="J518" s="117">
        <f t="shared" si="15"/>
        <v>129493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803772</v>
      </c>
      <c r="F519" s="173">
        <f>work!I519+work!J519</f>
        <v>0</v>
      </c>
      <c r="G519" s="118"/>
      <c r="H519" s="174" t="str">
        <f>work!L519</f>
        <v>20190307</v>
      </c>
      <c r="I519" s="117">
        <f t="shared" si="14"/>
        <v>803772</v>
      </c>
      <c r="J519" s="117">
        <f t="shared" si="15"/>
        <v>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 t="e">
        <f>work!G520+work!H520</f>
        <v>#VALUE!</v>
      </c>
      <c r="F520" s="173" t="e">
        <f>work!I520+work!J520</f>
        <v>#VALUE!</v>
      </c>
      <c r="G520" s="118"/>
      <c r="H520" s="174" t="str">
        <f>work!L520</f>
        <v>No report</v>
      </c>
      <c r="I520" s="117" t="e">
        <f t="shared" si="14"/>
        <v>#VALUE!</v>
      </c>
      <c r="J520" s="117" t="e">
        <f t="shared" si="15"/>
        <v>#VALUE!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1388276</v>
      </c>
      <c r="F521" s="173">
        <f>work!I521+work!J521</f>
        <v>976495</v>
      </c>
      <c r="G521" s="118"/>
      <c r="H521" s="174" t="str">
        <f>work!L521</f>
        <v>20190207</v>
      </c>
      <c r="I521" s="117">
        <f t="shared" si="14"/>
        <v>1388276</v>
      </c>
      <c r="J521" s="117">
        <f t="shared" si="15"/>
        <v>976495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>
        <f>work!G522+work!H522</f>
        <v>472947</v>
      </c>
      <c r="F522" s="173">
        <f>work!I522+work!J522</f>
        <v>188650</v>
      </c>
      <c r="G522" s="118"/>
      <c r="H522" s="174" t="str">
        <f>work!L522</f>
        <v>20190307</v>
      </c>
      <c r="I522" s="117">
        <f t="shared" si="14"/>
        <v>472947</v>
      </c>
      <c r="J522" s="117">
        <f t="shared" si="15"/>
        <v>188650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8600</v>
      </c>
      <c r="F523" s="173">
        <f>work!I523+work!J523</f>
        <v>0</v>
      </c>
      <c r="G523" s="118"/>
      <c r="H523" s="174" t="str">
        <f>work!L523</f>
        <v>20190307</v>
      </c>
      <c r="I523" s="117">
        <f t="shared" si="14"/>
        <v>8600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245264</v>
      </c>
      <c r="F524" s="173">
        <f>work!I524+work!J524</f>
        <v>9320256</v>
      </c>
      <c r="G524" s="118"/>
      <c r="H524" s="174" t="str">
        <f>work!L524</f>
        <v>20190307</v>
      </c>
      <c r="I524" s="117">
        <f t="shared" si="14"/>
        <v>245264</v>
      </c>
      <c r="J524" s="117">
        <f t="shared" si="15"/>
        <v>9320256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13012</v>
      </c>
      <c r="F525" s="173">
        <f>work!I525+work!J525</f>
        <v>143977</v>
      </c>
      <c r="G525" s="118"/>
      <c r="H525" s="174" t="str">
        <f>work!L525</f>
        <v>20190207</v>
      </c>
      <c r="I525" s="117">
        <f t="shared" si="14"/>
        <v>13012</v>
      </c>
      <c r="J525" s="117">
        <f t="shared" si="15"/>
        <v>143977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994977</v>
      </c>
      <c r="F526" s="173">
        <f>work!I526+work!J526</f>
        <v>659428</v>
      </c>
      <c r="G526" s="118"/>
      <c r="H526" s="174" t="str">
        <f>work!L526</f>
        <v>20190307</v>
      </c>
      <c r="I526" s="117">
        <f t="shared" si="14"/>
        <v>994977</v>
      </c>
      <c r="J526" s="117">
        <f t="shared" si="15"/>
        <v>659428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1579753</v>
      </c>
      <c r="F528" s="173">
        <f>work!I528+work!J528</f>
        <v>3261008</v>
      </c>
      <c r="G528" s="118"/>
      <c r="H528" s="174" t="str">
        <f>work!L528</f>
        <v>20190307</v>
      </c>
      <c r="I528" s="117">
        <f t="shared" si="14"/>
        <v>1579753</v>
      </c>
      <c r="J528" s="117">
        <f t="shared" si="15"/>
        <v>3261008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594074</v>
      </c>
      <c r="F529" s="173">
        <f>work!I529+work!J529</f>
        <v>51600</v>
      </c>
      <c r="G529" s="118"/>
      <c r="H529" s="174" t="str">
        <f>work!L529</f>
        <v>20190207</v>
      </c>
      <c r="I529" s="117">
        <f t="shared" si="14"/>
        <v>594074</v>
      </c>
      <c r="J529" s="117">
        <f t="shared" si="15"/>
        <v>51600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123727</v>
      </c>
      <c r="F531" s="173">
        <f>work!I531+work!J531</f>
        <v>17700</v>
      </c>
      <c r="G531" s="118"/>
      <c r="H531" s="174" t="str">
        <f>work!L531</f>
        <v>20190207</v>
      </c>
      <c r="I531" s="117">
        <f t="shared" si="14"/>
        <v>123727</v>
      </c>
      <c r="J531" s="117">
        <f t="shared" si="15"/>
        <v>17700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 t="e">
        <f>work!G533+work!H533</f>
        <v>#VALUE!</v>
      </c>
      <c r="F533" s="173" t="e">
        <f>work!I533+work!J533</f>
        <v>#VALUE!</v>
      </c>
      <c r="G533" s="118"/>
      <c r="H533" s="174" t="str">
        <f>work!L533</f>
        <v>No report</v>
      </c>
      <c r="I533" s="117" t="e">
        <f t="shared" si="14"/>
        <v>#VALUE!</v>
      </c>
      <c r="J533" s="117" t="e">
        <f t="shared" si="15"/>
        <v>#VALUE!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158104</v>
      </c>
      <c r="F534" s="173">
        <f>work!I534+work!J534</f>
        <v>106251</v>
      </c>
      <c r="G534" s="118"/>
      <c r="H534" s="174" t="str">
        <f>work!L534</f>
        <v>20190207</v>
      </c>
      <c r="I534" s="117">
        <f t="shared" si="14"/>
        <v>158104</v>
      </c>
      <c r="J534" s="117">
        <f t="shared" si="15"/>
        <v>106251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57150</v>
      </c>
      <c r="F535" s="173">
        <f>work!I535+work!J535</f>
        <v>43700</v>
      </c>
      <c r="G535" s="118"/>
      <c r="H535" s="174" t="str">
        <f>work!L535</f>
        <v>20190207</v>
      </c>
      <c r="I535" s="117">
        <f t="shared" si="14"/>
        <v>57150</v>
      </c>
      <c r="J535" s="117">
        <f t="shared" si="15"/>
        <v>43700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61221</v>
      </c>
      <c r="F536" s="173">
        <f>work!I536+work!J536</f>
        <v>19975</v>
      </c>
      <c r="G536" s="118"/>
      <c r="H536" s="174" t="str">
        <f>work!L536</f>
        <v>20190207</v>
      </c>
      <c r="I536" s="117">
        <f t="shared" si="14"/>
        <v>61221</v>
      </c>
      <c r="J536" s="117">
        <f t="shared" si="15"/>
        <v>19975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100164</v>
      </c>
      <c r="F537" s="173">
        <f>work!I537+work!J537</f>
        <v>76235</v>
      </c>
      <c r="G537" s="118"/>
      <c r="H537" s="174" t="str">
        <f>work!L537</f>
        <v>20190307</v>
      </c>
      <c r="I537" s="117">
        <f t="shared" si="14"/>
        <v>100164</v>
      </c>
      <c r="J537" s="117">
        <f t="shared" si="15"/>
        <v>76235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637719</v>
      </c>
      <c r="F538" s="173">
        <f>work!I538+work!J538</f>
        <v>10000</v>
      </c>
      <c r="G538" s="118"/>
      <c r="H538" s="174" t="str">
        <f>work!L538</f>
        <v>20190207</v>
      </c>
      <c r="I538" s="117">
        <f t="shared" si="14"/>
        <v>637719</v>
      </c>
      <c r="J538" s="117">
        <f t="shared" si="15"/>
        <v>10000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254508</v>
      </c>
      <c r="F539" s="173">
        <f>work!I539+work!J539</f>
        <v>64650</v>
      </c>
      <c r="G539" s="118"/>
      <c r="H539" s="174" t="str">
        <f>work!L539</f>
        <v>20190207</v>
      </c>
      <c r="I539" s="117">
        <f t="shared" si="14"/>
        <v>254508</v>
      </c>
      <c r="J539" s="117">
        <f t="shared" si="15"/>
        <v>64650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147010</v>
      </c>
      <c r="F540" s="173">
        <f>work!I540+work!J540</f>
        <v>134334</v>
      </c>
      <c r="G540" s="118"/>
      <c r="H540" s="174" t="str">
        <f>work!L540</f>
        <v>20190207</v>
      </c>
      <c r="I540" s="117">
        <f t="shared" si="14"/>
        <v>147010</v>
      </c>
      <c r="J540" s="117">
        <f t="shared" si="15"/>
        <v>134334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487125</v>
      </c>
      <c r="F541" s="173">
        <f>work!I541+work!J541</f>
        <v>71595</v>
      </c>
      <c r="G541" s="118"/>
      <c r="H541" s="174" t="str">
        <f>work!L541</f>
        <v>20190207</v>
      </c>
      <c r="I541" s="117">
        <f t="shared" si="14"/>
        <v>487125</v>
      </c>
      <c r="J541" s="117">
        <f t="shared" si="15"/>
        <v>71595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24800</v>
      </c>
      <c r="F542" s="173">
        <f>work!I542+work!J542</f>
        <v>57129</v>
      </c>
      <c r="G542" s="118"/>
      <c r="H542" s="174" t="str">
        <f>work!L542</f>
        <v>20190207</v>
      </c>
      <c r="I542" s="117">
        <f t="shared" si="14"/>
        <v>24800</v>
      </c>
      <c r="J542" s="117">
        <f t="shared" si="15"/>
        <v>57129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43350</v>
      </c>
      <c r="F543" s="173">
        <f>work!I543+work!J543</f>
        <v>0</v>
      </c>
      <c r="G543" s="118"/>
      <c r="H543" s="174" t="str">
        <f>work!L543</f>
        <v>20190207</v>
      </c>
      <c r="I543" s="117">
        <f t="shared" si="14"/>
        <v>43350</v>
      </c>
      <c r="J543" s="117">
        <f t="shared" si="15"/>
        <v>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56336</v>
      </c>
      <c r="F544" s="173">
        <f>work!I544+work!J544</f>
        <v>288575</v>
      </c>
      <c r="G544" s="118"/>
      <c r="H544" s="174" t="str">
        <f>work!L544</f>
        <v>20190207</v>
      </c>
      <c r="I544" s="117">
        <f aca="true" t="shared" si="16" ref="I544:I598">E544</f>
        <v>56336</v>
      </c>
      <c r="J544" s="117">
        <f aca="true" t="shared" si="17" ref="J544:J598">F544</f>
        <v>288575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93326</v>
      </c>
      <c r="F545" s="173">
        <f>work!I545+work!J545</f>
        <v>20199</v>
      </c>
      <c r="G545" s="118"/>
      <c r="H545" s="174" t="str">
        <f>work!L545</f>
        <v>20190207</v>
      </c>
      <c r="I545" s="117">
        <f t="shared" si="16"/>
        <v>93326</v>
      </c>
      <c r="J545" s="117">
        <f t="shared" si="17"/>
        <v>20199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26202</v>
      </c>
      <c r="F546" s="173">
        <f>work!I546+work!J546</f>
        <v>12000</v>
      </c>
      <c r="G546" s="118"/>
      <c r="H546" s="174" t="str">
        <f>work!L546</f>
        <v>20190307</v>
      </c>
      <c r="I546" s="117">
        <f t="shared" si="16"/>
        <v>26202</v>
      </c>
      <c r="J546" s="117">
        <f t="shared" si="17"/>
        <v>12000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3852633</v>
      </c>
      <c r="F547" s="173">
        <f>work!I547+work!J547</f>
        <v>2215250</v>
      </c>
      <c r="G547" s="118"/>
      <c r="H547" s="174" t="str">
        <f>work!L547</f>
        <v>20190207</v>
      </c>
      <c r="I547" s="117">
        <f t="shared" si="16"/>
        <v>3852633</v>
      </c>
      <c r="J547" s="117">
        <f t="shared" si="17"/>
        <v>2215250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16662</v>
      </c>
      <c r="F548" s="173">
        <f>work!I548+work!J548</f>
        <v>730</v>
      </c>
      <c r="G548" s="118"/>
      <c r="H548" s="174" t="str">
        <f>work!L548</f>
        <v>20190207</v>
      </c>
      <c r="I548" s="117">
        <f t="shared" si="16"/>
        <v>16662</v>
      </c>
      <c r="J548" s="117">
        <f t="shared" si="17"/>
        <v>730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116771</v>
      </c>
      <c r="F549" s="173">
        <f>work!I549+work!J549</f>
        <v>79871</v>
      </c>
      <c r="G549" s="118"/>
      <c r="H549" s="174" t="str">
        <f>work!L549</f>
        <v>20190207</v>
      </c>
      <c r="I549" s="117">
        <f t="shared" si="16"/>
        <v>116771</v>
      </c>
      <c r="J549" s="117">
        <f t="shared" si="17"/>
        <v>79871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15725</v>
      </c>
      <c r="F550" s="173">
        <f>work!I550+work!J550</f>
        <v>24500</v>
      </c>
      <c r="G550" s="118"/>
      <c r="H550" s="174" t="str">
        <f>work!L550</f>
        <v>20190207</v>
      </c>
      <c r="I550" s="117">
        <f t="shared" si="16"/>
        <v>15725</v>
      </c>
      <c r="J550" s="117">
        <f t="shared" si="17"/>
        <v>24500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708394</v>
      </c>
      <c r="F551" s="173">
        <f>work!I551+work!J551</f>
        <v>322369</v>
      </c>
      <c r="G551" s="118"/>
      <c r="H551" s="174" t="str">
        <f>work!L551</f>
        <v>20190207</v>
      </c>
      <c r="I551" s="117">
        <f t="shared" si="16"/>
        <v>708394</v>
      </c>
      <c r="J551" s="117">
        <f t="shared" si="17"/>
        <v>322369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233928</v>
      </c>
      <c r="F553" s="173">
        <f>work!I553+work!J553</f>
        <v>81356</v>
      </c>
      <c r="G553" s="118"/>
      <c r="H553" s="174" t="str">
        <f>work!L553</f>
        <v>20190207</v>
      </c>
      <c r="I553" s="117">
        <f t="shared" si="16"/>
        <v>233928</v>
      </c>
      <c r="J553" s="117">
        <f t="shared" si="17"/>
        <v>81356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391756</v>
      </c>
      <c r="F554" s="173">
        <f>work!I554+work!J554</f>
        <v>447218</v>
      </c>
      <c r="G554" s="118"/>
      <c r="H554" s="174" t="str">
        <f>work!L554</f>
        <v>20190307</v>
      </c>
      <c r="I554" s="117">
        <f t="shared" si="16"/>
        <v>391756</v>
      </c>
      <c r="J554" s="117">
        <f t="shared" si="17"/>
        <v>447218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559727</v>
      </c>
      <c r="F555" s="173">
        <f>work!I555+work!J555</f>
        <v>260000</v>
      </c>
      <c r="G555" s="118"/>
      <c r="H555" s="174" t="str">
        <f>work!L555</f>
        <v>20190207</v>
      </c>
      <c r="I555" s="117">
        <f t="shared" si="16"/>
        <v>559727</v>
      </c>
      <c r="J555" s="117">
        <f t="shared" si="17"/>
        <v>260000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2218090</v>
      </c>
      <c r="F556" s="173">
        <f>work!I556+work!J556</f>
        <v>1663241</v>
      </c>
      <c r="G556" s="118"/>
      <c r="H556" s="174" t="str">
        <f>work!L556</f>
        <v>20190207</v>
      </c>
      <c r="I556" s="117">
        <f t="shared" si="16"/>
        <v>2218090</v>
      </c>
      <c r="J556" s="117">
        <f t="shared" si="17"/>
        <v>1663241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0</v>
      </c>
      <c r="F557" s="173">
        <f>work!I557+work!J557</f>
        <v>339375</v>
      </c>
      <c r="G557" s="118"/>
      <c r="H557" s="174" t="s">
        <v>9</v>
      </c>
      <c r="I557" s="117">
        <f t="shared" si="16"/>
        <v>0</v>
      </c>
      <c r="J557" s="117">
        <f t="shared" si="17"/>
        <v>339375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705893</v>
      </c>
      <c r="F558" s="173">
        <f>work!I558+work!J558</f>
        <v>9700</v>
      </c>
      <c r="G558" s="118"/>
      <c r="H558" s="174" t="str">
        <f>work!L558</f>
        <v>20190207</v>
      </c>
      <c r="I558" s="117">
        <f t="shared" si="16"/>
        <v>705893</v>
      </c>
      <c r="J558" s="117">
        <f t="shared" si="17"/>
        <v>9700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234431</v>
      </c>
      <c r="F559" s="173">
        <f>work!I559+work!J559</f>
        <v>8010200</v>
      </c>
      <c r="G559" s="118"/>
      <c r="H559" s="174" t="str">
        <f>work!L559</f>
        <v>20190207</v>
      </c>
      <c r="I559" s="117">
        <f t="shared" si="16"/>
        <v>234431</v>
      </c>
      <c r="J559" s="117">
        <f t="shared" si="17"/>
        <v>8010200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 t="e">
        <f>work!G560+work!H560</f>
        <v>#VALUE!</v>
      </c>
      <c r="F560" s="173" t="e">
        <f>work!I560+work!J560</f>
        <v>#VALUE!</v>
      </c>
      <c r="G560" s="118"/>
      <c r="H560" s="174" t="str">
        <f>work!L560</f>
        <v>No report</v>
      </c>
      <c r="I560" s="117" t="e">
        <f t="shared" si="16"/>
        <v>#VALUE!</v>
      </c>
      <c r="J560" s="117" t="e">
        <f t="shared" si="17"/>
        <v>#VALUE!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325373</v>
      </c>
      <c r="F561" s="173">
        <f>work!I561+work!J561</f>
        <v>613001</v>
      </c>
      <c r="G561" s="118"/>
      <c r="H561" s="174" t="str">
        <f>work!L561</f>
        <v>20190207</v>
      </c>
      <c r="I561" s="117">
        <f t="shared" si="16"/>
        <v>325373</v>
      </c>
      <c r="J561" s="117">
        <f t="shared" si="17"/>
        <v>613001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1496397</v>
      </c>
      <c r="F562" s="173">
        <f>work!I562+work!J562</f>
        <v>3163332</v>
      </c>
      <c r="G562" s="118"/>
      <c r="H562" s="174" t="str">
        <f>work!L562</f>
        <v>20190207</v>
      </c>
      <c r="I562" s="117">
        <f t="shared" si="16"/>
        <v>1496397</v>
      </c>
      <c r="J562" s="117">
        <f t="shared" si="17"/>
        <v>3163332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354417</v>
      </c>
      <c r="F563" s="173">
        <f>work!I563+work!J563</f>
        <v>58785</v>
      </c>
      <c r="G563" s="118"/>
      <c r="H563" s="174" t="str">
        <f>work!L563</f>
        <v>20190207</v>
      </c>
      <c r="I563" s="117">
        <f t="shared" si="16"/>
        <v>354417</v>
      </c>
      <c r="J563" s="117">
        <f t="shared" si="17"/>
        <v>58785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771767</v>
      </c>
      <c r="F564" s="173">
        <f>work!I564+work!J564</f>
        <v>48436</v>
      </c>
      <c r="G564" s="118"/>
      <c r="H564" s="174" t="str">
        <f>work!L564</f>
        <v>20190207</v>
      </c>
      <c r="I564" s="117">
        <f t="shared" si="16"/>
        <v>771767</v>
      </c>
      <c r="J564" s="117">
        <f t="shared" si="17"/>
        <v>48436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1319333</v>
      </c>
      <c r="F565" s="173">
        <f>work!I565+work!J565</f>
        <v>4400</v>
      </c>
      <c r="G565" s="118"/>
      <c r="H565" s="174" t="str">
        <f>work!L565</f>
        <v>20190207</v>
      </c>
      <c r="I565" s="117">
        <f t="shared" si="16"/>
        <v>1319333</v>
      </c>
      <c r="J565" s="117">
        <f t="shared" si="17"/>
        <v>4400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317900</v>
      </c>
      <c r="F566" s="173">
        <f>work!I566+work!J566</f>
        <v>1198390</v>
      </c>
      <c r="G566" s="118"/>
      <c r="H566" s="174" t="str">
        <f>work!L566</f>
        <v>20190207</v>
      </c>
      <c r="I566" s="117">
        <f t="shared" si="16"/>
        <v>317900</v>
      </c>
      <c r="J566" s="117">
        <f t="shared" si="17"/>
        <v>1198390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387565</v>
      </c>
      <c r="F567" s="173">
        <f>work!I567+work!J567</f>
        <v>62100</v>
      </c>
      <c r="G567" s="118"/>
      <c r="H567" s="174" t="str">
        <f>work!L567</f>
        <v>20190207</v>
      </c>
      <c r="I567" s="117">
        <f t="shared" si="16"/>
        <v>387565</v>
      </c>
      <c r="J567" s="117">
        <f t="shared" si="17"/>
        <v>62100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1844619</v>
      </c>
      <c r="F568" s="173">
        <f>work!I568+work!J568</f>
        <v>19450</v>
      </c>
      <c r="G568" s="118"/>
      <c r="H568" s="174" t="str">
        <f>work!L568</f>
        <v>20190207</v>
      </c>
      <c r="I568" s="117">
        <f t="shared" si="16"/>
        <v>1844619</v>
      </c>
      <c r="J568" s="117">
        <f t="shared" si="17"/>
        <v>19450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1425907</v>
      </c>
      <c r="F569" s="173">
        <f>work!I569+work!J569</f>
        <v>481419</v>
      </c>
      <c r="G569" s="118"/>
      <c r="H569" s="174" t="str">
        <f>work!L569</f>
        <v>20190307</v>
      </c>
      <c r="I569" s="117">
        <f t="shared" si="16"/>
        <v>1425907</v>
      </c>
      <c r="J569" s="117">
        <f t="shared" si="17"/>
        <v>481419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1008418</v>
      </c>
      <c r="F570" s="173">
        <f>work!I570+work!J570</f>
        <v>159452</v>
      </c>
      <c r="G570" s="118"/>
      <c r="H570" s="174" t="str">
        <f>work!L570</f>
        <v>20190207</v>
      </c>
      <c r="I570" s="117">
        <f t="shared" si="16"/>
        <v>1008418</v>
      </c>
      <c r="J570" s="117">
        <f t="shared" si="17"/>
        <v>159452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2931175</v>
      </c>
      <c r="F571" s="173">
        <f>work!I571+work!J571</f>
        <v>1356047</v>
      </c>
      <c r="G571" s="118"/>
      <c r="H571" s="174" t="str">
        <f>work!L571</f>
        <v>20190307</v>
      </c>
      <c r="I571" s="117">
        <f t="shared" si="16"/>
        <v>2931175</v>
      </c>
      <c r="J571" s="117">
        <f t="shared" si="17"/>
        <v>1356047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1096981</v>
      </c>
      <c r="F572" s="173">
        <f>work!I572+work!J572</f>
        <v>458905</v>
      </c>
      <c r="G572" s="118"/>
      <c r="H572" s="174" t="str">
        <f>work!L572</f>
        <v>20190207</v>
      </c>
      <c r="I572" s="117">
        <f t="shared" si="16"/>
        <v>1096981</v>
      </c>
      <c r="J572" s="117">
        <f t="shared" si="17"/>
        <v>458905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4122330</v>
      </c>
      <c r="F573" s="173">
        <f>work!I573+work!J573</f>
        <v>2461290</v>
      </c>
      <c r="G573" s="118"/>
      <c r="H573" s="174" t="str">
        <f>work!L573</f>
        <v>20190207</v>
      </c>
      <c r="I573" s="117">
        <f t="shared" si="16"/>
        <v>4122330</v>
      </c>
      <c r="J573" s="117">
        <f t="shared" si="17"/>
        <v>2461290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0</v>
      </c>
      <c r="F574" s="173">
        <f>work!I574+work!J574</f>
        <v>0</v>
      </c>
      <c r="G574" s="118"/>
      <c r="H574" s="174" t="str">
        <f>work!L574</f>
        <v>20190207</v>
      </c>
      <c r="I574" s="117">
        <f t="shared" si="16"/>
        <v>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110799</v>
      </c>
      <c r="F575" s="173">
        <f>work!I575+work!J575</f>
        <v>87100</v>
      </c>
      <c r="G575" s="118"/>
      <c r="H575" s="174" t="str">
        <f>work!L575</f>
        <v>20190207</v>
      </c>
      <c r="I575" s="117">
        <f t="shared" si="16"/>
        <v>110799</v>
      </c>
      <c r="J575" s="117">
        <f t="shared" si="17"/>
        <v>87100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 t="e">
        <f>work!G576+work!H576</f>
        <v>#VALUE!</v>
      </c>
      <c r="F576" s="173" t="e">
        <f>work!I576+work!J576</f>
        <v>#VALUE!</v>
      </c>
      <c r="G576" s="118"/>
      <c r="H576" s="174" t="str">
        <f>work!L576</f>
        <v>No report</v>
      </c>
      <c r="I576" s="117" t="e">
        <f t="shared" si="16"/>
        <v>#VALUE!</v>
      </c>
      <c r="J576" s="117" t="e">
        <f t="shared" si="17"/>
        <v>#VALUE!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117480</v>
      </c>
      <c r="F577" s="173">
        <f>work!I577+work!J577</f>
        <v>32800</v>
      </c>
      <c r="G577" s="118"/>
      <c r="H577" s="174" t="str">
        <f>work!L577</f>
        <v>20190307</v>
      </c>
      <c r="I577" s="117">
        <f t="shared" si="16"/>
        <v>117480</v>
      </c>
      <c r="J577" s="117">
        <f t="shared" si="17"/>
        <v>32800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377511</v>
      </c>
      <c r="F578" s="173">
        <f>work!I578+work!J578</f>
        <v>42913</v>
      </c>
      <c r="G578" s="118"/>
      <c r="H578" s="174" t="str">
        <f>work!L578</f>
        <v>20190207</v>
      </c>
      <c r="I578" s="117">
        <f t="shared" si="16"/>
        <v>377511</v>
      </c>
      <c r="J578" s="117">
        <f t="shared" si="17"/>
        <v>42913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10300</v>
      </c>
      <c r="F579" s="173">
        <f>work!I579+work!J579</f>
        <v>11351</v>
      </c>
      <c r="G579" s="118"/>
      <c r="H579" s="174" t="str">
        <f>work!L579</f>
        <v>20190207</v>
      </c>
      <c r="I579" s="117">
        <f t="shared" si="16"/>
        <v>10300</v>
      </c>
      <c r="J579" s="117">
        <f t="shared" si="17"/>
        <v>11351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8175</v>
      </c>
      <c r="F580" s="173">
        <f>work!I580+work!J580</f>
        <v>2300</v>
      </c>
      <c r="G580" s="118"/>
      <c r="H580" s="174" t="str">
        <f>work!L580</f>
        <v>20190207</v>
      </c>
      <c r="I580" s="117">
        <f t="shared" si="16"/>
        <v>8175</v>
      </c>
      <c r="J580" s="117">
        <f t="shared" si="17"/>
        <v>2300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15051</v>
      </c>
      <c r="F581" s="173">
        <f>work!I581+work!J581</f>
        <v>37850</v>
      </c>
      <c r="G581" s="118"/>
      <c r="H581" s="174" t="str">
        <f>work!L581</f>
        <v>20190207</v>
      </c>
      <c r="I581" s="117">
        <f t="shared" si="16"/>
        <v>15051</v>
      </c>
      <c r="J581" s="117">
        <f t="shared" si="17"/>
        <v>37850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8500</v>
      </c>
      <c r="F583" s="173">
        <f>work!I583+work!J583</f>
        <v>8110</v>
      </c>
      <c r="G583" s="118"/>
      <c r="H583" s="174" t="str">
        <f>work!L583</f>
        <v>20190207</v>
      </c>
      <c r="I583" s="117">
        <f t="shared" si="16"/>
        <v>8500</v>
      </c>
      <c r="J583" s="117">
        <f t="shared" si="17"/>
        <v>8110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9200</v>
      </c>
      <c r="F584" s="173">
        <f>work!I584+work!J584</f>
        <v>36650</v>
      </c>
      <c r="G584" s="118"/>
      <c r="H584" s="174" t="str">
        <f>work!L584</f>
        <v>20190207</v>
      </c>
      <c r="I584" s="117">
        <f t="shared" si="16"/>
        <v>9200</v>
      </c>
      <c r="J584" s="117">
        <f t="shared" si="17"/>
        <v>36650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42499</v>
      </c>
      <c r="F585" s="173">
        <f>work!I585+work!J585</f>
        <v>1400</v>
      </c>
      <c r="G585" s="118"/>
      <c r="H585" s="174" t="str">
        <f>work!L585</f>
        <v>20190207</v>
      </c>
      <c r="I585" s="117">
        <f t="shared" si="16"/>
        <v>42499</v>
      </c>
      <c r="J585" s="117">
        <f t="shared" si="17"/>
        <v>1400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85281</v>
      </c>
      <c r="F586" s="173">
        <f>work!I586+work!J586</f>
        <v>8100</v>
      </c>
      <c r="G586" s="118"/>
      <c r="H586" s="174" t="str">
        <f>work!L586</f>
        <v>20190307</v>
      </c>
      <c r="I586" s="117">
        <f t="shared" si="16"/>
        <v>85281</v>
      </c>
      <c r="J586" s="117">
        <f t="shared" si="17"/>
        <v>8100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214932</v>
      </c>
      <c r="F587" s="173">
        <f>work!I587+work!J587</f>
        <v>27800</v>
      </c>
      <c r="G587" s="118"/>
      <c r="H587" s="174" t="str">
        <f>work!L587</f>
        <v>20190207</v>
      </c>
      <c r="I587" s="117">
        <f t="shared" si="16"/>
        <v>214932</v>
      </c>
      <c r="J587" s="117">
        <f t="shared" si="17"/>
        <v>27800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82108</v>
      </c>
      <c r="F588" s="173">
        <f>work!I588+work!J588</f>
        <v>85750</v>
      </c>
      <c r="G588" s="118"/>
      <c r="H588" s="174" t="str">
        <f>work!L588</f>
        <v>20190207</v>
      </c>
      <c r="I588" s="117">
        <f t="shared" si="16"/>
        <v>82108</v>
      </c>
      <c r="J588" s="117">
        <f t="shared" si="17"/>
        <v>85750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113471</v>
      </c>
      <c r="F589" s="173">
        <f>work!I589+work!J589</f>
        <v>10009968</v>
      </c>
      <c r="G589" s="118"/>
      <c r="H589" s="174" t="str">
        <f>work!L589</f>
        <v>20190207</v>
      </c>
      <c r="I589" s="117">
        <f t="shared" si="16"/>
        <v>113471</v>
      </c>
      <c r="J589" s="117">
        <f t="shared" si="17"/>
        <v>10009968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357539</v>
      </c>
      <c r="F590" s="173">
        <f>work!I590+work!J590</f>
        <v>735000</v>
      </c>
      <c r="G590" s="118"/>
      <c r="H590" s="174" t="str">
        <f>work!L590</f>
        <v>20190207</v>
      </c>
      <c r="I590" s="117">
        <f t="shared" si="16"/>
        <v>357539</v>
      </c>
      <c r="J590" s="117">
        <f t="shared" si="17"/>
        <v>735000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14408</v>
      </c>
      <c r="F591" s="173">
        <f>work!I591+work!J591</f>
        <v>188368</v>
      </c>
      <c r="G591" s="118"/>
      <c r="H591" s="174" t="str">
        <f>work!L591</f>
        <v>20190207</v>
      </c>
      <c r="I591" s="117">
        <f t="shared" si="16"/>
        <v>14408</v>
      </c>
      <c r="J591" s="117">
        <f t="shared" si="17"/>
        <v>188368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424152</v>
      </c>
      <c r="F593" s="173">
        <f>work!I593+work!J593</f>
        <v>202642</v>
      </c>
      <c r="G593" s="118"/>
      <c r="H593" s="174" t="str">
        <f>work!L593</f>
        <v>20190207</v>
      </c>
      <c r="I593" s="117">
        <f t="shared" si="16"/>
        <v>424152</v>
      </c>
      <c r="J593" s="117">
        <f t="shared" si="17"/>
        <v>202642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3850</v>
      </c>
      <c r="F594" s="173">
        <f>work!I594+work!J594</f>
        <v>60377</v>
      </c>
      <c r="G594" s="118"/>
      <c r="H594" s="174" t="str">
        <f>work!L594</f>
        <v>20190207</v>
      </c>
      <c r="I594" s="117">
        <f t="shared" si="16"/>
        <v>3850</v>
      </c>
      <c r="J594" s="117">
        <f t="shared" si="17"/>
        <v>60377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535250</v>
      </c>
      <c r="F595" s="173">
        <f>work!I595+work!J595</f>
        <v>74078</v>
      </c>
      <c r="G595" s="118"/>
      <c r="H595" s="174" t="str">
        <f>work!L595</f>
        <v>20190207</v>
      </c>
      <c r="I595" s="117">
        <f t="shared" si="16"/>
        <v>535250</v>
      </c>
      <c r="J595" s="117">
        <f t="shared" si="17"/>
        <v>74078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146548</v>
      </c>
      <c r="F596" s="173">
        <f>work!I596+work!J596</f>
        <v>2350</v>
      </c>
      <c r="G596" s="118"/>
      <c r="H596" s="174" t="str">
        <f>work!L596</f>
        <v>20190307</v>
      </c>
      <c r="I596" s="117">
        <f t="shared" si="16"/>
        <v>146548</v>
      </c>
      <c r="J596" s="117">
        <f t="shared" si="17"/>
        <v>2350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13191</v>
      </c>
      <c r="F597" s="173">
        <f>work!I597+work!J597</f>
        <v>31392</v>
      </c>
      <c r="G597" s="118"/>
      <c r="H597" s="174" t="str">
        <f>work!L597</f>
        <v>20190307</v>
      </c>
      <c r="I597" s="117">
        <f t="shared" si="16"/>
        <v>13191</v>
      </c>
      <c r="J597" s="117">
        <f t="shared" si="17"/>
        <v>31392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718000</v>
      </c>
      <c r="G598" s="118"/>
      <c r="H598" s="174" t="str">
        <f>work!L598</f>
        <v>20190207</v>
      </c>
      <c r="I598" s="117">
        <f t="shared" si="16"/>
        <v>0</v>
      </c>
      <c r="J598" s="117">
        <f t="shared" si="17"/>
        <v>718000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3/7/19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3/7/19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Cherry Hill Township</v>
      </c>
      <c r="B8" s="18" t="str">
        <f>top_20_ytd!B7</f>
        <v>Camden</v>
      </c>
      <c r="C8" s="44">
        <f>D8+E8</f>
        <v>114469184</v>
      </c>
      <c r="D8" s="44">
        <f>SUM(top_20_ytd!D7+top_20_ytd!E7)</f>
        <v>1786982</v>
      </c>
      <c r="E8" s="44">
        <f>SUM(top_20_ytd!F7+top_20_ytd!G7)</f>
        <v>112682202</v>
      </c>
      <c r="F8" s="75"/>
      <c r="G8" s="46"/>
      <c r="K8" s="134"/>
      <c r="L8" s="159">
        <v>1</v>
      </c>
      <c r="M8" s="160" t="str">
        <f t="shared" si="0"/>
        <v>Cherry Hill Township</v>
      </c>
      <c r="N8" s="160" t="str">
        <f t="shared" si="1"/>
        <v>Camden</v>
      </c>
      <c r="O8" s="161">
        <f t="shared" si="2"/>
        <v>114469184</v>
      </c>
      <c r="P8" s="161">
        <f t="shared" si="3"/>
        <v>1786982</v>
      </c>
      <c r="Q8" s="208">
        <f t="shared" si="4"/>
        <v>112682202</v>
      </c>
      <c r="R8" s="206"/>
    </row>
    <row r="9" spans="1:18" ht="15">
      <c r="A9" s="18" t="str">
        <f>top_20_ytd!A8</f>
        <v>Hackensack City</v>
      </c>
      <c r="B9" s="18" t="str">
        <f>top_20_ytd!B8</f>
        <v>Bergen</v>
      </c>
      <c r="C9" s="46">
        <f aca="true" t="shared" si="5" ref="C9:C27">D9+E9</f>
        <v>68889731</v>
      </c>
      <c r="D9" s="46">
        <f>SUM(top_20_ytd!D8+top_20_ytd!E8)</f>
        <v>9580498</v>
      </c>
      <c r="E9" s="46">
        <f>SUM(top_20_ytd!F8+top_20_ytd!G8)</f>
        <v>59309233</v>
      </c>
      <c r="F9" s="75"/>
      <c r="G9" s="46"/>
      <c r="K9" s="134"/>
      <c r="L9" s="115">
        <v>2</v>
      </c>
      <c r="M9" s="116" t="str">
        <f t="shared" si="0"/>
        <v>Hackensack City</v>
      </c>
      <c r="N9" s="116" t="str">
        <f t="shared" si="1"/>
        <v>Bergen</v>
      </c>
      <c r="O9" s="117">
        <f t="shared" si="2"/>
        <v>68889731</v>
      </c>
      <c r="P9" s="117">
        <f t="shared" si="3"/>
        <v>9580498</v>
      </c>
      <c r="Q9" s="181">
        <f t="shared" si="4"/>
        <v>59309233</v>
      </c>
      <c r="R9" s="206"/>
    </row>
    <row r="10" spans="1:18" ht="15">
      <c r="A10" s="18" t="str">
        <f>top_20_ytd!A9</f>
        <v>Lawrence Township</v>
      </c>
      <c r="B10" s="18" t="str">
        <f>top_20_ytd!B9</f>
        <v>Mercer</v>
      </c>
      <c r="C10" s="46">
        <f t="shared" si="5"/>
        <v>52727431</v>
      </c>
      <c r="D10" s="46">
        <f>SUM(top_20_ytd!D9+top_20_ytd!E9)</f>
        <v>2248440</v>
      </c>
      <c r="E10" s="46">
        <f>SUM(top_20_ytd!F9+top_20_ytd!G9)</f>
        <v>50478991</v>
      </c>
      <c r="F10" s="75"/>
      <c r="G10" s="46"/>
      <c r="K10" s="134"/>
      <c r="L10" s="115">
        <v>3</v>
      </c>
      <c r="M10" s="116" t="str">
        <f t="shared" si="0"/>
        <v>Lawrence Township</v>
      </c>
      <c r="N10" s="116" t="str">
        <f t="shared" si="1"/>
        <v>Mercer</v>
      </c>
      <c r="O10" s="117">
        <f t="shared" si="2"/>
        <v>52727431</v>
      </c>
      <c r="P10" s="117">
        <f t="shared" si="3"/>
        <v>2248440</v>
      </c>
      <c r="Q10" s="181">
        <f t="shared" si="4"/>
        <v>50478991</v>
      </c>
      <c r="R10" s="206"/>
    </row>
    <row r="11" spans="1:18" ht="15">
      <c r="A11" s="18" t="str">
        <f>top_20_ytd!A10</f>
        <v>Jersey City</v>
      </c>
      <c r="B11" s="18" t="str">
        <f>top_20_ytd!B10</f>
        <v>Hudson</v>
      </c>
      <c r="C11" s="46">
        <f t="shared" si="5"/>
        <v>46753820</v>
      </c>
      <c r="D11" s="46">
        <f>SUM(top_20_ytd!D10+top_20_ytd!E10)</f>
        <v>40307550</v>
      </c>
      <c r="E11" s="46">
        <f>SUM(top_20_ytd!F10+top_20_ytd!G10)</f>
        <v>6446270</v>
      </c>
      <c r="F11" s="75"/>
      <c r="G11" s="46"/>
      <c r="K11" s="134"/>
      <c r="L11" s="115">
        <v>4</v>
      </c>
      <c r="M11" s="116" t="str">
        <f t="shared" si="0"/>
        <v>Jersey City</v>
      </c>
      <c r="N11" s="116" t="str">
        <f t="shared" si="1"/>
        <v>Hudson</v>
      </c>
      <c r="O11" s="117">
        <f t="shared" si="2"/>
        <v>46753820</v>
      </c>
      <c r="P11" s="117">
        <f t="shared" si="3"/>
        <v>40307550</v>
      </c>
      <c r="Q11" s="181">
        <f t="shared" si="4"/>
        <v>6446270</v>
      </c>
      <c r="R11" s="206"/>
    </row>
    <row r="12" spans="1:18" ht="15">
      <c r="A12" s="18" t="str">
        <f>top_20_ytd!A11</f>
        <v>Piscataway Township</v>
      </c>
      <c r="B12" s="18" t="str">
        <f>top_20_ytd!B11</f>
        <v>Middlesex</v>
      </c>
      <c r="C12" s="46">
        <f t="shared" si="5"/>
        <v>37507886</v>
      </c>
      <c r="D12" s="46">
        <f>SUM(top_20_ytd!D11+top_20_ytd!E11)</f>
        <v>1137338</v>
      </c>
      <c r="E12" s="46">
        <f>SUM(top_20_ytd!F11+top_20_ytd!G11)</f>
        <v>36370548</v>
      </c>
      <c r="F12" s="75"/>
      <c r="G12" s="46"/>
      <c r="K12" s="134"/>
      <c r="L12" s="115">
        <v>5</v>
      </c>
      <c r="M12" s="116" t="str">
        <f t="shared" si="0"/>
        <v>Piscataway Township</v>
      </c>
      <c r="N12" s="116" t="str">
        <f t="shared" si="1"/>
        <v>Middlesex</v>
      </c>
      <c r="O12" s="117">
        <f t="shared" si="2"/>
        <v>37507886</v>
      </c>
      <c r="P12" s="117">
        <f t="shared" si="3"/>
        <v>1137338</v>
      </c>
      <c r="Q12" s="181">
        <f t="shared" si="4"/>
        <v>36370548</v>
      </c>
      <c r="R12" s="206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33528890</v>
      </c>
      <c r="D13" s="46">
        <f>SUM(top_20_ytd!D12+top_20_ytd!E12)</f>
        <v>605338</v>
      </c>
      <c r="E13" s="46">
        <f>SUM(top_20_ytd!F12+top_20_ytd!G12)</f>
        <v>32923552</v>
      </c>
      <c r="F13" s="75"/>
      <c r="G13" s="46"/>
      <c r="K13" s="134"/>
      <c r="L13" s="115">
        <v>6</v>
      </c>
      <c r="M13" s="116" t="str">
        <f t="shared" si="0"/>
        <v>Sayreville Borough</v>
      </c>
      <c r="N13" s="116" t="str">
        <f t="shared" si="1"/>
        <v>Middlesex</v>
      </c>
      <c r="O13" s="117">
        <f t="shared" si="2"/>
        <v>33528890</v>
      </c>
      <c r="P13" s="117">
        <f t="shared" si="3"/>
        <v>605338</v>
      </c>
      <c r="Q13" s="181">
        <f t="shared" si="4"/>
        <v>32923552</v>
      </c>
      <c r="R13" s="206"/>
    </row>
    <row r="14" spans="1:18" ht="15">
      <c r="A14" s="18" t="str">
        <f>top_20_ytd!A13</f>
        <v>Newark City</v>
      </c>
      <c r="B14" s="18" t="str">
        <f>top_20_ytd!B13</f>
        <v>Essex</v>
      </c>
      <c r="C14" s="46">
        <f t="shared" si="5"/>
        <v>31320918</v>
      </c>
      <c r="D14" s="46">
        <f>SUM(top_20_ytd!D13+top_20_ytd!E13)</f>
        <v>6230385</v>
      </c>
      <c r="E14" s="46">
        <f>SUM(top_20_ytd!F13+top_20_ytd!G13)</f>
        <v>25090533</v>
      </c>
      <c r="F14" s="75"/>
      <c r="G14" s="46"/>
      <c r="K14" s="134"/>
      <c r="L14" s="115">
        <v>7</v>
      </c>
      <c r="M14" s="116" t="str">
        <f t="shared" si="0"/>
        <v>Newark City</v>
      </c>
      <c r="N14" s="116" t="str">
        <f t="shared" si="1"/>
        <v>Essex</v>
      </c>
      <c r="O14" s="117">
        <f t="shared" si="2"/>
        <v>31320918</v>
      </c>
      <c r="P14" s="117">
        <f t="shared" si="3"/>
        <v>6230385</v>
      </c>
      <c r="Q14" s="181">
        <f t="shared" si="4"/>
        <v>25090533</v>
      </c>
      <c r="R14" s="206"/>
    </row>
    <row r="15" spans="1:18" ht="15">
      <c r="A15" s="18" t="str">
        <f>top_20_ytd!A14</f>
        <v>Millburn Township</v>
      </c>
      <c r="B15" s="18" t="str">
        <f>top_20_ytd!B14</f>
        <v>Essex</v>
      </c>
      <c r="C15" s="46">
        <f t="shared" si="5"/>
        <v>27400569</v>
      </c>
      <c r="D15" s="46">
        <f>SUM(top_20_ytd!D14+top_20_ytd!E14)</f>
        <v>26780600</v>
      </c>
      <c r="E15" s="46">
        <f>SUM(top_20_ytd!F14+top_20_ytd!G14)</f>
        <v>619969</v>
      </c>
      <c r="F15" s="75"/>
      <c r="G15" s="46"/>
      <c r="K15" s="134"/>
      <c r="L15" s="115">
        <v>8</v>
      </c>
      <c r="M15" s="116" t="str">
        <f t="shared" si="0"/>
        <v>Millburn Township</v>
      </c>
      <c r="N15" s="116" t="str">
        <f t="shared" si="1"/>
        <v>Essex</v>
      </c>
      <c r="O15" s="117">
        <f t="shared" si="2"/>
        <v>27400569</v>
      </c>
      <c r="P15" s="117">
        <f t="shared" si="3"/>
        <v>26780600</v>
      </c>
      <c r="Q15" s="181">
        <f t="shared" si="4"/>
        <v>619969</v>
      </c>
      <c r="R15" s="206"/>
    </row>
    <row r="16" spans="1:18" ht="15">
      <c r="A16" s="18" t="str">
        <f>top_20_ytd!A15</f>
        <v>East Brunswick Township</v>
      </c>
      <c r="B16" s="18" t="str">
        <f>top_20_ytd!B15</f>
        <v>Middlesex</v>
      </c>
      <c r="C16" s="46">
        <f t="shared" si="5"/>
        <v>26425741</v>
      </c>
      <c r="D16" s="46">
        <f>SUM(top_20_ytd!D15+top_20_ytd!E15)</f>
        <v>5017070</v>
      </c>
      <c r="E16" s="46">
        <f>SUM(top_20_ytd!F15+top_20_ytd!G15)</f>
        <v>21408671</v>
      </c>
      <c r="G16" s="46"/>
      <c r="K16" s="134"/>
      <c r="L16" s="115">
        <v>9</v>
      </c>
      <c r="M16" s="116" t="str">
        <f t="shared" si="0"/>
        <v>East Brunswick Township</v>
      </c>
      <c r="N16" s="116" t="str">
        <f t="shared" si="1"/>
        <v>Middlesex</v>
      </c>
      <c r="O16" s="117">
        <f t="shared" si="2"/>
        <v>26425741</v>
      </c>
      <c r="P16" s="117">
        <f t="shared" si="3"/>
        <v>5017070</v>
      </c>
      <c r="Q16" s="181">
        <f t="shared" si="4"/>
        <v>21408671</v>
      </c>
      <c r="R16" s="206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22944375</v>
      </c>
      <c r="D17" s="46">
        <f>SUM(top_20_ytd!D16+top_20_ytd!E16)</f>
        <v>19444677</v>
      </c>
      <c r="E17" s="46">
        <f>SUM(top_20_ytd!F16+top_20_ytd!G16)</f>
        <v>3499698</v>
      </c>
      <c r="G17" s="46"/>
      <c r="K17" s="134"/>
      <c r="L17" s="115">
        <v>10</v>
      </c>
      <c r="M17" s="116" t="str">
        <f t="shared" si="0"/>
        <v>Woodbridge Township</v>
      </c>
      <c r="N17" s="116" t="str">
        <f t="shared" si="1"/>
        <v>Middlesex</v>
      </c>
      <c r="O17" s="117">
        <f t="shared" si="2"/>
        <v>22944375</v>
      </c>
      <c r="P17" s="117">
        <f t="shared" si="3"/>
        <v>19444677</v>
      </c>
      <c r="Q17" s="181">
        <f t="shared" si="4"/>
        <v>3499698</v>
      </c>
      <c r="R17" s="206"/>
    </row>
    <row r="18" spans="1:18" ht="15">
      <c r="A18" s="18" t="str">
        <f>top_20_ytd!A17</f>
        <v>Wayne Township</v>
      </c>
      <c r="B18" s="18" t="str">
        <f>top_20_ytd!B17</f>
        <v>Passaic</v>
      </c>
      <c r="C18" s="46">
        <f t="shared" si="5"/>
        <v>19573166</v>
      </c>
      <c r="D18" s="46">
        <f>SUM(top_20_ytd!D17+top_20_ytd!E17)</f>
        <v>1725749</v>
      </c>
      <c r="E18" s="46">
        <f>SUM(top_20_ytd!F17+top_20_ytd!G17)</f>
        <v>17847417</v>
      </c>
      <c r="G18" s="46"/>
      <c r="K18" s="134"/>
      <c r="L18" s="115">
        <v>11</v>
      </c>
      <c r="M18" s="116" t="str">
        <f t="shared" si="0"/>
        <v>Wayne Township</v>
      </c>
      <c r="N18" s="116" t="str">
        <f t="shared" si="1"/>
        <v>Passaic</v>
      </c>
      <c r="O18" s="117">
        <f t="shared" si="2"/>
        <v>19573166</v>
      </c>
      <c r="P18" s="117">
        <f t="shared" si="3"/>
        <v>1725749</v>
      </c>
      <c r="Q18" s="181">
        <f t="shared" si="4"/>
        <v>17847417</v>
      </c>
      <c r="R18" s="206"/>
    </row>
    <row r="19" spans="1:18" ht="15">
      <c r="A19" s="18" t="str">
        <f>top_20_ytd!A18</f>
        <v>Harrison Town</v>
      </c>
      <c r="B19" s="18" t="str">
        <f>top_20_ytd!B18</f>
        <v>Hudson</v>
      </c>
      <c r="C19" s="46">
        <f t="shared" si="5"/>
        <v>18107638</v>
      </c>
      <c r="D19" s="46">
        <f>SUM(top_20_ytd!D18+top_20_ytd!E18)</f>
        <v>951658</v>
      </c>
      <c r="E19" s="46">
        <f>SUM(top_20_ytd!F18+top_20_ytd!G18)</f>
        <v>17155980</v>
      </c>
      <c r="G19" s="46"/>
      <c r="K19" s="134"/>
      <c r="L19" s="115">
        <v>12</v>
      </c>
      <c r="M19" s="116" t="str">
        <f t="shared" si="0"/>
        <v>Harrison Town</v>
      </c>
      <c r="N19" s="116" t="str">
        <f t="shared" si="1"/>
        <v>Hudson</v>
      </c>
      <c r="O19" s="117">
        <f t="shared" si="2"/>
        <v>18107638</v>
      </c>
      <c r="P19" s="117">
        <f t="shared" si="3"/>
        <v>951658</v>
      </c>
      <c r="Q19" s="181">
        <f t="shared" si="4"/>
        <v>17155980</v>
      </c>
      <c r="R19" s="206"/>
    </row>
    <row r="20" spans="1:18" ht="15">
      <c r="A20" s="18" t="str">
        <f>top_20_ytd!A19</f>
        <v>Clifton City</v>
      </c>
      <c r="B20" s="18" t="str">
        <f>top_20_ytd!B19</f>
        <v>Passaic</v>
      </c>
      <c r="C20" s="46">
        <f t="shared" si="5"/>
        <v>17562350</v>
      </c>
      <c r="D20" s="46">
        <f>SUM(top_20_ytd!D19+top_20_ytd!E19)</f>
        <v>2525662</v>
      </c>
      <c r="E20" s="46">
        <f>SUM(top_20_ytd!F19+top_20_ytd!G19)</f>
        <v>15036688</v>
      </c>
      <c r="G20" s="46"/>
      <c r="K20" s="134"/>
      <c r="L20" s="115">
        <v>13</v>
      </c>
      <c r="M20" s="116" t="str">
        <f t="shared" si="0"/>
        <v>Clifton City</v>
      </c>
      <c r="N20" s="116" t="str">
        <f t="shared" si="1"/>
        <v>Passaic</v>
      </c>
      <c r="O20" s="117">
        <f t="shared" si="2"/>
        <v>17562350</v>
      </c>
      <c r="P20" s="117">
        <f t="shared" si="3"/>
        <v>2525662</v>
      </c>
      <c r="Q20" s="181">
        <f t="shared" si="4"/>
        <v>15036688</v>
      </c>
      <c r="R20" s="206"/>
    </row>
    <row r="21" spans="1:18" ht="15">
      <c r="A21" s="18" t="str">
        <f>top_20_ytd!A20</f>
        <v>Washington Township</v>
      </c>
      <c r="B21" s="18" t="str">
        <f>top_20_ytd!B20</f>
        <v>Morris</v>
      </c>
      <c r="C21" s="46">
        <f t="shared" si="5"/>
        <v>17505846</v>
      </c>
      <c r="D21" s="46">
        <f>SUM(top_20_ytd!D20+top_20_ytd!E20)</f>
        <v>322866</v>
      </c>
      <c r="E21" s="46">
        <f>SUM(top_20_ytd!F20+top_20_ytd!G20)</f>
        <v>17182980</v>
      </c>
      <c r="G21" s="46"/>
      <c r="K21" s="134"/>
      <c r="L21" s="115">
        <v>14</v>
      </c>
      <c r="M21" s="116" t="str">
        <f t="shared" si="0"/>
        <v>Washington Township</v>
      </c>
      <c r="N21" s="116" t="str">
        <f t="shared" si="1"/>
        <v>Morris</v>
      </c>
      <c r="O21" s="117">
        <f t="shared" si="2"/>
        <v>17505846</v>
      </c>
      <c r="P21" s="117">
        <f t="shared" si="3"/>
        <v>322866</v>
      </c>
      <c r="Q21" s="181">
        <f t="shared" si="4"/>
        <v>17182980</v>
      </c>
      <c r="R21" s="206"/>
    </row>
    <row r="22" spans="1:18" ht="15">
      <c r="A22" s="18" t="str">
        <f>top_20_ytd!A21</f>
        <v>Hanover Township</v>
      </c>
      <c r="B22" s="18" t="str">
        <f>top_20_ytd!B21</f>
        <v>Morris</v>
      </c>
      <c r="C22" s="46">
        <f t="shared" si="5"/>
        <v>14527940</v>
      </c>
      <c r="D22" s="46">
        <f>SUM(top_20_ytd!D21+top_20_ytd!E21)</f>
        <v>226583</v>
      </c>
      <c r="E22" s="46">
        <f>SUM(top_20_ytd!F21+top_20_ytd!G21)</f>
        <v>14301357</v>
      </c>
      <c r="G22" s="46"/>
      <c r="K22" s="134"/>
      <c r="L22" s="115">
        <v>15</v>
      </c>
      <c r="M22" s="116" t="str">
        <f t="shared" si="0"/>
        <v>Hanover Township</v>
      </c>
      <c r="N22" s="116" t="str">
        <f t="shared" si="1"/>
        <v>Morris</v>
      </c>
      <c r="O22" s="117">
        <f t="shared" si="2"/>
        <v>14527940</v>
      </c>
      <c r="P22" s="117">
        <f t="shared" si="3"/>
        <v>226583</v>
      </c>
      <c r="Q22" s="181">
        <f t="shared" si="4"/>
        <v>14301357</v>
      </c>
      <c r="R22" s="206"/>
    </row>
    <row r="23" spans="1:18" ht="15">
      <c r="A23" s="18" t="str">
        <f>top_20_ytd!A22</f>
        <v>Camden City</v>
      </c>
      <c r="B23" s="18" t="str">
        <f>top_20_ytd!B22</f>
        <v>Camden</v>
      </c>
      <c r="C23" s="46">
        <f t="shared" si="5"/>
        <v>14191746</v>
      </c>
      <c r="D23" s="46">
        <f>SUM(top_20_ytd!D22+top_20_ytd!E22)</f>
        <v>1090163</v>
      </c>
      <c r="E23" s="46">
        <f>SUM(top_20_ytd!F22+top_20_ytd!G22)</f>
        <v>13101583</v>
      </c>
      <c r="G23" s="46"/>
      <c r="K23" s="134"/>
      <c r="L23" s="115">
        <v>16</v>
      </c>
      <c r="M23" s="116" t="str">
        <f t="shared" si="0"/>
        <v>Camden City</v>
      </c>
      <c r="N23" s="116" t="str">
        <f t="shared" si="1"/>
        <v>Camden</v>
      </c>
      <c r="O23" s="117">
        <f t="shared" si="2"/>
        <v>14191746</v>
      </c>
      <c r="P23" s="117">
        <f t="shared" si="3"/>
        <v>1090163</v>
      </c>
      <c r="Q23" s="181">
        <f t="shared" si="4"/>
        <v>13101583</v>
      </c>
      <c r="R23" s="206"/>
    </row>
    <row r="24" spans="1:18" ht="15">
      <c r="A24" s="18" t="str">
        <f>top_20_ytd!A23</f>
        <v>Toms River Township</v>
      </c>
      <c r="B24" s="18" t="str">
        <f>top_20_ytd!B23</f>
        <v>Ocean</v>
      </c>
      <c r="C24" s="46">
        <f t="shared" si="5"/>
        <v>12988840</v>
      </c>
      <c r="D24" s="46">
        <f>SUM(top_20_ytd!D23+top_20_ytd!E23)</f>
        <v>9804882</v>
      </c>
      <c r="E24" s="46">
        <f>SUM(top_20_ytd!F23+top_20_ytd!G23)</f>
        <v>3183958</v>
      </c>
      <c r="G24" s="46"/>
      <c r="K24" s="134"/>
      <c r="L24" s="115">
        <v>17</v>
      </c>
      <c r="M24" s="116" t="str">
        <f t="shared" si="0"/>
        <v>Toms River Township</v>
      </c>
      <c r="N24" s="116" t="str">
        <f t="shared" si="1"/>
        <v>Ocean</v>
      </c>
      <c r="O24" s="117">
        <f t="shared" si="2"/>
        <v>12988840</v>
      </c>
      <c r="P24" s="117">
        <f t="shared" si="3"/>
        <v>9804882</v>
      </c>
      <c r="Q24" s="181">
        <f t="shared" si="4"/>
        <v>3183958</v>
      </c>
      <c r="R24" s="206"/>
    </row>
    <row r="25" spans="1:18" ht="15">
      <c r="A25" s="18" t="str">
        <f>top_20_ytd!A24</f>
        <v>Edison Township</v>
      </c>
      <c r="B25" s="18" t="str">
        <f>top_20_ytd!B24</f>
        <v>Middlesex</v>
      </c>
      <c r="C25" s="46">
        <f t="shared" si="5"/>
        <v>11809041</v>
      </c>
      <c r="D25" s="46">
        <f>SUM(top_20_ytd!D24+top_20_ytd!E24)</f>
        <v>3497522</v>
      </c>
      <c r="E25" s="46">
        <f>SUM(top_20_ytd!F24+top_20_ytd!G24)</f>
        <v>8311519</v>
      </c>
      <c r="G25" s="46"/>
      <c r="K25" s="134"/>
      <c r="L25" s="115">
        <v>18</v>
      </c>
      <c r="M25" s="116" t="str">
        <f t="shared" si="0"/>
        <v>Edison Township</v>
      </c>
      <c r="N25" s="116" t="str">
        <f t="shared" si="1"/>
        <v>Middlesex</v>
      </c>
      <c r="O25" s="117">
        <f t="shared" si="2"/>
        <v>11809041</v>
      </c>
      <c r="P25" s="117">
        <f t="shared" si="3"/>
        <v>3497522</v>
      </c>
      <c r="Q25" s="181">
        <f t="shared" si="4"/>
        <v>8311519</v>
      </c>
      <c r="R25" s="206"/>
    </row>
    <row r="26" spans="1:18" ht="15">
      <c r="A26" s="18" t="str">
        <f>top_20_ytd!A25</f>
        <v>Kearny Town</v>
      </c>
      <c r="B26" s="18" t="str">
        <f>top_20_ytd!B25</f>
        <v>Hudson</v>
      </c>
      <c r="C26" s="46">
        <f t="shared" si="5"/>
        <v>11537566</v>
      </c>
      <c r="D26" s="46">
        <f>SUM(top_20_ytd!D25+top_20_ytd!E25)</f>
        <v>525458</v>
      </c>
      <c r="E26" s="46">
        <f>SUM(top_20_ytd!F25+top_20_ytd!G25)</f>
        <v>11012108</v>
      </c>
      <c r="G26" s="46"/>
      <c r="K26" s="134"/>
      <c r="L26" s="115">
        <v>19</v>
      </c>
      <c r="M26" s="116" t="str">
        <f t="shared" si="0"/>
        <v>Kearny Town</v>
      </c>
      <c r="N26" s="116" t="str">
        <f t="shared" si="1"/>
        <v>Hudson</v>
      </c>
      <c r="O26" s="117">
        <f t="shared" si="2"/>
        <v>11537566</v>
      </c>
      <c r="P26" s="117">
        <f t="shared" si="3"/>
        <v>525458</v>
      </c>
      <c r="Q26" s="181">
        <f t="shared" si="4"/>
        <v>11012108</v>
      </c>
      <c r="R26" s="206"/>
    </row>
    <row r="27" spans="1:18" ht="15">
      <c r="A27" s="18" t="str">
        <f>top_20_ytd!A26</f>
        <v>Paramus Borough</v>
      </c>
      <c r="B27" s="18" t="str">
        <f>top_20_ytd!B26</f>
        <v>Bergen</v>
      </c>
      <c r="C27" s="46">
        <f t="shared" si="5"/>
        <v>11462046</v>
      </c>
      <c r="D27" s="46">
        <f>SUM(top_20_ytd!D26+top_20_ytd!E26)</f>
        <v>2921803</v>
      </c>
      <c r="E27" s="46">
        <f>SUM(top_20_ytd!F26+top_20_ytd!G26)</f>
        <v>8540243</v>
      </c>
      <c r="G27" s="46"/>
      <c r="K27" s="134"/>
      <c r="L27" s="115">
        <v>20</v>
      </c>
      <c r="M27" s="116" t="str">
        <f t="shared" si="0"/>
        <v>Paramus Borough</v>
      </c>
      <c r="N27" s="116" t="str">
        <f t="shared" si="1"/>
        <v>Bergen</v>
      </c>
      <c r="O27" s="117">
        <f t="shared" si="2"/>
        <v>11462046</v>
      </c>
      <c r="P27" s="117">
        <f t="shared" si="3"/>
        <v>2921803</v>
      </c>
      <c r="Q27" s="181">
        <f t="shared" si="4"/>
        <v>8540243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611234724</v>
      </c>
      <c r="D29" s="49">
        <f>SUM(D8:D27)</f>
        <v>136731224</v>
      </c>
      <c r="E29" s="49">
        <f>SUM(E8:E27)</f>
        <v>474503500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611234724</v>
      </c>
      <c r="P29" s="117">
        <f t="shared" si="6"/>
        <v>136731224</v>
      </c>
      <c r="Q29" s="181">
        <f t="shared" si="6"/>
        <v>474503500</v>
      </c>
      <c r="R29" s="206"/>
    </row>
    <row r="30" spans="1:18" ht="15">
      <c r="A30" s="18" t="s">
        <v>6</v>
      </c>
      <c r="C30" s="52">
        <f>D30+E30</f>
        <v>1268532601</v>
      </c>
      <c r="D30" s="27">
        <f>SUM(top_20_ytd!D28:E28)</f>
        <v>511899729</v>
      </c>
      <c r="E30" s="27">
        <f>SUM(top_20_ytd!F28:G28)</f>
        <v>756632872</v>
      </c>
      <c r="K30" s="134"/>
      <c r="L30" s="118"/>
      <c r="M30" s="116" t="str">
        <f>A30</f>
        <v>New Jersey</v>
      </c>
      <c r="N30" s="116"/>
      <c r="O30" s="119">
        <f t="shared" si="6"/>
        <v>1268532601</v>
      </c>
      <c r="P30" s="119">
        <f t="shared" si="6"/>
        <v>511899729</v>
      </c>
      <c r="Q30" s="210">
        <f t="shared" si="6"/>
        <v>756632872</v>
      </c>
      <c r="R30" s="206"/>
    </row>
    <row r="31" spans="1:18" ht="15">
      <c r="A31" s="18" t="s">
        <v>12</v>
      </c>
      <c r="C31" s="42">
        <f>C29/C30</f>
        <v>0.48184392227535666</v>
      </c>
      <c r="D31" s="42">
        <f>D29/D30</f>
        <v>0.26710548229260733</v>
      </c>
      <c r="E31" s="42">
        <f>E29/E30</f>
        <v>0.6271251455752243</v>
      </c>
      <c r="K31" s="134"/>
      <c r="L31" s="118"/>
      <c r="M31" s="116" t="str">
        <f>A31</f>
        <v>Top as a % of New Jersey</v>
      </c>
      <c r="N31" s="116"/>
      <c r="O31" s="120">
        <f>O29/O30</f>
        <v>0.48184392227535666</v>
      </c>
      <c r="P31" s="120">
        <f>P29/P30</f>
        <v>0.26710548229260733</v>
      </c>
      <c r="Q31" s="211">
        <f>Q29/Q30</f>
        <v>0.6271251455752243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1:18" ht="15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718000</v>
      </c>
      <c r="D35" s="46">
        <f>SUM(top_20_ytd!D32+top_20_ytd!E32)</f>
        <v>0</v>
      </c>
      <c r="E35" s="46">
        <f>SUM(top_20_ytd!F32+top_20_ytd!G32)</f>
        <v>718000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January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January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3/7/19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3/7/19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Cherry Hill Township</v>
      </c>
      <c r="B8" s="18" t="str">
        <f>top_20!B7</f>
        <v>Camden</v>
      </c>
      <c r="C8" s="66">
        <f>D8+E8</f>
        <v>114469184</v>
      </c>
      <c r="D8" s="44">
        <f>SUM(top_20!D7+top_20!E7)</f>
        <v>1786982</v>
      </c>
      <c r="E8" s="44">
        <f>SUM(top_20!F7+top_20!G7)</f>
        <v>112682202</v>
      </c>
      <c r="F8" s="26"/>
      <c r="H8" s="5"/>
      <c r="K8" s="134"/>
      <c r="L8" s="159">
        <v>1</v>
      </c>
      <c r="M8" s="160" t="str">
        <f t="shared" si="0"/>
        <v>Cherry Hill Township</v>
      </c>
      <c r="N8" s="160" t="str">
        <f t="shared" si="1"/>
        <v>Camden</v>
      </c>
      <c r="O8" s="161">
        <f t="shared" si="2"/>
        <v>114469184</v>
      </c>
      <c r="P8" s="161">
        <f t="shared" si="3"/>
        <v>1786982</v>
      </c>
      <c r="Q8" s="161">
        <f t="shared" si="4"/>
        <v>112682202</v>
      </c>
      <c r="R8" s="206"/>
    </row>
    <row r="9" spans="1:18" ht="15">
      <c r="A9" s="18" t="str">
        <f>top_20!A8</f>
        <v>Hackensack City</v>
      </c>
      <c r="B9" s="18" t="str">
        <f>top_20!B8</f>
        <v>Bergen</v>
      </c>
      <c r="C9" s="49">
        <f aca="true" t="shared" si="5" ref="C9:C26">D9+E9</f>
        <v>68889731</v>
      </c>
      <c r="D9" s="46">
        <f>SUM(top_20!D8+top_20!E8)</f>
        <v>9580498</v>
      </c>
      <c r="E9" s="46">
        <f>SUM(top_20!F8+top_20!G8)</f>
        <v>59309233</v>
      </c>
      <c r="F9" s="26"/>
      <c r="G9" s="5"/>
      <c r="H9" s="5"/>
      <c r="K9" s="134"/>
      <c r="L9" s="115">
        <v>2</v>
      </c>
      <c r="M9" s="116" t="str">
        <f t="shared" si="0"/>
        <v>Hackensack City</v>
      </c>
      <c r="N9" s="116" t="str">
        <f t="shared" si="1"/>
        <v>Bergen</v>
      </c>
      <c r="O9" s="117">
        <f t="shared" si="2"/>
        <v>68889731</v>
      </c>
      <c r="P9" s="117">
        <f t="shared" si="3"/>
        <v>9580498</v>
      </c>
      <c r="Q9" s="117">
        <f t="shared" si="4"/>
        <v>59309233</v>
      </c>
      <c r="R9" s="206"/>
    </row>
    <row r="10" spans="1:18" ht="15">
      <c r="A10" s="18" t="str">
        <f>top_20!A9</f>
        <v>Lawrence Township</v>
      </c>
      <c r="B10" s="18" t="str">
        <f>top_20!B9</f>
        <v>Mercer</v>
      </c>
      <c r="C10" s="49">
        <f t="shared" si="5"/>
        <v>52727431</v>
      </c>
      <c r="D10" s="46">
        <f>SUM(top_20!D9+top_20!E9)</f>
        <v>2248440</v>
      </c>
      <c r="E10" s="46">
        <f>SUM(top_20!F9+top_20!G9)</f>
        <v>50478991</v>
      </c>
      <c r="F10" s="26"/>
      <c r="G10" s="5"/>
      <c r="H10" s="5"/>
      <c r="K10" s="134"/>
      <c r="L10" s="115">
        <v>3</v>
      </c>
      <c r="M10" s="116" t="str">
        <f t="shared" si="0"/>
        <v>Lawrence Township</v>
      </c>
      <c r="N10" s="116" t="str">
        <f t="shared" si="1"/>
        <v>Mercer</v>
      </c>
      <c r="O10" s="117">
        <f t="shared" si="2"/>
        <v>52727431</v>
      </c>
      <c r="P10" s="117">
        <f t="shared" si="3"/>
        <v>2248440</v>
      </c>
      <c r="Q10" s="117">
        <f t="shared" si="4"/>
        <v>50478991</v>
      </c>
      <c r="R10" s="206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46753820</v>
      </c>
      <c r="D11" s="46">
        <f>SUM(top_20!D10+top_20!E10)</f>
        <v>40307550</v>
      </c>
      <c r="E11" s="46">
        <f>SUM(top_20!F10+top_20!G10)</f>
        <v>6446270</v>
      </c>
      <c r="F11" s="26"/>
      <c r="G11" s="5"/>
      <c r="H11" s="5"/>
      <c r="K11" s="134"/>
      <c r="L11" s="115">
        <v>4</v>
      </c>
      <c r="M11" s="116" t="str">
        <f t="shared" si="0"/>
        <v>Jersey City</v>
      </c>
      <c r="N11" s="116" t="str">
        <f t="shared" si="1"/>
        <v>Hudson</v>
      </c>
      <c r="O11" s="117">
        <f t="shared" si="2"/>
        <v>46753820</v>
      </c>
      <c r="P11" s="117">
        <f t="shared" si="3"/>
        <v>40307550</v>
      </c>
      <c r="Q11" s="117">
        <f t="shared" si="4"/>
        <v>6446270</v>
      </c>
      <c r="R11" s="206"/>
    </row>
    <row r="12" spans="1:18" ht="15">
      <c r="A12" s="18" t="str">
        <f>top_20!A11</f>
        <v>Piscataway Township</v>
      </c>
      <c r="B12" s="18" t="str">
        <f>top_20!B11</f>
        <v>Middlesex</v>
      </c>
      <c r="C12" s="49">
        <f t="shared" si="5"/>
        <v>37507886</v>
      </c>
      <c r="D12" s="46">
        <f>SUM(top_20!D11+top_20!E11)</f>
        <v>1137338</v>
      </c>
      <c r="E12" s="46">
        <f>SUM(top_20!F11+top_20!G11)</f>
        <v>36370548</v>
      </c>
      <c r="F12" s="26"/>
      <c r="G12" s="5"/>
      <c r="H12" s="5"/>
      <c r="K12" s="134"/>
      <c r="L12" s="115">
        <v>5</v>
      </c>
      <c r="M12" s="116" t="str">
        <f t="shared" si="0"/>
        <v>Piscataway Township</v>
      </c>
      <c r="N12" s="116" t="str">
        <f t="shared" si="1"/>
        <v>Middlesex</v>
      </c>
      <c r="O12" s="117">
        <f t="shared" si="2"/>
        <v>37507886</v>
      </c>
      <c r="P12" s="117">
        <f t="shared" si="3"/>
        <v>1137338</v>
      </c>
      <c r="Q12" s="117">
        <f t="shared" si="4"/>
        <v>36370548</v>
      </c>
      <c r="R12" s="206"/>
    </row>
    <row r="13" spans="1:18" ht="15">
      <c r="A13" s="18" t="str">
        <f>top_20!A12</f>
        <v>Sayreville Borough</v>
      </c>
      <c r="B13" s="18" t="str">
        <f>top_20!B12</f>
        <v>Middlesex</v>
      </c>
      <c r="C13" s="49">
        <f t="shared" si="5"/>
        <v>33528890</v>
      </c>
      <c r="D13" s="46">
        <f>SUM(top_20!D12+top_20!E12)</f>
        <v>605338</v>
      </c>
      <c r="E13" s="46">
        <f>SUM(top_20!F12+top_20!G12)</f>
        <v>32923552</v>
      </c>
      <c r="F13" s="26"/>
      <c r="G13" s="5"/>
      <c r="H13" s="5"/>
      <c r="K13" s="134"/>
      <c r="L13" s="115">
        <v>6</v>
      </c>
      <c r="M13" s="116" t="str">
        <f t="shared" si="0"/>
        <v>Sayreville Borough</v>
      </c>
      <c r="N13" s="116" t="str">
        <f t="shared" si="1"/>
        <v>Middlesex</v>
      </c>
      <c r="O13" s="117">
        <f t="shared" si="2"/>
        <v>33528890</v>
      </c>
      <c r="P13" s="117">
        <f t="shared" si="3"/>
        <v>605338</v>
      </c>
      <c r="Q13" s="117">
        <f t="shared" si="4"/>
        <v>32923552</v>
      </c>
      <c r="R13" s="206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31320918</v>
      </c>
      <c r="D14" s="46">
        <f>SUM(top_20!D13+top_20!E13)</f>
        <v>6230385</v>
      </c>
      <c r="E14" s="46">
        <f>SUM(top_20!F13+top_20!G13)</f>
        <v>25090533</v>
      </c>
      <c r="F14" s="26"/>
      <c r="G14" s="5"/>
      <c r="H14" s="5"/>
      <c r="K14" s="134"/>
      <c r="L14" s="115">
        <v>7</v>
      </c>
      <c r="M14" s="116" t="str">
        <f t="shared" si="0"/>
        <v>Newark City</v>
      </c>
      <c r="N14" s="116" t="str">
        <f t="shared" si="1"/>
        <v>Essex</v>
      </c>
      <c r="O14" s="117">
        <f t="shared" si="2"/>
        <v>31320918</v>
      </c>
      <c r="P14" s="117">
        <f t="shared" si="3"/>
        <v>6230385</v>
      </c>
      <c r="Q14" s="117">
        <f t="shared" si="4"/>
        <v>25090533</v>
      </c>
      <c r="R14" s="206"/>
    </row>
    <row r="15" spans="1:18" ht="15">
      <c r="A15" s="18" t="str">
        <f>top_20!A14</f>
        <v>Millburn Township</v>
      </c>
      <c r="B15" s="18" t="str">
        <f>top_20!B14</f>
        <v>Essex</v>
      </c>
      <c r="C15" s="49">
        <f t="shared" si="5"/>
        <v>27400569</v>
      </c>
      <c r="D15" s="46">
        <f>SUM(top_20!D14+top_20!E14)</f>
        <v>26780600</v>
      </c>
      <c r="E15" s="46">
        <f>SUM(top_20!F14+top_20!G14)</f>
        <v>619969</v>
      </c>
      <c r="F15" s="26"/>
      <c r="G15" s="5"/>
      <c r="H15" s="5"/>
      <c r="K15" s="134"/>
      <c r="L15" s="115">
        <v>8</v>
      </c>
      <c r="M15" s="116" t="str">
        <f t="shared" si="0"/>
        <v>Millburn Township</v>
      </c>
      <c r="N15" s="116" t="str">
        <f t="shared" si="1"/>
        <v>Essex</v>
      </c>
      <c r="O15" s="117">
        <f t="shared" si="2"/>
        <v>27400569</v>
      </c>
      <c r="P15" s="117">
        <f t="shared" si="3"/>
        <v>26780600</v>
      </c>
      <c r="Q15" s="117">
        <f t="shared" si="4"/>
        <v>619969</v>
      </c>
      <c r="R15" s="206"/>
    </row>
    <row r="16" spans="1:18" ht="15">
      <c r="A16" s="18" t="str">
        <f>top_20!A15</f>
        <v>East Brunswick Township</v>
      </c>
      <c r="B16" s="18" t="str">
        <f>top_20!B15</f>
        <v>Middlesex</v>
      </c>
      <c r="C16" s="49">
        <f t="shared" si="5"/>
        <v>26425741</v>
      </c>
      <c r="D16" s="46">
        <f>SUM(top_20!D15+top_20!E15)</f>
        <v>5017070</v>
      </c>
      <c r="E16" s="46">
        <f>SUM(top_20!F15+top_20!G15)</f>
        <v>21408671</v>
      </c>
      <c r="F16" s="26"/>
      <c r="G16" s="5"/>
      <c r="H16" s="5"/>
      <c r="K16" s="134"/>
      <c r="L16" s="115">
        <v>9</v>
      </c>
      <c r="M16" s="116" t="str">
        <f t="shared" si="0"/>
        <v>East Brunswick Township</v>
      </c>
      <c r="N16" s="116" t="str">
        <f t="shared" si="1"/>
        <v>Middlesex</v>
      </c>
      <c r="O16" s="117">
        <f t="shared" si="2"/>
        <v>26425741</v>
      </c>
      <c r="P16" s="117">
        <f t="shared" si="3"/>
        <v>5017070</v>
      </c>
      <c r="Q16" s="117">
        <f t="shared" si="4"/>
        <v>21408671</v>
      </c>
      <c r="R16" s="206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22944375</v>
      </c>
      <c r="D17" s="46">
        <f>SUM(top_20!D16+top_20!E16)</f>
        <v>19444677</v>
      </c>
      <c r="E17" s="46">
        <f>SUM(top_20!F16+top_20!G16)</f>
        <v>3499698</v>
      </c>
      <c r="F17" s="26"/>
      <c r="G17" s="5"/>
      <c r="H17" s="5"/>
      <c r="K17" s="134"/>
      <c r="L17" s="115">
        <v>10</v>
      </c>
      <c r="M17" s="116" t="str">
        <f t="shared" si="0"/>
        <v>Woodbridge Township</v>
      </c>
      <c r="N17" s="116" t="str">
        <f t="shared" si="1"/>
        <v>Middlesex</v>
      </c>
      <c r="O17" s="117">
        <f t="shared" si="2"/>
        <v>22944375</v>
      </c>
      <c r="P17" s="117">
        <f t="shared" si="3"/>
        <v>19444677</v>
      </c>
      <c r="Q17" s="117">
        <f t="shared" si="4"/>
        <v>3499698</v>
      </c>
      <c r="R17" s="206"/>
    </row>
    <row r="18" spans="1:18" ht="15">
      <c r="A18" s="18" t="str">
        <f>top_20!A17</f>
        <v>Wayne Township</v>
      </c>
      <c r="B18" s="18" t="str">
        <f>top_20!B17</f>
        <v>Passaic</v>
      </c>
      <c r="C18" s="49">
        <f t="shared" si="5"/>
        <v>19573166</v>
      </c>
      <c r="D18" s="46">
        <f>SUM(top_20!D17+top_20!E17)</f>
        <v>1725749</v>
      </c>
      <c r="E18" s="46">
        <f>SUM(top_20!F17+top_20!G17)</f>
        <v>17847417</v>
      </c>
      <c r="F18" s="26"/>
      <c r="G18" s="5"/>
      <c r="H18" s="5"/>
      <c r="K18" s="134"/>
      <c r="L18" s="115">
        <v>11</v>
      </c>
      <c r="M18" s="116" t="str">
        <f t="shared" si="0"/>
        <v>Wayne Township</v>
      </c>
      <c r="N18" s="116" t="str">
        <f t="shared" si="1"/>
        <v>Passaic</v>
      </c>
      <c r="O18" s="117">
        <f t="shared" si="2"/>
        <v>19573166</v>
      </c>
      <c r="P18" s="117">
        <f t="shared" si="3"/>
        <v>1725749</v>
      </c>
      <c r="Q18" s="117">
        <f t="shared" si="4"/>
        <v>17847417</v>
      </c>
      <c r="R18" s="206"/>
    </row>
    <row r="19" spans="1:18" ht="15">
      <c r="A19" s="18" t="str">
        <f>top_20!A18</f>
        <v>Harrison Town</v>
      </c>
      <c r="B19" s="18" t="str">
        <f>top_20!B18</f>
        <v>Hudson</v>
      </c>
      <c r="C19" s="49">
        <f t="shared" si="5"/>
        <v>18107638</v>
      </c>
      <c r="D19" s="46">
        <f>SUM(top_20!D18+top_20!E18)</f>
        <v>951658</v>
      </c>
      <c r="E19" s="46">
        <f>SUM(top_20!F18+top_20!G18)</f>
        <v>17155980</v>
      </c>
      <c r="F19" s="26"/>
      <c r="G19" s="5"/>
      <c r="H19" s="5"/>
      <c r="K19" s="134"/>
      <c r="L19" s="115">
        <v>12</v>
      </c>
      <c r="M19" s="116" t="str">
        <f t="shared" si="0"/>
        <v>Harrison Town</v>
      </c>
      <c r="N19" s="116" t="str">
        <f t="shared" si="1"/>
        <v>Hudson</v>
      </c>
      <c r="O19" s="117">
        <f t="shared" si="2"/>
        <v>18107638</v>
      </c>
      <c r="P19" s="117">
        <f t="shared" si="3"/>
        <v>951658</v>
      </c>
      <c r="Q19" s="117">
        <f t="shared" si="4"/>
        <v>17155980</v>
      </c>
      <c r="R19" s="206"/>
    </row>
    <row r="20" spans="1:18" ht="15">
      <c r="A20" s="18" t="str">
        <f>top_20!A19</f>
        <v>Clifton City</v>
      </c>
      <c r="B20" s="18" t="str">
        <f>top_20!B19</f>
        <v>Passaic</v>
      </c>
      <c r="C20" s="49">
        <f t="shared" si="5"/>
        <v>17562350</v>
      </c>
      <c r="D20" s="46">
        <f>SUM(top_20!D19+top_20!E19)</f>
        <v>2525662</v>
      </c>
      <c r="E20" s="46">
        <f>SUM(top_20!F19+top_20!G19)</f>
        <v>15036688</v>
      </c>
      <c r="F20" s="26"/>
      <c r="G20" s="5"/>
      <c r="H20" s="5"/>
      <c r="K20" s="134"/>
      <c r="L20" s="115">
        <v>13</v>
      </c>
      <c r="M20" s="116" t="str">
        <f t="shared" si="0"/>
        <v>Clifton City</v>
      </c>
      <c r="N20" s="116" t="str">
        <f t="shared" si="1"/>
        <v>Passaic</v>
      </c>
      <c r="O20" s="117">
        <f t="shared" si="2"/>
        <v>17562350</v>
      </c>
      <c r="P20" s="117">
        <f t="shared" si="3"/>
        <v>2525662</v>
      </c>
      <c r="Q20" s="117">
        <f t="shared" si="4"/>
        <v>15036688</v>
      </c>
      <c r="R20" s="206"/>
    </row>
    <row r="21" spans="1:18" ht="15">
      <c r="A21" s="18" t="str">
        <f>top_20!A20</f>
        <v>Washington Township</v>
      </c>
      <c r="B21" s="18" t="str">
        <f>top_20!B20</f>
        <v>Morris</v>
      </c>
      <c r="C21" s="49">
        <f t="shared" si="5"/>
        <v>17505846</v>
      </c>
      <c r="D21" s="46">
        <f>SUM(top_20!D20+top_20!E20)</f>
        <v>322866</v>
      </c>
      <c r="E21" s="46">
        <f>SUM(top_20!F20+top_20!G20)</f>
        <v>17182980</v>
      </c>
      <c r="F21" s="26"/>
      <c r="G21" s="5"/>
      <c r="H21" s="5"/>
      <c r="K21" s="134"/>
      <c r="L21" s="115">
        <v>14</v>
      </c>
      <c r="M21" s="116" t="str">
        <f t="shared" si="0"/>
        <v>Washington Township</v>
      </c>
      <c r="N21" s="116" t="str">
        <f t="shared" si="1"/>
        <v>Morris</v>
      </c>
      <c r="O21" s="117">
        <f t="shared" si="2"/>
        <v>17505846</v>
      </c>
      <c r="P21" s="117">
        <f t="shared" si="3"/>
        <v>322866</v>
      </c>
      <c r="Q21" s="117">
        <f t="shared" si="4"/>
        <v>17182980</v>
      </c>
      <c r="R21" s="206"/>
    </row>
    <row r="22" spans="1:18" ht="15">
      <c r="A22" s="18" t="str">
        <f>top_20!A21</f>
        <v>Hanover Township</v>
      </c>
      <c r="B22" s="18" t="str">
        <f>top_20!B21</f>
        <v>Morris</v>
      </c>
      <c r="C22" s="49">
        <f t="shared" si="5"/>
        <v>14527940</v>
      </c>
      <c r="D22" s="46">
        <f>SUM(top_20!D21+top_20!E21)</f>
        <v>226583</v>
      </c>
      <c r="E22" s="46">
        <f>SUM(top_20!F21+top_20!G21)</f>
        <v>14301357</v>
      </c>
      <c r="F22" s="26"/>
      <c r="G22" s="5"/>
      <c r="H22" s="5"/>
      <c r="K22" s="134"/>
      <c r="L22" s="115">
        <v>15</v>
      </c>
      <c r="M22" s="116" t="str">
        <f t="shared" si="0"/>
        <v>Hanover Township</v>
      </c>
      <c r="N22" s="116" t="str">
        <f t="shared" si="1"/>
        <v>Morris</v>
      </c>
      <c r="O22" s="117">
        <f t="shared" si="2"/>
        <v>14527940</v>
      </c>
      <c r="P22" s="117">
        <f t="shared" si="3"/>
        <v>226583</v>
      </c>
      <c r="Q22" s="117">
        <f t="shared" si="4"/>
        <v>14301357</v>
      </c>
      <c r="R22" s="206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14191746</v>
      </c>
      <c r="D23" s="46">
        <f>SUM(top_20!D22+top_20!E22)</f>
        <v>1090163</v>
      </c>
      <c r="E23" s="46">
        <f>SUM(top_20!F22+top_20!G22)</f>
        <v>13101583</v>
      </c>
      <c r="F23" s="26"/>
      <c r="G23" s="5"/>
      <c r="H23" s="5"/>
      <c r="K23" s="134"/>
      <c r="L23" s="115">
        <v>16</v>
      </c>
      <c r="M23" s="116" t="str">
        <f t="shared" si="0"/>
        <v>Camden City</v>
      </c>
      <c r="N23" s="116" t="str">
        <f t="shared" si="1"/>
        <v>Camden</v>
      </c>
      <c r="O23" s="117">
        <f t="shared" si="2"/>
        <v>14191746</v>
      </c>
      <c r="P23" s="117">
        <f t="shared" si="3"/>
        <v>1090163</v>
      </c>
      <c r="Q23" s="117">
        <f t="shared" si="4"/>
        <v>13101583</v>
      </c>
      <c r="R23" s="206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12988840</v>
      </c>
      <c r="D24" s="46">
        <f>SUM(top_20!D23+top_20!E23)</f>
        <v>9804882</v>
      </c>
      <c r="E24" s="46">
        <f>SUM(top_20!F23+top_20!G23)</f>
        <v>3183958</v>
      </c>
      <c r="F24" s="26"/>
      <c r="G24" s="5"/>
      <c r="H24" s="5"/>
      <c r="K24" s="134"/>
      <c r="L24" s="115">
        <v>17</v>
      </c>
      <c r="M24" s="116" t="str">
        <f t="shared" si="0"/>
        <v>Toms River Township</v>
      </c>
      <c r="N24" s="116" t="str">
        <f t="shared" si="1"/>
        <v>Ocean</v>
      </c>
      <c r="O24" s="117">
        <f t="shared" si="2"/>
        <v>12988840</v>
      </c>
      <c r="P24" s="117">
        <f t="shared" si="3"/>
        <v>9804882</v>
      </c>
      <c r="Q24" s="117">
        <f t="shared" si="4"/>
        <v>3183958</v>
      </c>
      <c r="R24" s="206"/>
    </row>
    <row r="25" spans="1:18" ht="15">
      <c r="A25" s="18" t="str">
        <f>top_20!A24</f>
        <v>Edison Township</v>
      </c>
      <c r="B25" s="18" t="str">
        <f>top_20!B24</f>
        <v>Middlesex</v>
      </c>
      <c r="C25" s="49">
        <f t="shared" si="5"/>
        <v>11809041</v>
      </c>
      <c r="D25" s="46">
        <f>SUM(top_20!D24+top_20!E24)</f>
        <v>3497522</v>
      </c>
      <c r="E25" s="46">
        <f>SUM(top_20!F24+top_20!G24)</f>
        <v>8311519</v>
      </c>
      <c r="F25" s="26"/>
      <c r="G25" s="5"/>
      <c r="H25" s="5"/>
      <c r="K25" s="134"/>
      <c r="L25" s="115">
        <v>18</v>
      </c>
      <c r="M25" s="116" t="str">
        <f t="shared" si="0"/>
        <v>Edison Township</v>
      </c>
      <c r="N25" s="116" t="str">
        <f t="shared" si="1"/>
        <v>Middlesex</v>
      </c>
      <c r="O25" s="117">
        <f t="shared" si="2"/>
        <v>11809041</v>
      </c>
      <c r="P25" s="117">
        <f t="shared" si="3"/>
        <v>3497522</v>
      </c>
      <c r="Q25" s="117">
        <f t="shared" si="4"/>
        <v>8311519</v>
      </c>
      <c r="R25" s="206"/>
    </row>
    <row r="26" spans="1:18" ht="15">
      <c r="A26" s="18" t="str">
        <f>top_20!A25</f>
        <v>Kearny Town</v>
      </c>
      <c r="B26" s="18" t="str">
        <f>top_20!B25</f>
        <v>Hudson</v>
      </c>
      <c r="C26" s="49">
        <f t="shared" si="5"/>
        <v>11537566</v>
      </c>
      <c r="D26" s="46">
        <f>SUM(top_20!D25+top_20!E25)</f>
        <v>525458</v>
      </c>
      <c r="E26" s="46">
        <f>SUM(top_20!F25+top_20!G25)</f>
        <v>11012108</v>
      </c>
      <c r="F26" s="26"/>
      <c r="G26" s="5"/>
      <c r="H26" s="5"/>
      <c r="K26" s="134"/>
      <c r="L26" s="115">
        <v>19</v>
      </c>
      <c r="M26" s="116" t="str">
        <f t="shared" si="0"/>
        <v>Kearny Town</v>
      </c>
      <c r="N26" s="116" t="str">
        <f t="shared" si="1"/>
        <v>Hudson</v>
      </c>
      <c r="O26" s="117">
        <f t="shared" si="2"/>
        <v>11537566</v>
      </c>
      <c r="P26" s="117">
        <f t="shared" si="3"/>
        <v>525458</v>
      </c>
      <c r="Q26" s="117">
        <f t="shared" si="4"/>
        <v>11012108</v>
      </c>
      <c r="R26" s="206"/>
    </row>
    <row r="27" spans="1:18" ht="15">
      <c r="A27" s="18" t="str">
        <f>top_20!A26</f>
        <v>Paramus Borough</v>
      </c>
      <c r="B27" s="18" t="str">
        <f>top_20!B26</f>
        <v>Bergen</v>
      </c>
      <c r="C27" s="49">
        <f>D27+E27</f>
        <v>11462046</v>
      </c>
      <c r="D27" s="46">
        <f>SUM(top_20!D26+top_20!E26)</f>
        <v>2921803</v>
      </c>
      <c r="E27" s="46">
        <f>SUM(top_20!F26+top_20!G26)</f>
        <v>8540243</v>
      </c>
      <c r="F27" s="26"/>
      <c r="G27" s="5"/>
      <c r="H27" s="5"/>
      <c r="K27" s="134"/>
      <c r="L27" s="115">
        <v>20</v>
      </c>
      <c r="M27" s="116" t="str">
        <f t="shared" si="0"/>
        <v>Paramus Borough</v>
      </c>
      <c r="N27" s="116" t="str">
        <f t="shared" si="1"/>
        <v>Bergen</v>
      </c>
      <c r="O27" s="117">
        <f t="shared" si="2"/>
        <v>11462046</v>
      </c>
      <c r="P27" s="117">
        <f t="shared" si="3"/>
        <v>2921803</v>
      </c>
      <c r="Q27" s="117">
        <f t="shared" si="4"/>
        <v>8540243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599772678</v>
      </c>
      <c r="D29" s="46">
        <f>SUM(top_20!D27+top_20!E27)</f>
        <v>136731224</v>
      </c>
      <c r="E29" s="46">
        <f>SUM(top_20!F27+top_20!G27)</f>
        <v>474503500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599772678</v>
      </c>
      <c r="P29" s="117">
        <f t="shared" si="6"/>
        <v>136731224</v>
      </c>
      <c r="Q29" s="117">
        <f t="shared" si="6"/>
        <v>474503500</v>
      </c>
      <c r="R29" s="206"/>
    </row>
    <row r="30" spans="1:18" ht="15">
      <c r="A30" s="18" t="s">
        <v>6</v>
      </c>
      <c r="C30" s="45">
        <f>(top_20!C28)</f>
        <v>1268532601</v>
      </c>
      <c r="D30" s="27">
        <f>SUM(top_20!D28:E28)</f>
        <v>511899729</v>
      </c>
      <c r="E30" s="27">
        <f>SUM(top_20!F28:G28)</f>
        <v>756632872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1268532601</v>
      </c>
      <c r="P30" s="119">
        <f t="shared" si="6"/>
        <v>511899729</v>
      </c>
      <c r="Q30" s="119">
        <f t="shared" si="6"/>
        <v>756632872</v>
      </c>
      <c r="R30" s="206"/>
    </row>
    <row r="31" spans="1:18" ht="15">
      <c r="A31" s="18" t="s">
        <v>12</v>
      </c>
      <c r="C31" s="42">
        <f>C29/C30</f>
        <v>0.4728082490959962</v>
      </c>
      <c r="D31" s="42">
        <f>D29/D30</f>
        <v>0.26710548229260733</v>
      </c>
      <c r="E31" s="42">
        <f>E29/E30</f>
        <v>0.6271251455752243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0.4728082490959962</v>
      </c>
      <c r="P31" s="120">
        <f>P29/P30</f>
        <v>0.26710548229260733</v>
      </c>
      <c r="Q31" s="120">
        <f>Q29/Q30</f>
        <v>0.6271251455752243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718000</v>
      </c>
      <c r="D34" s="46">
        <f>SUM(top_20!D32+top_20!E32)</f>
        <v>0</v>
      </c>
      <c r="E34" s="46">
        <f>SUM(top_20!F32+top_20!G32)</f>
        <v>718000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683</v>
      </c>
      <c r="B7" s="17" t="s">
        <v>656</v>
      </c>
      <c r="C7" s="101">
        <f aca="true" t="shared" si="0" ref="C7:C26">D7+E7+F7+G7</f>
        <v>114469184</v>
      </c>
      <c r="D7" s="102">
        <v>0</v>
      </c>
      <c r="E7" s="102">
        <v>1786982</v>
      </c>
      <c r="F7" s="102">
        <v>13162643</v>
      </c>
      <c r="G7" s="102">
        <v>99519559</v>
      </c>
      <c r="H7" s="50"/>
      <c r="I7" s="58"/>
      <c r="K7" s="106"/>
    </row>
    <row r="8" spans="1:11" ht="15">
      <c r="A8" s="17" t="s">
        <v>394</v>
      </c>
      <c r="B8" s="17" t="s">
        <v>325</v>
      </c>
      <c r="C8" s="103">
        <f t="shared" si="0"/>
        <v>68889731</v>
      </c>
      <c r="D8" s="104">
        <v>8515000</v>
      </c>
      <c r="E8" s="104">
        <v>1065498</v>
      </c>
      <c r="F8" s="104">
        <v>57102000</v>
      </c>
      <c r="G8" s="104">
        <v>2207233</v>
      </c>
      <c r="H8" s="36"/>
      <c r="I8" s="58"/>
      <c r="K8" s="106"/>
    </row>
    <row r="9" spans="1:9" ht="15">
      <c r="A9" s="17" t="s">
        <v>841</v>
      </c>
      <c r="B9" s="17" t="s">
        <v>1111</v>
      </c>
      <c r="C9" s="103">
        <f t="shared" si="0"/>
        <v>52727431</v>
      </c>
      <c r="D9" s="104">
        <v>1399500</v>
      </c>
      <c r="E9" s="104">
        <v>848940</v>
      </c>
      <c r="F9" s="104">
        <v>49139215</v>
      </c>
      <c r="G9" s="104">
        <v>1339776</v>
      </c>
      <c r="H9" s="36"/>
      <c r="I9" s="58"/>
    </row>
    <row r="10" spans="1:9" ht="15">
      <c r="A10" s="17" t="s">
        <v>1014</v>
      </c>
      <c r="B10" s="17" t="s">
        <v>996</v>
      </c>
      <c r="C10" s="103">
        <f t="shared" si="0"/>
        <v>46753820</v>
      </c>
      <c r="D10" s="104">
        <v>4733775</v>
      </c>
      <c r="E10" s="104">
        <v>35573775</v>
      </c>
      <c r="F10" s="104">
        <v>0</v>
      </c>
      <c r="G10" s="104">
        <v>6446270</v>
      </c>
      <c r="H10" s="36"/>
      <c r="I10" s="58"/>
    </row>
    <row r="11" spans="1:9" ht="15">
      <c r="A11" s="17" t="s">
        <v>1202</v>
      </c>
      <c r="B11" s="17" t="s">
        <v>1153</v>
      </c>
      <c r="C11" s="103">
        <f t="shared" si="0"/>
        <v>37507886</v>
      </c>
      <c r="D11" s="104">
        <v>0</v>
      </c>
      <c r="E11" s="104">
        <v>1137338</v>
      </c>
      <c r="F11" s="104">
        <v>31880300</v>
      </c>
      <c r="G11" s="104">
        <v>4490248</v>
      </c>
      <c r="H11" s="36"/>
      <c r="I11" s="58"/>
    </row>
    <row r="12" spans="1:9" ht="15">
      <c r="A12" s="17" t="s">
        <v>1208</v>
      </c>
      <c r="B12" s="17" t="s">
        <v>1153</v>
      </c>
      <c r="C12" s="103">
        <f t="shared" si="0"/>
        <v>33528890</v>
      </c>
      <c r="D12" s="104">
        <v>3604</v>
      </c>
      <c r="E12" s="104">
        <v>601734</v>
      </c>
      <c r="F12" s="104">
        <v>0</v>
      </c>
      <c r="G12" s="104">
        <v>32923552</v>
      </c>
      <c r="H12" s="36"/>
      <c r="I12" s="58"/>
    </row>
    <row r="13" spans="1:9" ht="15">
      <c r="A13" s="17" t="s">
        <v>901</v>
      </c>
      <c r="B13" s="17" t="s">
        <v>860</v>
      </c>
      <c r="C13" s="103">
        <f t="shared" si="0"/>
        <v>31320918</v>
      </c>
      <c r="D13" s="104">
        <v>275953</v>
      </c>
      <c r="E13" s="104">
        <v>5954432</v>
      </c>
      <c r="F13" s="104">
        <v>1504</v>
      </c>
      <c r="G13" s="104">
        <v>25089029</v>
      </c>
      <c r="H13" s="36"/>
      <c r="I13" s="58"/>
    </row>
    <row r="14" spans="1:9" ht="15">
      <c r="A14" s="17" t="s">
        <v>895</v>
      </c>
      <c r="B14" s="17" t="s">
        <v>860</v>
      </c>
      <c r="C14" s="103">
        <f t="shared" si="0"/>
        <v>27400569</v>
      </c>
      <c r="D14" s="104">
        <v>23094521</v>
      </c>
      <c r="E14" s="104">
        <v>3686079</v>
      </c>
      <c r="F14" s="104">
        <v>281000</v>
      </c>
      <c r="G14" s="104">
        <v>338969</v>
      </c>
      <c r="H14" s="36"/>
      <c r="I14" s="58"/>
    </row>
    <row r="15" spans="1:9" ht="15">
      <c r="A15" s="17" t="s">
        <v>1165</v>
      </c>
      <c r="B15" s="17" t="s">
        <v>1153</v>
      </c>
      <c r="C15" s="103">
        <f t="shared" si="0"/>
        <v>26425741</v>
      </c>
      <c r="D15" s="104">
        <v>3874703</v>
      </c>
      <c r="E15" s="104">
        <v>1142367</v>
      </c>
      <c r="F15" s="104">
        <v>20228366</v>
      </c>
      <c r="G15" s="104">
        <v>1180305</v>
      </c>
      <c r="H15" s="36"/>
      <c r="I15" s="58"/>
    </row>
    <row r="16" spans="1:9" ht="15">
      <c r="A16" s="17" t="s">
        <v>1226</v>
      </c>
      <c r="B16" s="17" t="s">
        <v>1153</v>
      </c>
      <c r="C16" s="103">
        <f t="shared" si="0"/>
        <v>22944375</v>
      </c>
      <c r="D16" s="104">
        <v>1148207</v>
      </c>
      <c r="E16" s="104">
        <v>18296470</v>
      </c>
      <c r="F16" s="104">
        <v>1500</v>
      </c>
      <c r="G16" s="104">
        <v>3498198</v>
      </c>
      <c r="H16" s="36"/>
      <c r="I16" s="58"/>
    </row>
    <row r="17" spans="1:9" ht="15">
      <c r="A17" s="17" t="s">
        <v>1642</v>
      </c>
      <c r="B17" s="17" t="s">
        <v>1600</v>
      </c>
      <c r="C17" s="103">
        <f t="shared" si="0"/>
        <v>19573166</v>
      </c>
      <c r="D17" s="104">
        <v>415000</v>
      </c>
      <c r="E17" s="104">
        <v>1310749</v>
      </c>
      <c r="F17" s="104">
        <v>15512253</v>
      </c>
      <c r="G17" s="104">
        <v>2335164</v>
      </c>
      <c r="H17" s="36"/>
      <c r="I17" s="58"/>
    </row>
    <row r="18" spans="1:9" ht="15">
      <c r="A18" s="17" t="s">
        <v>1008</v>
      </c>
      <c r="B18" s="17" t="s">
        <v>996</v>
      </c>
      <c r="C18" s="103">
        <f t="shared" si="0"/>
        <v>18107638</v>
      </c>
      <c r="D18" s="104">
        <v>789600</v>
      </c>
      <c r="E18" s="104">
        <v>162058</v>
      </c>
      <c r="F18" s="104">
        <v>17019950</v>
      </c>
      <c r="G18" s="104">
        <v>136030</v>
      </c>
      <c r="H18" s="36"/>
      <c r="I18" s="58"/>
    </row>
    <row r="19" spans="1:9" ht="15">
      <c r="A19" s="17" t="s">
        <v>1606</v>
      </c>
      <c r="B19" s="17" t="s">
        <v>1600</v>
      </c>
      <c r="C19" s="103">
        <f t="shared" si="0"/>
        <v>17562350</v>
      </c>
      <c r="D19" s="104">
        <v>0</v>
      </c>
      <c r="E19" s="104">
        <v>2525662</v>
      </c>
      <c r="F19" s="104">
        <v>13115000</v>
      </c>
      <c r="G19" s="104">
        <v>1921688</v>
      </c>
      <c r="H19" s="36"/>
      <c r="I19" s="58"/>
    </row>
    <row r="20" spans="1:9" ht="15">
      <c r="A20" s="17" t="s">
        <v>523</v>
      </c>
      <c r="B20" s="17" t="s">
        <v>1385</v>
      </c>
      <c r="C20" s="103">
        <f t="shared" si="0"/>
        <v>17505846</v>
      </c>
      <c r="D20" s="104">
        <v>0</v>
      </c>
      <c r="E20" s="104">
        <v>322866</v>
      </c>
      <c r="F20" s="104">
        <v>17000000</v>
      </c>
      <c r="G20" s="104">
        <v>182980</v>
      </c>
      <c r="H20" s="36"/>
      <c r="I20" s="58"/>
    </row>
    <row r="21" spans="1:9" ht="15">
      <c r="A21" s="17" t="s">
        <v>1421</v>
      </c>
      <c r="B21" s="17" t="s">
        <v>1385</v>
      </c>
      <c r="C21" s="103">
        <f t="shared" si="0"/>
        <v>14527940</v>
      </c>
      <c r="D21" s="104">
        <v>0</v>
      </c>
      <c r="E21" s="104">
        <v>226583</v>
      </c>
      <c r="F21" s="104">
        <v>3144600</v>
      </c>
      <c r="G21" s="104">
        <v>11156757</v>
      </c>
      <c r="H21" s="36"/>
      <c r="I21" s="58"/>
    </row>
    <row r="22" spans="1:9" ht="15">
      <c r="A22" s="17" t="s">
        <v>680</v>
      </c>
      <c r="B22" s="17" t="s">
        <v>656</v>
      </c>
      <c r="C22" s="103">
        <f t="shared" si="0"/>
        <v>14191746</v>
      </c>
      <c r="D22" s="104">
        <v>582400</v>
      </c>
      <c r="E22" s="104">
        <v>507763</v>
      </c>
      <c r="F22" s="104">
        <v>1754886</v>
      </c>
      <c r="G22" s="104">
        <v>11346697</v>
      </c>
      <c r="H22" s="36"/>
      <c r="I22" s="58"/>
    </row>
    <row r="23" spans="1:9" ht="15">
      <c r="A23" s="17" t="s">
        <v>1115</v>
      </c>
      <c r="B23" s="17" t="s">
        <v>1502</v>
      </c>
      <c r="C23" s="103">
        <f t="shared" si="0"/>
        <v>12988840</v>
      </c>
      <c r="D23" s="104">
        <v>7094471</v>
      </c>
      <c r="E23" s="104">
        <v>2710411</v>
      </c>
      <c r="F23" s="104">
        <v>0</v>
      </c>
      <c r="G23" s="104">
        <v>3183958</v>
      </c>
      <c r="H23" s="36"/>
      <c r="I23" s="58"/>
    </row>
    <row r="24" spans="1:9" ht="15">
      <c r="A24" s="17" t="s">
        <v>1168</v>
      </c>
      <c r="B24" s="17" t="s">
        <v>1153</v>
      </c>
      <c r="C24" s="103">
        <f t="shared" si="0"/>
        <v>11809041</v>
      </c>
      <c r="D24" s="104">
        <v>1308809</v>
      </c>
      <c r="E24" s="104">
        <v>2188713</v>
      </c>
      <c r="F24" s="104">
        <v>1643001</v>
      </c>
      <c r="G24" s="104">
        <v>6668518</v>
      </c>
      <c r="H24" s="61"/>
      <c r="I24" s="58"/>
    </row>
    <row r="25" spans="1:9" ht="15">
      <c r="A25" s="17" t="s">
        <v>1017</v>
      </c>
      <c r="B25" s="17" t="s">
        <v>996</v>
      </c>
      <c r="C25" s="103">
        <f t="shared" si="0"/>
        <v>11537566</v>
      </c>
      <c r="D25" s="104">
        <v>0</v>
      </c>
      <c r="E25" s="104">
        <v>525458</v>
      </c>
      <c r="F25" s="104">
        <v>9812001</v>
      </c>
      <c r="G25" s="104">
        <v>1200107</v>
      </c>
      <c r="H25" s="36"/>
      <c r="I25" s="58"/>
    </row>
    <row r="26" spans="1:9" ht="15">
      <c r="A26" s="17" t="s">
        <v>464</v>
      </c>
      <c r="B26" s="17" t="s">
        <v>325</v>
      </c>
      <c r="C26" s="103">
        <f t="shared" si="0"/>
        <v>11462046</v>
      </c>
      <c r="D26" s="104">
        <v>1927250</v>
      </c>
      <c r="E26" s="104">
        <v>994553</v>
      </c>
      <c r="F26" s="104">
        <v>1</v>
      </c>
      <c r="G26" s="104">
        <v>8540242</v>
      </c>
      <c r="H26" s="36"/>
      <c r="I26" s="58"/>
    </row>
    <row r="27" spans="1:7" ht="15">
      <c r="A27" s="18" t="s">
        <v>11</v>
      </c>
      <c r="B27" s="17"/>
      <c r="C27" s="49">
        <f>SUM(C7:C26)</f>
        <v>611234724</v>
      </c>
      <c r="D27" s="36">
        <f>SUM(D7:D26)</f>
        <v>55162793</v>
      </c>
      <c r="E27" s="36">
        <f>SUM(E7:E26)</f>
        <v>81568431</v>
      </c>
      <c r="F27" s="36">
        <f>SUM(F7:F26)</f>
        <v>250798220</v>
      </c>
      <c r="G27" s="36">
        <f>SUM(G7:G26)</f>
        <v>223705280</v>
      </c>
    </row>
    <row r="28" spans="1:7" ht="15">
      <c r="A28" s="18" t="s">
        <v>6</v>
      </c>
      <c r="C28" s="39">
        <f>work_ytd!F29</f>
        <v>1268532601</v>
      </c>
      <c r="D28" s="39">
        <f>work_ytd!G29</f>
        <v>205951841</v>
      </c>
      <c r="E28" s="39">
        <f>work_ytd!H29</f>
        <v>305947888</v>
      </c>
      <c r="F28" s="39">
        <f>work_ytd!I29</f>
        <v>332138513</v>
      </c>
      <c r="G28" s="39">
        <f>work_ytd!J29</f>
        <v>424494359</v>
      </c>
    </row>
    <row r="29" spans="1:7" ht="15">
      <c r="A29" s="18" t="s">
        <v>12</v>
      </c>
      <c r="C29" s="42">
        <f>C27/C28</f>
        <v>0.48184392227535666</v>
      </c>
      <c r="D29" s="42">
        <f>D27/D28</f>
        <v>0.2678431653349484</v>
      </c>
      <c r="E29" s="42">
        <f>E27/E28</f>
        <v>0.2666089036705493</v>
      </c>
      <c r="F29" s="42">
        <f>F27/F28</f>
        <v>0.755101291129102</v>
      </c>
      <c r="G29" s="42">
        <f>G27/G28</f>
        <v>0.5269923504448737</v>
      </c>
    </row>
    <row r="31" ht="15">
      <c r="D31" s="53"/>
    </row>
    <row r="32" spans="1:7" ht="15">
      <c r="A32" s="18" t="s">
        <v>119</v>
      </c>
      <c r="C32" s="37">
        <f>work_ytd!F28</f>
        <v>718000</v>
      </c>
      <c r="D32" s="37">
        <f>work_ytd!G28</f>
        <v>0</v>
      </c>
      <c r="E32" s="37">
        <f>work_ytd!H28</f>
        <v>0</v>
      </c>
      <c r="F32" s="37">
        <f>work_ytd!I28</f>
        <v>718000</v>
      </c>
      <c r="G32" s="37">
        <f>work_ytd!J28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683</v>
      </c>
      <c r="B7" s="17" t="s">
        <v>656</v>
      </c>
      <c r="C7" s="101">
        <f aca="true" t="shared" si="0" ref="C7:C26">D7+E7+F7+G7</f>
        <v>114469184</v>
      </c>
      <c r="D7" s="102">
        <v>0</v>
      </c>
      <c r="E7" s="102">
        <v>1786982</v>
      </c>
      <c r="F7" s="102">
        <v>13162643</v>
      </c>
      <c r="G7" s="102">
        <v>99519559</v>
      </c>
      <c r="H7" s="36"/>
      <c r="I7" s="72"/>
    </row>
    <row r="8" spans="1:12" ht="15">
      <c r="A8" s="17" t="s">
        <v>394</v>
      </c>
      <c r="B8" s="17" t="s">
        <v>325</v>
      </c>
      <c r="C8" s="103">
        <f t="shared" si="0"/>
        <v>68889731</v>
      </c>
      <c r="D8" s="104">
        <v>8515000</v>
      </c>
      <c r="E8" s="104">
        <v>1065498</v>
      </c>
      <c r="F8" s="104">
        <v>57102000</v>
      </c>
      <c r="G8" s="104">
        <v>2207233</v>
      </c>
      <c r="H8" s="36"/>
      <c r="I8" s="72"/>
      <c r="K8" s="106"/>
      <c r="L8" s="69"/>
    </row>
    <row r="9" spans="1:12" ht="15">
      <c r="A9" s="17" t="s">
        <v>841</v>
      </c>
      <c r="B9" s="17" t="s">
        <v>1111</v>
      </c>
      <c r="C9" s="103">
        <f t="shared" si="0"/>
        <v>52727431</v>
      </c>
      <c r="D9" s="104">
        <v>1399500</v>
      </c>
      <c r="E9" s="104">
        <v>848940</v>
      </c>
      <c r="F9" s="104">
        <v>49139215</v>
      </c>
      <c r="G9" s="104">
        <v>1339776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3">
        <f t="shared" si="0"/>
        <v>46753820</v>
      </c>
      <c r="D10" s="104">
        <v>4733775</v>
      </c>
      <c r="E10" s="104">
        <v>35573775</v>
      </c>
      <c r="F10" s="104">
        <v>0</v>
      </c>
      <c r="G10" s="104">
        <v>6446270</v>
      </c>
      <c r="H10" s="36"/>
      <c r="I10" s="72"/>
    </row>
    <row r="11" spans="1:9" ht="15">
      <c r="A11" s="17" t="s">
        <v>1202</v>
      </c>
      <c r="B11" s="17" t="s">
        <v>1153</v>
      </c>
      <c r="C11" s="103">
        <f t="shared" si="0"/>
        <v>37507886</v>
      </c>
      <c r="D11" s="104">
        <v>0</v>
      </c>
      <c r="E11" s="104">
        <v>1137338</v>
      </c>
      <c r="F11" s="104">
        <v>31880300</v>
      </c>
      <c r="G11" s="104">
        <v>4490248</v>
      </c>
      <c r="H11" s="36"/>
      <c r="I11" s="72"/>
    </row>
    <row r="12" spans="1:9" ht="15">
      <c r="A12" s="17" t="s">
        <v>1208</v>
      </c>
      <c r="B12" s="17" t="s">
        <v>1153</v>
      </c>
      <c r="C12" s="103">
        <f t="shared" si="0"/>
        <v>33528890</v>
      </c>
      <c r="D12" s="104">
        <v>3604</v>
      </c>
      <c r="E12" s="104">
        <v>601734</v>
      </c>
      <c r="F12" s="104">
        <v>0</v>
      </c>
      <c r="G12" s="104">
        <v>32923552</v>
      </c>
      <c r="H12" s="36"/>
      <c r="I12" s="72"/>
    </row>
    <row r="13" spans="1:9" ht="15">
      <c r="A13" s="17" t="s">
        <v>901</v>
      </c>
      <c r="B13" s="17" t="s">
        <v>860</v>
      </c>
      <c r="C13" s="103">
        <f t="shared" si="0"/>
        <v>31320918</v>
      </c>
      <c r="D13" s="104">
        <v>275953</v>
      </c>
      <c r="E13" s="104">
        <v>5954432</v>
      </c>
      <c r="F13" s="104">
        <v>1504</v>
      </c>
      <c r="G13" s="104">
        <v>25089029</v>
      </c>
      <c r="H13" s="36"/>
      <c r="I13" s="72"/>
    </row>
    <row r="14" spans="1:9" ht="15">
      <c r="A14" s="17" t="s">
        <v>895</v>
      </c>
      <c r="B14" s="17" t="s">
        <v>860</v>
      </c>
      <c r="C14" s="103">
        <f t="shared" si="0"/>
        <v>27400569</v>
      </c>
      <c r="D14" s="104">
        <v>23094521</v>
      </c>
      <c r="E14" s="104">
        <v>3686079</v>
      </c>
      <c r="F14" s="104">
        <v>281000</v>
      </c>
      <c r="G14" s="104">
        <v>338969</v>
      </c>
      <c r="H14" s="36"/>
      <c r="I14" s="72"/>
    </row>
    <row r="15" spans="1:9" ht="15">
      <c r="A15" s="17" t="s">
        <v>1165</v>
      </c>
      <c r="B15" s="17" t="s">
        <v>1153</v>
      </c>
      <c r="C15" s="103">
        <f t="shared" si="0"/>
        <v>26425741</v>
      </c>
      <c r="D15" s="104">
        <v>3874703</v>
      </c>
      <c r="E15" s="104">
        <v>1142367</v>
      </c>
      <c r="F15" s="104">
        <v>20228366</v>
      </c>
      <c r="G15" s="104">
        <v>1180305</v>
      </c>
      <c r="H15" s="36"/>
      <c r="I15" s="72"/>
    </row>
    <row r="16" spans="1:9" ht="15">
      <c r="A16" s="17" t="s">
        <v>1226</v>
      </c>
      <c r="B16" s="17" t="s">
        <v>1153</v>
      </c>
      <c r="C16" s="103">
        <f t="shared" si="0"/>
        <v>22944375</v>
      </c>
      <c r="D16" s="104">
        <v>1148207</v>
      </c>
      <c r="E16" s="104">
        <v>18296470</v>
      </c>
      <c r="F16" s="104">
        <v>1500</v>
      </c>
      <c r="G16" s="104">
        <v>3498198</v>
      </c>
      <c r="H16" s="36"/>
      <c r="I16" s="72"/>
    </row>
    <row r="17" spans="1:9" ht="15">
      <c r="A17" s="17" t="s">
        <v>1642</v>
      </c>
      <c r="B17" s="17" t="s">
        <v>1600</v>
      </c>
      <c r="C17" s="103">
        <f t="shared" si="0"/>
        <v>19573166</v>
      </c>
      <c r="D17" s="104">
        <v>415000</v>
      </c>
      <c r="E17" s="104">
        <v>1310749</v>
      </c>
      <c r="F17" s="104">
        <v>15512253</v>
      </c>
      <c r="G17" s="104">
        <v>2335164</v>
      </c>
      <c r="H17" s="36"/>
      <c r="I17" s="72"/>
    </row>
    <row r="18" spans="1:9" ht="15">
      <c r="A18" s="17" t="s">
        <v>1008</v>
      </c>
      <c r="B18" s="17" t="s">
        <v>996</v>
      </c>
      <c r="C18" s="103">
        <f t="shared" si="0"/>
        <v>18107638</v>
      </c>
      <c r="D18" s="104">
        <v>789600</v>
      </c>
      <c r="E18" s="104">
        <v>162058</v>
      </c>
      <c r="F18" s="104">
        <v>17019950</v>
      </c>
      <c r="G18" s="104">
        <v>136030</v>
      </c>
      <c r="H18" s="36"/>
      <c r="I18" s="72"/>
    </row>
    <row r="19" spans="1:9" ht="15">
      <c r="A19" s="17" t="s">
        <v>1606</v>
      </c>
      <c r="B19" s="17" t="s">
        <v>1600</v>
      </c>
      <c r="C19" s="103">
        <f t="shared" si="0"/>
        <v>17562350</v>
      </c>
      <c r="D19" s="104">
        <v>0</v>
      </c>
      <c r="E19" s="104">
        <v>2525662</v>
      </c>
      <c r="F19" s="104">
        <v>13115000</v>
      </c>
      <c r="G19" s="104">
        <v>1921688</v>
      </c>
      <c r="H19" s="36"/>
      <c r="I19" s="72"/>
    </row>
    <row r="20" spans="1:9" ht="15">
      <c r="A20" s="17" t="s">
        <v>523</v>
      </c>
      <c r="B20" s="17" t="s">
        <v>1385</v>
      </c>
      <c r="C20" s="103">
        <f t="shared" si="0"/>
        <v>17505846</v>
      </c>
      <c r="D20" s="104">
        <v>0</v>
      </c>
      <c r="E20" s="104">
        <v>322866</v>
      </c>
      <c r="F20" s="104">
        <v>17000000</v>
      </c>
      <c r="G20" s="104">
        <v>182980</v>
      </c>
      <c r="H20" s="36"/>
      <c r="I20" s="72"/>
    </row>
    <row r="21" spans="1:9" ht="15">
      <c r="A21" s="17" t="s">
        <v>1421</v>
      </c>
      <c r="B21" s="17" t="s">
        <v>1385</v>
      </c>
      <c r="C21" s="103">
        <f t="shared" si="0"/>
        <v>14527940</v>
      </c>
      <c r="D21" s="104">
        <v>0</v>
      </c>
      <c r="E21" s="104">
        <v>226583</v>
      </c>
      <c r="F21" s="104">
        <v>3144600</v>
      </c>
      <c r="G21" s="104">
        <v>11156757</v>
      </c>
      <c r="H21" s="36"/>
      <c r="I21" s="72"/>
    </row>
    <row r="22" spans="1:9" ht="15">
      <c r="A22" s="17" t="s">
        <v>680</v>
      </c>
      <c r="B22" s="17" t="s">
        <v>656</v>
      </c>
      <c r="C22" s="103">
        <f t="shared" si="0"/>
        <v>14191746</v>
      </c>
      <c r="D22" s="104">
        <v>582400</v>
      </c>
      <c r="E22" s="104">
        <v>507763</v>
      </c>
      <c r="F22" s="104">
        <v>1754886</v>
      </c>
      <c r="G22" s="104">
        <v>11346697</v>
      </c>
      <c r="H22" s="36"/>
      <c r="I22" s="72"/>
    </row>
    <row r="23" spans="1:9" ht="15">
      <c r="A23" s="17" t="s">
        <v>1115</v>
      </c>
      <c r="B23" s="17" t="s">
        <v>1502</v>
      </c>
      <c r="C23" s="103">
        <f t="shared" si="0"/>
        <v>12988840</v>
      </c>
      <c r="D23" s="104">
        <v>7094471</v>
      </c>
      <c r="E23" s="104">
        <v>2710411</v>
      </c>
      <c r="F23" s="104">
        <v>0</v>
      </c>
      <c r="G23" s="104">
        <v>3183958</v>
      </c>
      <c r="H23" s="36"/>
      <c r="I23" s="72"/>
    </row>
    <row r="24" spans="1:9" ht="15">
      <c r="A24" s="17" t="s">
        <v>1168</v>
      </c>
      <c r="B24" s="17" t="s">
        <v>1153</v>
      </c>
      <c r="C24" s="103">
        <f t="shared" si="0"/>
        <v>11809041</v>
      </c>
      <c r="D24" s="104">
        <v>1308809</v>
      </c>
      <c r="E24" s="104">
        <v>2188713</v>
      </c>
      <c r="F24" s="104">
        <v>1643001</v>
      </c>
      <c r="G24" s="104">
        <v>6668518</v>
      </c>
      <c r="H24" s="36"/>
      <c r="I24" s="72"/>
    </row>
    <row r="25" spans="1:9" ht="15">
      <c r="A25" s="17" t="s">
        <v>1017</v>
      </c>
      <c r="B25" s="17" t="s">
        <v>996</v>
      </c>
      <c r="C25" s="103">
        <f t="shared" si="0"/>
        <v>11537566</v>
      </c>
      <c r="D25" s="104">
        <v>0</v>
      </c>
      <c r="E25" s="104">
        <v>525458</v>
      </c>
      <c r="F25" s="104">
        <v>9812001</v>
      </c>
      <c r="G25" s="104">
        <v>1200107</v>
      </c>
      <c r="H25" s="36"/>
      <c r="I25" s="72"/>
    </row>
    <row r="26" spans="1:9" ht="15">
      <c r="A26" s="17" t="s">
        <v>464</v>
      </c>
      <c r="B26" s="17" t="s">
        <v>325</v>
      </c>
      <c r="C26" s="103">
        <f t="shared" si="0"/>
        <v>11462046</v>
      </c>
      <c r="D26" s="104">
        <v>1927250</v>
      </c>
      <c r="E26" s="104">
        <v>994553</v>
      </c>
      <c r="F26" s="104">
        <v>1</v>
      </c>
      <c r="G26" s="104">
        <v>8540242</v>
      </c>
      <c r="H26" s="36"/>
      <c r="I26" s="72"/>
    </row>
    <row r="27" spans="1:9" ht="15">
      <c r="A27" s="18" t="s">
        <v>11</v>
      </c>
      <c r="B27" s="17"/>
      <c r="C27" s="49">
        <f>SUM(C7:C26)</f>
        <v>611234724</v>
      </c>
      <c r="D27" s="36">
        <f>SUM(D7:D26)</f>
        <v>55162793</v>
      </c>
      <c r="E27" s="36">
        <f>SUM(E7:E26)</f>
        <v>81568431</v>
      </c>
      <c r="F27" s="36">
        <f>SUM(F7:F26)</f>
        <v>250798220</v>
      </c>
      <c r="G27" s="36">
        <f>SUM(G7:G26)</f>
        <v>223705280</v>
      </c>
      <c r="I27" s="3"/>
    </row>
    <row r="28" spans="1:7" ht="15">
      <c r="A28" s="18" t="s">
        <v>6</v>
      </c>
      <c r="C28" s="39">
        <f>work!F29</f>
        <v>1268532601</v>
      </c>
      <c r="D28" s="39">
        <f>work!G29</f>
        <v>205951841</v>
      </c>
      <c r="E28" s="39">
        <f>work!H29</f>
        <v>305947888</v>
      </c>
      <c r="F28" s="39">
        <f>work!I29</f>
        <v>332138513</v>
      </c>
      <c r="G28" s="39">
        <f>work!J29</f>
        <v>424494359</v>
      </c>
    </row>
    <row r="29" spans="1:7" ht="15">
      <c r="A29" s="18" t="s">
        <v>12</v>
      </c>
      <c r="C29" s="42">
        <f>C27/C28</f>
        <v>0.48184392227535666</v>
      </c>
      <c r="D29" s="42">
        <f>D27/D28</f>
        <v>0.2678431653349484</v>
      </c>
      <c r="E29" s="42">
        <f>E27/E28</f>
        <v>0.2666089036705493</v>
      </c>
      <c r="F29" s="42">
        <f>F27/F28</f>
        <v>0.755101291129102</v>
      </c>
      <c r="G29" s="42">
        <f>G27/G28</f>
        <v>0.5269923504448737</v>
      </c>
    </row>
    <row r="32" spans="1:7" ht="15">
      <c r="A32" s="67" t="str">
        <f>work!D28</f>
        <v>State buildings</v>
      </c>
      <c r="C32" s="212">
        <f>work!F28</f>
        <v>718000</v>
      </c>
      <c r="D32" s="212">
        <f>work!G28</f>
        <v>0</v>
      </c>
      <c r="E32" s="212">
        <f>work!H28</f>
        <v>0</v>
      </c>
      <c r="F32" s="212">
        <f>work!I28</f>
        <v>718000</v>
      </c>
      <c r="G32" s="212">
        <f>work!J28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January 2019</v>
      </c>
      <c r="L2" s="186"/>
      <c r="M2" s="187" t="str">
        <f>A2</f>
        <v>Estimated cost of construction authorized by building permits, January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3/7/19</v>
      </c>
      <c r="L3" s="188"/>
      <c r="M3" s="110" t="str">
        <f>A3</f>
        <v>Source:  New Jersey Department of Community Affairs, 3/7/19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2292</v>
      </c>
      <c r="G5" s="218" t="s">
        <v>2267</v>
      </c>
      <c r="H5" s="219"/>
      <c r="I5" s="219"/>
      <c r="L5" s="189"/>
      <c r="M5" s="34"/>
      <c r="N5" s="34"/>
      <c r="O5" s="123" t="str">
        <f>C5</f>
        <v>January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30267790</v>
      </c>
      <c r="C8" s="40">
        <f>SUM(work!G7:H7)</f>
        <v>18022128</v>
      </c>
      <c r="D8" s="44">
        <f>SUM(work!I7:J7)</f>
        <v>12245662</v>
      </c>
      <c r="E8" s="44"/>
      <c r="F8" s="39">
        <f>G8+H8</f>
        <v>30267790</v>
      </c>
      <c r="G8" s="44">
        <f>SUM(work_ytd!G7:H7)</f>
        <v>18022128</v>
      </c>
      <c r="H8" s="44">
        <f>SUM(work_ytd!I7:J7)</f>
        <v>12245662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30267790</v>
      </c>
      <c r="O8" s="178">
        <f t="shared" si="2"/>
        <v>18022128</v>
      </c>
      <c r="P8" s="178">
        <f t="shared" si="2"/>
        <v>12245662</v>
      </c>
      <c r="Q8" s="183"/>
      <c r="R8" s="177">
        <f t="shared" si="0"/>
        <v>30267790</v>
      </c>
      <c r="S8" s="178">
        <f t="shared" si="0"/>
        <v>18022128</v>
      </c>
      <c r="T8" s="179">
        <f t="shared" si="0"/>
        <v>12245662</v>
      </c>
      <c r="U8" s="129"/>
    </row>
    <row r="9" spans="1:21" ht="15">
      <c r="A9" s="37" t="s">
        <v>325</v>
      </c>
      <c r="B9" s="37">
        <f aca="true" t="shared" si="3" ref="B9:B31">C9+D9</f>
        <v>166441225</v>
      </c>
      <c r="C9" s="38">
        <f>SUM(work!G8:H8)</f>
        <v>55189865</v>
      </c>
      <c r="D9" s="46">
        <f>SUM(work!I8:J8)</f>
        <v>111251360</v>
      </c>
      <c r="E9" s="46"/>
      <c r="F9" s="37">
        <f aca="true" t="shared" si="4" ref="F9:F29">G9+H9</f>
        <v>166441225</v>
      </c>
      <c r="G9" s="46">
        <f>SUM(work_ytd!G8:H8)</f>
        <v>55189865</v>
      </c>
      <c r="H9" s="46">
        <f>SUM(work_ytd!I8:J8)</f>
        <v>111251360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166441225</v>
      </c>
      <c r="O9" s="117">
        <f t="shared" si="2"/>
        <v>55189865</v>
      </c>
      <c r="P9" s="117">
        <f t="shared" si="2"/>
        <v>111251360</v>
      </c>
      <c r="Q9" s="184"/>
      <c r="R9" s="182">
        <f t="shared" si="0"/>
        <v>166441225</v>
      </c>
      <c r="S9" s="117">
        <f t="shared" si="0"/>
        <v>55189865</v>
      </c>
      <c r="T9" s="181">
        <f t="shared" si="0"/>
        <v>111251360</v>
      </c>
      <c r="U9" s="129"/>
    </row>
    <row r="10" spans="1:21" ht="15">
      <c r="A10" s="37" t="s">
        <v>536</v>
      </c>
      <c r="B10" s="37">
        <f t="shared" si="3"/>
        <v>33810861</v>
      </c>
      <c r="C10" s="38">
        <f>SUM(work!G9:H9)</f>
        <v>21013294</v>
      </c>
      <c r="D10" s="46">
        <f>SUM(work!I9:J9)</f>
        <v>12797567</v>
      </c>
      <c r="E10" s="46"/>
      <c r="F10" s="37">
        <f t="shared" si="4"/>
        <v>33810861</v>
      </c>
      <c r="G10" s="46">
        <f>SUM(work_ytd!G9:H9)</f>
        <v>21013294</v>
      </c>
      <c r="H10" s="46">
        <f>SUM(work_ytd!I9:J9)</f>
        <v>12797567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33810861</v>
      </c>
      <c r="O10" s="117">
        <f t="shared" si="2"/>
        <v>21013294</v>
      </c>
      <c r="P10" s="117">
        <f t="shared" si="2"/>
        <v>12797567</v>
      </c>
      <c r="Q10" s="184"/>
      <c r="R10" s="182">
        <f aca="true" t="shared" si="5" ref="R10:R31">F10</f>
        <v>33810861</v>
      </c>
      <c r="S10" s="117">
        <f aca="true" t="shared" si="6" ref="S10:S31">G10</f>
        <v>21013294</v>
      </c>
      <c r="T10" s="181">
        <f aca="true" t="shared" si="7" ref="T10:T31">H10</f>
        <v>12797567</v>
      </c>
      <c r="U10" s="129"/>
    </row>
    <row r="11" spans="1:21" ht="15">
      <c r="A11" s="37" t="s">
        <v>656</v>
      </c>
      <c r="B11" s="37">
        <f t="shared" si="3"/>
        <v>155082776</v>
      </c>
      <c r="C11" s="38">
        <f>SUM(work!G10:H10)</f>
        <v>18633831</v>
      </c>
      <c r="D11" s="46">
        <f>SUM(work!I10:J10)</f>
        <v>136448945</v>
      </c>
      <c r="E11" s="46"/>
      <c r="F11" s="37">
        <f t="shared" si="4"/>
        <v>155082776</v>
      </c>
      <c r="G11" s="46">
        <f>SUM(work_ytd!G10:H10)</f>
        <v>18633831</v>
      </c>
      <c r="H11" s="46">
        <f>SUM(work_ytd!I10:J10)</f>
        <v>136448945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155082776</v>
      </c>
      <c r="O11" s="117">
        <f t="shared" si="2"/>
        <v>18633831</v>
      </c>
      <c r="P11" s="117">
        <f t="shared" si="2"/>
        <v>136448945</v>
      </c>
      <c r="Q11" s="184"/>
      <c r="R11" s="182">
        <f t="shared" si="5"/>
        <v>155082776</v>
      </c>
      <c r="S11" s="117">
        <f t="shared" si="6"/>
        <v>18633831</v>
      </c>
      <c r="T11" s="181">
        <f t="shared" si="7"/>
        <v>136448945</v>
      </c>
      <c r="U11" s="129"/>
    </row>
    <row r="12" spans="1:21" ht="15">
      <c r="A12" s="37" t="s">
        <v>768</v>
      </c>
      <c r="B12" s="37">
        <f t="shared" si="3"/>
        <v>35339356</v>
      </c>
      <c r="C12" s="38">
        <f>SUM(work!G11:H11)</f>
        <v>26296662</v>
      </c>
      <c r="D12" s="46">
        <f>SUM(work!I11:J11)</f>
        <v>9042694</v>
      </c>
      <c r="E12" s="46"/>
      <c r="F12" s="37">
        <f t="shared" si="4"/>
        <v>35339356</v>
      </c>
      <c r="G12" s="46">
        <f>SUM(work_ytd!G11:H11)</f>
        <v>26296662</v>
      </c>
      <c r="H12" s="46">
        <f>SUM(work_ytd!I11:J11)</f>
        <v>9042694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35339356</v>
      </c>
      <c r="O12" s="117">
        <f t="shared" si="2"/>
        <v>26296662</v>
      </c>
      <c r="P12" s="117">
        <f t="shared" si="2"/>
        <v>9042694</v>
      </c>
      <c r="Q12" s="184"/>
      <c r="R12" s="182">
        <f t="shared" si="5"/>
        <v>35339356</v>
      </c>
      <c r="S12" s="117">
        <f t="shared" si="6"/>
        <v>26296662</v>
      </c>
      <c r="T12" s="181">
        <f t="shared" si="7"/>
        <v>9042694</v>
      </c>
      <c r="U12" s="129"/>
    </row>
    <row r="13" spans="1:21" ht="15">
      <c r="A13" s="37" t="s">
        <v>817</v>
      </c>
      <c r="B13" s="37">
        <f t="shared" si="3"/>
        <v>4443976</v>
      </c>
      <c r="C13" s="38">
        <f>SUM(work!G12:H12)</f>
        <v>1810942</v>
      </c>
      <c r="D13" s="46">
        <f>SUM(work!I12:J12)</f>
        <v>2633034</v>
      </c>
      <c r="E13" s="46"/>
      <c r="F13" s="37">
        <f t="shared" si="4"/>
        <v>4443976</v>
      </c>
      <c r="G13" s="46">
        <f>SUM(work_ytd!G12:H12)</f>
        <v>1810942</v>
      </c>
      <c r="H13" s="46">
        <f>SUM(work_ytd!I12:J12)</f>
        <v>2633034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4443976</v>
      </c>
      <c r="O13" s="117">
        <f t="shared" si="2"/>
        <v>1810942</v>
      </c>
      <c r="P13" s="117">
        <f t="shared" si="2"/>
        <v>2633034</v>
      </c>
      <c r="Q13" s="184"/>
      <c r="R13" s="182">
        <f t="shared" si="5"/>
        <v>4443976</v>
      </c>
      <c r="S13" s="117">
        <f t="shared" si="6"/>
        <v>1810942</v>
      </c>
      <c r="T13" s="181">
        <f t="shared" si="7"/>
        <v>2633034</v>
      </c>
      <c r="U13" s="129"/>
    </row>
    <row r="14" spans="1:21" ht="15">
      <c r="A14" s="37" t="s">
        <v>860</v>
      </c>
      <c r="B14" s="37">
        <f t="shared" si="3"/>
        <v>95608165</v>
      </c>
      <c r="C14" s="38">
        <f>SUM(work!G13:H13)</f>
        <v>56895377</v>
      </c>
      <c r="D14" s="46">
        <f>SUM(work!I13:J13)</f>
        <v>38712788</v>
      </c>
      <c r="E14" s="46"/>
      <c r="F14" s="37">
        <f t="shared" si="4"/>
        <v>95608165</v>
      </c>
      <c r="G14" s="46">
        <f>SUM(work_ytd!G13:H13)</f>
        <v>56895377</v>
      </c>
      <c r="H14" s="46">
        <f>SUM(work_ytd!I13:J13)</f>
        <v>38712788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95608165</v>
      </c>
      <c r="O14" s="117">
        <f t="shared" si="2"/>
        <v>56895377</v>
      </c>
      <c r="P14" s="117">
        <f t="shared" si="2"/>
        <v>38712788</v>
      </c>
      <c r="Q14" s="184"/>
      <c r="R14" s="182">
        <f t="shared" si="5"/>
        <v>95608165</v>
      </c>
      <c r="S14" s="117">
        <f t="shared" si="6"/>
        <v>56895377</v>
      </c>
      <c r="T14" s="181">
        <f t="shared" si="7"/>
        <v>38712788</v>
      </c>
      <c r="U14" s="129"/>
    </row>
    <row r="15" spans="1:21" ht="15">
      <c r="A15" s="37" t="s">
        <v>925</v>
      </c>
      <c r="B15" s="37">
        <f t="shared" si="3"/>
        <v>22661092</v>
      </c>
      <c r="C15" s="38">
        <f>SUM(work!G14:H14)</f>
        <v>10116257</v>
      </c>
      <c r="D15" s="46">
        <f>SUM(work!I14:J14)</f>
        <v>12544835</v>
      </c>
      <c r="E15" s="46"/>
      <c r="F15" s="37">
        <f t="shared" si="4"/>
        <v>22661092</v>
      </c>
      <c r="G15" s="46">
        <f>SUM(work_ytd!G14:H14)</f>
        <v>10116257</v>
      </c>
      <c r="H15" s="46">
        <f>SUM(work_ytd!I14:J14)</f>
        <v>12544835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22661092</v>
      </c>
      <c r="O15" s="117">
        <f t="shared" si="2"/>
        <v>10116257</v>
      </c>
      <c r="P15" s="117">
        <f t="shared" si="2"/>
        <v>12544835</v>
      </c>
      <c r="Q15" s="184"/>
      <c r="R15" s="182">
        <f t="shared" si="5"/>
        <v>22661092</v>
      </c>
      <c r="S15" s="117">
        <f t="shared" si="6"/>
        <v>10116257</v>
      </c>
      <c r="T15" s="181">
        <f t="shared" si="7"/>
        <v>12544835</v>
      </c>
      <c r="U15" s="129"/>
    </row>
    <row r="16" spans="1:21" ht="15">
      <c r="A16" s="37" t="s">
        <v>996</v>
      </c>
      <c r="B16" s="37">
        <f t="shared" si="3"/>
        <v>97800489</v>
      </c>
      <c r="C16" s="38">
        <f>SUM(work!G15:H15)</f>
        <v>51949471</v>
      </c>
      <c r="D16" s="46">
        <f>SUM(work!I15:J15)</f>
        <v>45851018</v>
      </c>
      <c r="E16" s="46"/>
      <c r="F16" s="37">
        <f t="shared" si="4"/>
        <v>97800489</v>
      </c>
      <c r="G16" s="46">
        <f>SUM(work_ytd!G15:H15)</f>
        <v>51949471</v>
      </c>
      <c r="H16" s="46">
        <f>SUM(work_ytd!I15:J15)</f>
        <v>45851018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97800489</v>
      </c>
      <c r="O16" s="117">
        <f t="shared" si="2"/>
        <v>51949471</v>
      </c>
      <c r="P16" s="117">
        <f t="shared" si="2"/>
        <v>45851018</v>
      </c>
      <c r="Q16" s="184"/>
      <c r="R16" s="182">
        <f t="shared" si="5"/>
        <v>97800489</v>
      </c>
      <c r="S16" s="117">
        <f t="shared" si="6"/>
        <v>51949471</v>
      </c>
      <c r="T16" s="181">
        <f t="shared" si="7"/>
        <v>45851018</v>
      </c>
      <c r="U16" s="129"/>
    </row>
    <row r="17" spans="1:21" ht="15">
      <c r="A17" s="37" t="s">
        <v>1033</v>
      </c>
      <c r="B17" s="37">
        <f t="shared" si="3"/>
        <v>10869437</v>
      </c>
      <c r="C17" s="38">
        <f>SUM(work!G16:H16)</f>
        <v>7078032</v>
      </c>
      <c r="D17" s="46">
        <f>SUM(work!I16:J16)</f>
        <v>3791405</v>
      </c>
      <c r="E17" s="46"/>
      <c r="F17" s="37">
        <f t="shared" si="4"/>
        <v>10869437</v>
      </c>
      <c r="G17" s="46">
        <f>SUM(work_ytd!G16:H16)</f>
        <v>7078032</v>
      </c>
      <c r="H17" s="46">
        <f>SUM(work_ytd!I16:J16)</f>
        <v>3791405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10869437</v>
      </c>
      <c r="O17" s="117">
        <f t="shared" si="2"/>
        <v>7078032</v>
      </c>
      <c r="P17" s="117">
        <f t="shared" si="2"/>
        <v>3791405</v>
      </c>
      <c r="Q17" s="184"/>
      <c r="R17" s="182">
        <f t="shared" si="5"/>
        <v>10869437</v>
      </c>
      <c r="S17" s="117">
        <f t="shared" si="6"/>
        <v>7078032</v>
      </c>
      <c r="T17" s="181">
        <f t="shared" si="7"/>
        <v>3791405</v>
      </c>
      <c r="U17" s="129"/>
    </row>
    <row r="18" spans="1:21" ht="15">
      <c r="A18" s="37" t="s">
        <v>1111</v>
      </c>
      <c r="B18" s="37">
        <f t="shared" si="3"/>
        <v>85000406</v>
      </c>
      <c r="C18" s="38">
        <f>SUM(work!G17:H17)</f>
        <v>18056295</v>
      </c>
      <c r="D18" s="46">
        <f>SUM(work!I17:J17)</f>
        <v>66944111</v>
      </c>
      <c r="E18" s="46"/>
      <c r="F18" s="37">
        <f t="shared" si="4"/>
        <v>85000406</v>
      </c>
      <c r="G18" s="46">
        <f>SUM(work_ytd!G17:H17)</f>
        <v>18056295</v>
      </c>
      <c r="H18" s="46">
        <f>SUM(work_ytd!I17:J17)</f>
        <v>66944111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85000406</v>
      </c>
      <c r="O18" s="117">
        <f t="shared" si="2"/>
        <v>18056295</v>
      </c>
      <c r="P18" s="117">
        <f t="shared" si="2"/>
        <v>66944111</v>
      </c>
      <c r="Q18" s="184"/>
      <c r="R18" s="182">
        <f t="shared" si="5"/>
        <v>85000406</v>
      </c>
      <c r="S18" s="117">
        <f t="shared" si="6"/>
        <v>18056295</v>
      </c>
      <c r="T18" s="181">
        <f t="shared" si="7"/>
        <v>66944111</v>
      </c>
      <c r="U18" s="129"/>
    </row>
    <row r="19" spans="1:21" ht="15">
      <c r="A19" s="37" t="s">
        <v>1153</v>
      </c>
      <c r="B19" s="37">
        <f t="shared" si="3"/>
        <v>168788583</v>
      </c>
      <c r="C19" s="38">
        <f>SUM(work!G18:H18)</f>
        <v>48640024</v>
      </c>
      <c r="D19" s="46">
        <f>SUM(work!I18:J18)</f>
        <v>120148559</v>
      </c>
      <c r="E19" s="46"/>
      <c r="F19" s="37">
        <f t="shared" si="4"/>
        <v>168788583</v>
      </c>
      <c r="G19" s="46">
        <f>SUM(work_ytd!G18:H18)</f>
        <v>48640024</v>
      </c>
      <c r="H19" s="46">
        <f>SUM(work_ytd!I18:J18)</f>
        <v>120148559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168788583</v>
      </c>
      <c r="O19" s="117">
        <f t="shared" si="2"/>
        <v>48640024</v>
      </c>
      <c r="P19" s="117">
        <f t="shared" si="2"/>
        <v>120148559</v>
      </c>
      <c r="Q19" s="184"/>
      <c r="R19" s="182">
        <f t="shared" si="5"/>
        <v>168788583</v>
      </c>
      <c r="S19" s="117">
        <f t="shared" si="6"/>
        <v>48640024</v>
      </c>
      <c r="T19" s="181">
        <f t="shared" si="7"/>
        <v>120148559</v>
      </c>
      <c r="U19" s="129"/>
    </row>
    <row r="20" spans="1:21" ht="15">
      <c r="A20" s="37" t="s">
        <v>1227</v>
      </c>
      <c r="B20" s="37">
        <f t="shared" si="3"/>
        <v>62825725</v>
      </c>
      <c r="C20" s="38">
        <f>SUM(work!G19:H19)</f>
        <v>48446524</v>
      </c>
      <c r="D20" s="46">
        <f>SUM(work!I19:J19)</f>
        <v>14379201</v>
      </c>
      <c r="E20" s="46"/>
      <c r="F20" s="37">
        <f t="shared" si="4"/>
        <v>62825725</v>
      </c>
      <c r="G20" s="46">
        <f>SUM(work_ytd!G19:H19)</f>
        <v>48446524</v>
      </c>
      <c r="H20" s="46">
        <f>SUM(work_ytd!I19:J19)</f>
        <v>14379201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62825725</v>
      </c>
      <c r="O20" s="117">
        <f t="shared" si="2"/>
        <v>48446524</v>
      </c>
      <c r="P20" s="117">
        <f t="shared" si="2"/>
        <v>14379201</v>
      </c>
      <c r="Q20" s="184"/>
      <c r="R20" s="182">
        <f t="shared" si="5"/>
        <v>62825725</v>
      </c>
      <c r="S20" s="117">
        <f t="shared" si="6"/>
        <v>48446524</v>
      </c>
      <c r="T20" s="181">
        <f t="shared" si="7"/>
        <v>14379201</v>
      </c>
      <c r="U20" s="129"/>
    </row>
    <row r="21" spans="1:21" ht="15">
      <c r="A21" s="37" t="s">
        <v>1385</v>
      </c>
      <c r="B21" s="37">
        <f t="shared" si="3"/>
        <v>73138839</v>
      </c>
      <c r="C21" s="38">
        <f>SUM(work!G20:H20)</f>
        <v>25751426</v>
      </c>
      <c r="D21" s="46">
        <f>SUM(work!I20:J20)</f>
        <v>47387413</v>
      </c>
      <c r="E21" s="46"/>
      <c r="F21" s="37">
        <f t="shared" si="4"/>
        <v>73138839</v>
      </c>
      <c r="G21" s="46">
        <f>SUM(work_ytd!G20:H20)</f>
        <v>25751426</v>
      </c>
      <c r="H21" s="46">
        <f>SUM(work_ytd!I20:J20)</f>
        <v>47387413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73138839</v>
      </c>
      <c r="O21" s="117">
        <f t="shared" si="2"/>
        <v>25751426</v>
      </c>
      <c r="P21" s="117">
        <f t="shared" si="2"/>
        <v>47387413</v>
      </c>
      <c r="Q21" s="184"/>
      <c r="R21" s="182">
        <f t="shared" si="5"/>
        <v>73138839</v>
      </c>
      <c r="S21" s="117">
        <f t="shared" si="6"/>
        <v>25751426</v>
      </c>
      <c r="T21" s="181">
        <f t="shared" si="7"/>
        <v>47387413</v>
      </c>
      <c r="U21" s="129"/>
    </row>
    <row r="22" spans="1:21" ht="15">
      <c r="A22" s="37" t="s">
        <v>1502</v>
      </c>
      <c r="B22" s="37">
        <f t="shared" si="3"/>
        <v>55770584</v>
      </c>
      <c r="C22" s="38">
        <f>SUM(work!G21:H21)</f>
        <v>44346638</v>
      </c>
      <c r="D22" s="46">
        <f>SUM(work!I21:J21)</f>
        <v>11423946</v>
      </c>
      <c r="E22" s="46"/>
      <c r="F22" s="37">
        <f t="shared" si="4"/>
        <v>55770584</v>
      </c>
      <c r="G22" s="46">
        <f>SUM(work_ytd!G21:H21)</f>
        <v>44346638</v>
      </c>
      <c r="H22" s="46">
        <f>SUM(work_ytd!I21:J21)</f>
        <v>11423946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55770584</v>
      </c>
      <c r="O22" s="117">
        <f t="shared" si="2"/>
        <v>44346638</v>
      </c>
      <c r="P22" s="117">
        <f t="shared" si="2"/>
        <v>11423946</v>
      </c>
      <c r="Q22" s="184"/>
      <c r="R22" s="182">
        <f t="shared" si="5"/>
        <v>55770584</v>
      </c>
      <c r="S22" s="117">
        <f t="shared" si="6"/>
        <v>44346638</v>
      </c>
      <c r="T22" s="181">
        <f t="shared" si="7"/>
        <v>11423946</v>
      </c>
      <c r="U22" s="129"/>
    </row>
    <row r="23" spans="1:21" ht="15">
      <c r="A23" s="37" t="s">
        <v>1600</v>
      </c>
      <c r="B23" s="37">
        <f t="shared" si="3"/>
        <v>49255903</v>
      </c>
      <c r="C23" s="38">
        <f>SUM(work!G22:H22)</f>
        <v>7438315</v>
      </c>
      <c r="D23" s="46">
        <f>SUM(work!I22:J22)</f>
        <v>41817588</v>
      </c>
      <c r="E23" s="46"/>
      <c r="F23" s="37">
        <f t="shared" si="4"/>
        <v>49255903</v>
      </c>
      <c r="G23" s="46">
        <f>SUM(work_ytd!G22:H22)</f>
        <v>7438315</v>
      </c>
      <c r="H23" s="46">
        <f>SUM(work_ytd!I22:J22)</f>
        <v>41817588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49255903</v>
      </c>
      <c r="O23" s="117">
        <f t="shared" si="2"/>
        <v>7438315</v>
      </c>
      <c r="P23" s="117">
        <f t="shared" si="2"/>
        <v>41817588</v>
      </c>
      <c r="Q23" s="184"/>
      <c r="R23" s="182">
        <f t="shared" si="5"/>
        <v>49255903</v>
      </c>
      <c r="S23" s="117">
        <f t="shared" si="6"/>
        <v>7438315</v>
      </c>
      <c r="T23" s="181">
        <f t="shared" si="7"/>
        <v>41817588</v>
      </c>
      <c r="U23" s="129"/>
    </row>
    <row r="24" spans="1:21" ht="15">
      <c r="A24" s="37" t="s">
        <v>1648</v>
      </c>
      <c r="B24" s="37">
        <f t="shared" si="3"/>
        <v>5202334</v>
      </c>
      <c r="C24" s="38">
        <f>SUM(work!G23:H23)</f>
        <v>1254517</v>
      </c>
      <c r="D24" s="46">
        <f>SUM(work!I23:J23)</f>
        <v>3947817</v>
      </c>
      <c r="E24" s="46"/>
      <c r="F24" s="37">
        <f t="shared" si="4"/>
        <v>5202334</v>
      </c>
      <c r="G24" s="46">
        <f>SUM(work_ytd!G23:H23)</f>
        <v>1254517</v>
      </c>
      <c r="H24" s="46">
        <f>SUM(work_ytd!I23:J23)</f>
        <v>3947817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5202334</v>
      </c>
      <c r="O24" s="117">
        <f t="shared" si="8"/>
        <v>1254517</v>
      </c>
      <c r="P24" s="117">
        <f t="shared" si="8"/>
        <v>3947817</v>
      </c>
      <c r="Q24" s="184"/>
      <c r="R24" s="182">
        <f t="shared" si="5"/>
        <v>5202334</v>
      </c>
      <c r="S24" s="117">
        <f t="shared" si="6"/>
        <v>1254517</v>
      </c>
      <c r="T24" s="181">
        <f t="shared" si="7"/>
        <v>3947817</v>
      </c>
      <c r="U24" s="129"/>
    </row>
    <row r="25" spans="1:21" ht="15">
      <c r="A25" s="37" t="s">
        <v>1699</v>
      </c>
      <c r="B25" s="37">
        <f t="shared" si="3"/>
        <v>47942422</v>
      </c>
      <c r="C25" s="38">
        <f>SUM(work!G24:H24)</f>
        <v>19542952</v>
      </c>
      <c r="D25" s="46">
        <f>SUM(work!I24:J24)</f>
        <v>28399470</v>
      </c>
      <c r="E25" s="46"/>
      <c r="F25" s="37">
        <f t="shared" si="4"/>
        <v>47942422</v>
      </c>
      <c r="G25" s="46">
        <f>SUM(work_ytd!G24:H24)</f>
        <v>19542952</v>
      </c>
      <c r="H25" s="46">
        <f>SUM(work_ytd!I24:J24)</f>
        <v>28399470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47942422</v>
      </c>
      <c r="O25" s="117">
        <f t="shared" si="8"/>
        <v>19542952</v>
      </c>
      <c r="P25" s="117">
        <f t="shared" si="8"/>
        <v>28399470</v>
      </c>
      <c r="Q25" s="184"/>
      <c r="R25" s="182">
        <f t="shared" si="5"/>
        <v>47942422</v>
      </c>
      <c r="S25" s="117">
        <f t="shared" si="6"/>
        <v>19542952</v>
      </c>
      <c r="T25" s="181">
        <f t="shared" si="7"/>
        <v>28399470</v>
      </c>
      <c r="U25" s="129"/>
    </row>
    <row r="26" spans="1:21" ht="15">
      <c r="A26" s="37" t="s">
        <v>48</v>
      </c>
      <c r="B26" s="37">
        <f t="shared" si="3"/>
        <v>10861274</v>
      </c>
      <c r="C26" s="38">
        <f>SUM(work!G25:H25)</f>
        <v>7214855</v>
      </c>
      <c r="D26" s="46">
        <f>SUM(work!I25:J25)</f>
        <v>3646419</v>
      </c>
      <c r="E26" s="46"/>
      <c r="F26" s="37">
        <f t="shared" si="4"/>
        <v>10861274</v>
      </c>
      <c r="G26" s="46">
        <f>SUM(work_ytd!G25:H25)</f>
        <v>7214855</v>
      </c>
      <c r="H26" s="46">
        <f>SUM(work_ytd!I25:J25)</f>
        <v>3646419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10861274</v>
      </c>
      <c r="O26" s="117">
        <f t="shared" si="8"/>
        <v>7214855</v>
      </c>
      <c r="P26" s="117">
        <f t="shared" si="8"/>
        <v>3646419</v>
      </c>
      <c r="Q26" s="184"/>
      <c r="R26" s="182">
        <f t="shared" si="5"/>
        <v>10861274</v>
      </c>
      <c r="S26" s="117">
        <f t="shared" si="6"/>
        <v>7214855</v>
      </c>
      <c r="T26" s="181">
        <f t="shared" si="7"/>
        <v>3646419</v>
      </c>
      <c r="U26" s="129"/>
    </row>
    <row r="27" spans="1:21" ht="15">
      <c r="A27" s="37" t="s">
        <v>130</v>
      </c>
      <c r="B27" s="37">
        <f t="shared" si="3"/>
        <v>42326820</v>
      </c>
      <c r="C27" s="38">
        <f>SUM(work!G26:H26)</f>
        <v>21512079</v>
      </c>
      <c r="D27" s="46">
        <f>SUM(work!I26:J26)</f>
        <v>20814741</v>
      </c>
      <c r="E27" s="46"/>
      <c r="F27" s="37">
        <f t="shared" si="4"/>
        <v>42326820</v>
      </c>
      <c r="G27" s="46">
        <f>SUM(work_ytd!G26:H26)</f>
        <v>21512079</v>
      </c>
      <c r="H27" s="46">
        <f>SUM(work_ytd!I26:J26)</f>
        <v>20814741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42326820</v>
      </c>
      <c r="O27" s="117">
        <f t="shared" si="8"/>
        <v>21512079</v>
      </c>
      <c r="P27" s="117">
        <f t="shared" si="8"/>
        <v>20814741</v>
      </c>
      <c r="Q27" s="184"/>
      <c r="R27" s="182">
        <f t="shared" si="5"/>
        <v>42326820</v>
      </c>
      <c r="S27" s="117">
        <f t="shared" si="6"/>
        <v>21512079</v>
      </c>
      <c r="T27" s="181">
        <f t="shared" si="7"/>
        <v>20814741</v>
      </c>
      <c r="U27" s="129"/>
    </row>
    <row r="28" spans="1:21" ht="15">
      <c r="A28" s="37" t="s">
        <v>195</v>
      </c>
      <c r="B28" s="37">
        <f t="shared" si="3"/>
        <v>14376544</v>
      </c>
      <c r="C28" s="38">
        <f>SUM(work!G27:H27)</f>
        <v>2690245</v>
      </c>
      <c r="D28" s="46">
        <f>SUM(work!I27:J27)</f>
        <v>11686299</v>
      </c>
      <c r="E28" s="46"/>
      <c r="F28" s="37">
        <f t="shared" si="4"/>
        <v>14376544</v>
      </c>
      <c r="G28" s="46">
        <f>SUM(work_ytd!G27:H27)</f>
        <v>2690245</v>
      </c>
      <c r="H28" s="46">
        <f>SUM(work_ytd!I27:J27)</f>
        <v>11686299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14376544</v>
      </c>
      <c r="O28" s="117">
        <f t="shared" si="8"/>
        <v>2690245</v>
      </c>
      <c r="P28" s="117">
        <f t="shared" si="8"/>
        <v>11686299</v>
      </c>
      <c r="Q28" s="184"/>
      <c r="R28" s="182">
        <f t="shared" si="5"/>
        <v>14376544</v>
      </c>
      <c r="S28" s="117">
        <f t="shared" si="6"/>
        <v>2690245</v>
      </c>
      <c r="T28" s="181">
        <f t="shared" si="7"/>
        <v>11686299</v>
      </c>
      <c r="U28" s="129"/>
    </row>
    <row r="29" spans="1:21" ht="15">
      <c r="A29" s="37" t="s">
        <v>5</v>
      </c>
      <c r="B29" s="37">
        <f t="shared" si="3"/>
        <v>718000</v>
      </c>
      <c r="C29" s="38">
        <f>SUM(work!G28:H28)</f>
        <v>0</v>
      </c>
      <c r="D29" s="46">
        <f>SUM(work!I28:J28)</f>
        <v>718000</v>
      </c>
      <c r="E29" s="46"/>
      <c r="F29" s="37">
        <f t="shared" si="4"/>
        <v>718000</v>
      </c>
      <c r="G29" s="46">
        <f>SUM(work_ytd!G28:H28)</f>
        <v>0</v>
      </c>
      <c r="H29" s="46">
        <f>SUM(work_ytd!I28:J28)</f>
        <v>718000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718000</v>
      </c>
      <c r="O29" s="117">
        <f t="shared" si="8"/>
        <v>0</v>
      </c>
      <c r="P29" s="117">
        <f t="shared" si="8"/>
        <v>718000</v>
      </c>
      <c r="Q29" s="184"/>
      <c r="R29" s="182">
        <f t="shared" si="5"/>
        <v>718000</v>
      </c>
      <c r="S29" s="117">
        <f t="shared" si="6"/>
        <v>0</v>
      </c>
      <c r="T29" s="181">
        <f t="shared" si="7"/>
        <v>718000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1268532601</v>
      </c>
      <c r="C31" s="39">
        <f>SUM(C8:C29)</f>
        <v>511899729</v>
      </c>
      <c r="D31" s="39">
        <f>SUM(D8:D29)</f>
        <v>756632872</v>
      </c>
      <c r="E31" s="39"/>
      <c r="F31" s="39">
        <f>SUM(F8:F29)</f>
        <v>1268532601</v>
      </c>
      <c r="G31" s="39">
        <f>SUM(G8:G29)</f>
        <v>511899729</v>
      </c>
      <c r="H31" s="39">
        <f>SUM(H8:H29)</f>
        <v>756632872</v>
      </c>
      <c r="I31" s="38"/>
      <c r="J31" s="74"/>
      <c r="K31" s="74"/>
      <c r="L31" s="195"/>
      <c r="M31" s="196" t="str">
        <f>A31</f>
        <v>New Jersey</v>
      </c>
      <c r="N31" s="197">
        <f>B31</f>
        <v>1268532601</v>
      </c>
      <c r="O31" s="197">
        <f>C31</f>
        <v>511899729</v>
      </c>
      <c r="P31" s="197">
        <f>D31</f>
        <v>756632872</v>
      </c>
      <c r="Q31" s="198"/>
      <c r="R31" s="196">
        <f t="shared" si="5"/>
        <v>1268532601</v>
      </c>
      <c r="S31" s="197">
        <f t="shared" si="6"/>
        <v>511899729</v>
      </c>
      <c r="T31" s="199">
        <f t="shared" si="7"/>
        <v>756632872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2293</v>
      </c>
      <c r="B33" s="217">
        <v>1026157758</v>
      </c>
      <c r="C33" s="214">
        <v>517401687</v>
      </c>
      <c r="D33" s="214">
        <v>508756071</v>
      </c>
      <c r="E33" s="214"/>
      <c r="F33" s="217">
        <v>1026157758</v>
      </c>
      <c r="G33" s="214">
        <v>517401687</v>
      </c>
      <c r="H33" s="214">
        <v>508756071</v>
      </c>
      <c r="L33" s="191"/>
      <c r="M33" s="157" t="str">
        <f>A33</f>
        <v> December 2018</v>
      </c>
      <c r="N33" s="155">
        <f>B33</f>
        <v>1026157758</v>
      </c>
      <c r="O33" s="216">
        <f>C33</f>
        <v>517401687</v>
      </c>
      <c r="P33" s="216">
        <f>D33</f>
        <v>508756071</v>
      </c>
      <c r="Q33" s="156"/>
      <c r="R33" s="155">
        <f>F33</f>
        <v>1026157758</v>
      </c>
      <c r="S33" s="216">
        <f>G33</f>
        <v>517401687</v>
      </c>
      <c r="T33" s="216">
        <f>H33</f>
        <v>508756071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2289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30267790</v>
      </c>
      <c r="G7" s="39">
        <f>SUM(G31:G53)</f>
        <v>10848189</v>
      </c>
      <c r="H7" s="39">
        <f>SUM(H31:H53)</f>
        <v>7173939</v>
      </c>
      <c r="I7" s="39">
        <f>SUM(I31:I53)</f>
        <v>3181908</v>
      </c>
      <c r="J7" s="39">
        <f>SUM(J31:J53)</f>
        <v>9063754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166441225</v>
      </c>
      <c r="G8" s="37">
        <f>SUM(G54:G123)</f>
        <v>29552699</v>
      </c>
      <c r="H8" s="37">
        <f>SUM(H54:H123)</f>
        <v>25637166</v>
      </c>
      <c r="I8" s="37">
        <f>SUM(I54:I123)</f>
        <v>76816188</v>
      </c>
      <c r="J8" s="37">
        <f>SUM(J54:J123)</f>
        <v>34435172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33810861</v>
      </c>
      <c r="G9" s="37">
        <f>SUM(G124:G163)</f>
        <v>10151791</v>
      </c>
      <c r="H9" s="37">
        <f>SUM(H124:H163)</f>
        <v>10861503</v>
      </c>
      <c r="I9" s="37">
        <f>SUM(I124:I163)</f>
        <v>3355826</v>
      </c>
      <c r="J9" s="37">
        <f>SUM(J124:J163)</f>
        <v>9441741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155082776</v>
      </c>
      <c r="G10" s="37">
        <f>SUM(G164:G200)</f>
        <v>3397100</v>
      </c>
      <c r="H10" s="37">
        <f>SUM(H164:H200)</f>
        <v>15236731</v>
      </c>
      <c r="I10" s="37">
        <f>SUM(I164:I200)</f>
        <v>16789125</v>
      </c>
      <c r="J10" s="37">
        <f>SUM(J164:J200)</f>
        <v>119659820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35339356</v>
      </c>
      <c r="G11" s="37">
        <f>SUM(G201:G216)</f>
        <v>14649958</v>
      </c>
      <c r="H11" s="37">
        <f>SUM(H201:H216)</f>
        <v>11646704</v>
      </c>
      <c r="I11" s="37">
        <f>SUM(I201:I216)</f>
        <v>2003262</v>
      </c>
      <c r="J11" s="37">
        <f>SUM(J201:J216)</f>
        <v>7039432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4443976</v>
      </c>
      <c r="G12" s="37">
        <f>SUM(G217:G230)</f>
        <v>103500</v>
      </c>
      <c r="H12" s="37">
        <f>SUM(H217:H230)</f>
        <v>1707442</v>
      </c>
      <c r="I12" s="37">
        <f>SUM(I217:I230)</f>
        <v>87202</v>
      </c>
      <c r="J12" s="37">
        <f>SUM(J217:J230)</f>
        <v>2545832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95608165</v>
      </c>
      <c r="G13" s="37">
        <f>SUM(G231:G252)</f>
        <v>28026374</v>
      </c>
      <c r="H13" s="37">
        <f>SUM(H231:H252)</f>
        <v>28869003</v>
      </c>
      <c r="I13" s="37">
        <f>SUM(I231:I252)</f>
        <v>6006511</v>
      </c>
      <c r="J13" s="37">
        <f>SUM(J231:J252)</f>
        <v>32706277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22661092</v>
      </c>
      <c r="G14" s="37">
        <f>SUM(G253:G276)</f>
        <v>3628858</v>
      </c>
      <c r="H14" s="37">
        <f>SUM(H253:H276)</f>
        <v>6487399</v>
      </c>
      <c r="I14" s="37">
        <f>SUM(I253:I276)</f>
        <v>3381800</v>
      </c>
      <c r="J14" s="37">
        <f>SUM(J253:J276)</f>
        <v>9163035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97800489</v>
      </c>
      <c r="G15" s="37">
        <f>SUM(G277:G288)</f>
        <v>9315526</v>
      </c>
      <c r="H15" s="37">
        <f>SUM(H277:H288)</f>
        <v>42633945</v>
      </c>
      <c r="I15" s="37">
        <f>SUM(I277:I288)</f>
        <v>28050951</v>
      </c>
      <c r="J15" s="37">
        <f>SUM(J277:J288)</f>
        <v>17800067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10869437</v>
      </c>
      <c r="G16" s="37">
        <f>SUM(G289:G314)</f>
        <v>2126350</v>
      </c>
      <c r="H16" s="37">
        <f>SUM(H289:H314)</f>
        <v>4951682</v>
      </c>
      <c r="I16" s="37">
        <f>SUM(I289:I314)</f>
        <v>1236480</v>
      </c>
      <c r="J16" s="37">
        <f>SUM(J289:J314)</f>
        <v>2554925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85000406</v>
      </c>
      <c r="G17" s="37">
        <f>SUM(G315:G327)</f>
        <v>5494878</v>
      </c>
      <c r="H17" s="37">
        <f>SUM(H315:H327)</f>
        <v>12561417</v>
      </c>
      <c r="I17" s="37">
        <f>SUM(I315:I327)</f>
        <v>51471382</v>
      </c>
      <c r="J17" s="37">
        <f>SUM(J315:J327)</f>
        <v>15472729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168788583</v>
      </c>
      <c r="G18" s="37">
        <f>SUM(G328:G352)</f>
        <v>16588133</v>
      </c>
      <c r="H18" s="37">
        <f>SUM(H328:H352)</f>
        <v>32051891</v>
      </c>
      <c r="I18" s="37">
        <f>SUM(I328:I352)</f>
        <v>56543610</v>
      </c>
      <c r="J18" s="37">
        <f>SUM(J328:J352)</f>
        <v>63604949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62825725</v>
      </c>
      <c r="G19" s="37">
        <f>SUM(G353:G405)</f>
        <v>19867322</v>
      </c>
      <c r="H19" s="37">
        <f>SUM(H353:H405)</f>
        <v>28579202</v>
      </c>
      <c r="I19" s="37">
        <f>SUM(I353:I405)</f>
        <v>500042</v>
      </c>
      <c r="J19" s="37">
        <f>SUM(J353:J405)</f>
        <v>13879159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73138839</v>
      </c>
      <c r="G20" s="37">
        <f>SUM(G406:G444)</f>
        <v>8741270</v>
      </c>
      <c r="H20" s="37">
        <f>SUM(H406:H444)</f>
        <v>17010156</v>
      </c>
      <c r="I20" s="37">
        <f>SUM(I406:I444)</f>
        <v>22943183</v>
      </c>
      <c r="J20" s="37">
        <f>SUM(J406:J444)</f>
        <v>24444230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55770584</v>
      </c>
      <c r="G21" s="37">
        <f>SUM(G445:G477)</f>
        <v>29305588</v>
      </c>
      <c r="H21" s="37">
        <f>SUM(H445:H477)</f>
        <v>15041050</v>
      </c>
      <c r="I21" s="37">
        <f>SUM(I445:I477)</f>
        <v>3423669</v>
      </c>
      <c r="J21" s="37">
        <f>SUM(J445:J477)</f>
        <v>8000277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49255903</v>
      </c>
      <c r="G22" s="37">
        <f>SUM(G478:G493)</f>
        <v>714000</v>
      </c>
      <c r="H22" s="37">
        <f>SUM(H478:H493)</f>
        <v>6724315</v>
      </c>
      <c r="I22" s="37">
        <f>SUM(I478:I493)</f>
        <v>33378053</v>
      </c>
      <c r="J22" s="37">
        <f>SUM(J478:J493)</f>
        <v>8439535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5202334</v>
      </c>
      <c r="G23" s="37">
        <f>SUM(G494:G508)</f>
        <v>623350</v>
      </c>
      <c r="H23" s="37">
        <f>SUM(H494:H508)</f>
        <v>631167</v>
      </c>
      <c r="I23" s="37">
        <f>SUM(I494:I508)</f>
        <v>28250</v>
      </c>
      <c r="J23" s="37">
        <f>SUM(J494:J508)</f>
        <v>3919567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47942422</v>
      </c>
      <c r="G24" s="37">
        <f>SUM(G509:G529)</f>
        <v>5798834</v>
      </c>
      <c r="H24" s="37">
        <f>SUM(H509:H529)</f>
        <v>13744118</v>
      </c>
      <c r="I24" s="37">
        <f>SUM(I509:I529)</f>
        <v>1891516</v>
      </c>
      <c r="J24" s="37">
        <f>SUM(J509:J529)</f>
        <v>26507954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10861274</v>
      </c>
      <c r="G25" s="37">
        <f>SUM(G530:G553)</f>
        <v>2857301</v>
      </c>
      <c r="H25" s="37">
        <f>SUM(H530:H553)</f>
        <v>4357554</v>
      </c>
      <c r="I25" s="37">
        <f>SUM(I530:I553)</f>
        <v>56345</v>
      </c>
      <c r="J25" s="37">
        <f>SUM(J530:J553)</f>
        <v>3590074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42326820</v>
      </c>
      <c r="G26" s="37">
        <f>SUM(G554:G574)</f>
        <v>3995920</v>
      </c>
      <c r="H26" s="37">
        <f>SUM(H554:H574)</f>
        <v>17516159</v>
      </c>
      <c r="I26" s="37">
        <f>SUM(I554:I574)</f>
        <v>10250850</v>
      </c>
      <c r="J26" s="37">
        <f>SUM(J554:J574)</f>
        <v>10563891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14376544</v>
      </c>
      <c r="G27" s="37">
        <f>SUM(G575:G597)</f>
        <v>164900</v>
      </c>
      <c r="H27" s="37">
        <f>SUM(H575:H597)</f>
        <v>2525345</v>
      </c>
      <c r="I27" s="37">
        <f>SUM(I575:I597)</f>
        <v>10024360</v>
      </c>
      <c r="J27" s="37">
        <f>SUM(J575:J597)</f>
        <v>1661939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718000</v>
      </c>
      <c r="G28" s="37">
        <f>G598</f>
        <v>0</v>
      </c>
      <c r="H28" s="37">
        <f>H598</f>
        <v>0</v>
      </c>
      <c r="I28" s="37">
        <f>I598</f>
        <v>718000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1268532601</v>
      </c>
      <c r="G29" s="39">
        <f>SUM(G7:G28)</f>
        <v>205951841</v>
      </c>
      <c r="H29" s="39">
        <f>SUM(H7:H28)</f>
        <v>305947888</v>
      </c>
      <c r="I29" s="39">
        <f>SUM(I7:I28)</f>
        <v>332138513</v>
      </c>
      <c r="J29" s="39">
        <f>SUM(J7:J28)</f>
        <v>424494359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1853579</v>
      </c>
      <c r="G31" s="102">
        <v>1490520</v>
      </c>
      <c r="H31" s="102">
        <v>326478</v>
      </c>
      <c r="I31" s="102">
        <v>0</v>
      </c>
      <c r="J31" s="102">
        <v>36581</v>
      </c>
      <c r="K31" s="36"/>
      <c r="L31" s="220" t="s">
        <v>2287</v>
      </c>
      <c r="M31" s="95"/>
      <c r="N31" s="96"/>
      <c r="O31" s="97"/>
      <c r="P31" s="46"/>
      <c r="Q31" s="46"/>
      <c r="R31" s="95"/>
      <c r="S31" s="96"/>
      <c r="T31" s="97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7468093</v>
      </c>
      <c r="G32" s="104">
        <v>334951</v>
      </c>
      <c r="H32" s="104">
        <v>485096</v>
      </c>
      <c r="I32" s="104">
        <v>0</v>
      </c>
      <c r="J32" s="104">
        <v>6648046</v>
      </c>
      <c r="K32" s="36"/>
      <c r="L32" s="221" t="s">
        <v>2291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4104494</v>
      </c>
      <c r="G33" s="104">
        <v>1002400</v>
      </c>
      <c r="H33" s="104">
        <v>523102</v>
      </c>
      <c r="I33" s="104">
        <v>2497100</v>
      </c>
      <c r="J33" s="104">
        <v>81892</v>
      </c>
      <c r="K33" s="36"/>
      <c r="L33" s="221" t="s">
        <v>2291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22" t="s">
        <v>9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301172</v>
      </c>
      <c r="G35" s="104">
        <v>95200</v>
      </c>
      <c r="H35" s="104">
        <v>109571</v>
      </c>
      <c r="I35" s="104">
        <v>0</v>
      </c>
      <c r="J35" s="104">
        <v>96401</v>
      </c>
      <c r="K35" s="36"/>
      <c r="L35" s="221" t="s">
        <v>2287</v>
      </c>
      <c r="M35" s="95"/>
      <c r="N35" s="96"/>
      <c r="O35" s="97"/>
      <c r="P35" s="46"/>
      <c r="Q35" s="46"/>
      <c r="R35" s="95"/>
      <c r="S35" s="96"/>
      <c r="T35" s="97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 t="s">
        <v>9</v>
      </c>
      <c r="G36" s="103" t="s">
        <v>9</v>
      </c>
      <c r="H36" s="103" t="s">
        <v>9</v>
      </c>
      <c r="I36" s="103" t="s">
        <v>9</v>
      </c>
      <c r="J36" s="103" t="s">
        <v>9</v>
      </c>
      <c r="K36" s="36"/>
      <c r="L36" s="222" t="s">
        <v>9</v>
      </c>
      <c r="M36" s="95"/>
      <c r="N36" s="96"/>
      <c r="O36" s="78"/>
      <c r="P36" s="46"/>
      <c r="Q36" s="46"/>
      <c r="R36" s="95"/>
      <c r="S36" s="96"/>
      <c r="T36" s="78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aca="true" t="shared" si="0" ref="F37:F49">G37+H37+I37+J37</f>
        <v>23505</v>
      </c>
      <c r="G37" s="104">
        <v>0</v>
      </c>
      <c r="H37" s="104">
        <v>16605</v>
      </c>
      <c r="I37" s="104">
        <v>0</v>
      </c>
      <c r="J37" s="104">
        <v>6900</v>
      </c>
      <c r="K37" s="36"/>
      <c r="L37" s="221" t="s">
        <v>2287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109958</v>
      </c>
      <c r="G38" s="104">
        <v>0</v>
      </c>
      <c r="H38" s="104">
        <v>0</v>
      </c>
      <c r="I38" s="104">
        <v>109958</v>
      </c>
      <c r="J38" s="104">
        <v>0</v>
      </c>
      <c r="K38" s="36"/>
      <c r="L38" s="221" t="s">
        <v>2287</v>
      </c>
      <c r="M38" s="95"/>
      <c r="N38" s="96"/>
      <c r="O38" s="97"/>
      <c r="P38" s="46"/>
      <c r="Q38" s="46"/>
      <c r="R38" s="95"/>
      <c r="S38" s="96"/>
      <c r="T38" s="97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87284</v>
      </c>
      <c r="G39" s="104">
        <v>0</v>
      </c>
      <c r="H39" s="104">
        <v>22600</v>
      </c>
      <c r="I39" s="104">
        <v>0</v>
      </c>
      <c r="J39" s="104">
        <v>64684</v>
      </c>
      <c r="K39" s="36"/>
      <c r="L39" s="221" t="s">
        <v>2287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26545</v>
      </c>
      <c r="G40" s="104">
        <v>0</v>
      </c>
      <c r="H40" s="104">
        <v>26545</v>
      </c>
      <c r="I40" s="104">
        <v>0</v>
      </c>
      <c r="J40" s="104">
        <v>0</v>
      </c>
      <c r="K40" s="36"/>
      <c r="L40" s="221" t="s">
        <v>2291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1928056</v>
      </c>
      <c r="G41" s="104">
        <v>282150</v>
      </c>
      <c r="H41" s="104">
        <v>704216</v>
      </c>
      <c r="I41" s="104">
        <v>458200</v>
      </c>
      <c r="J41" s="104">
        <v>483490</v>
      </c>
      <c r="K41" s="36"/>
      <c r="L41" s="221" t="s">
        <v>2291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3144793</v>
      </c>
      <c r="G42" s="104">
        <v>1801518</v>
      </c>
      <c r="H42" s="104">
        <v>415352</v>
      </c>
      <c r="I42" s="104">
        <v>85800</v>
      </c>
      <c r="J42" s="104">
        <v>842123</v>
      </c>
      <c r="K42" s="36"/>
      <c r="L42" s="221" t="s">
        <v>2287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629457</v>
      </c>
      <c r="G43" s="104">
        <v>36000</v>
      </c>
      <c r="H43" s="104">
        <v>383307</v>
      </c>
      <c r="I43" s="104">
        <v>9350</v>
      </c>
      <c r="J43" s="104">
        <v>200800</v>
      </c>
      <c r="K43" s="36"/>
      <c r="L43" s="221" t="s">
        <v>2291</v>
      </c>
      <c r="M43" s="95"/>
      <c r="N43" s="96"/>
      <c r="O43" s="78"/>
      <c r="P43" s="46"/>
      <c r="Q43" s="46"/>
      <c r="R43" s="95"/>
      <c r="S43" s="96"/>
      <c r="T43" s="78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294000</v>
      </c>
      <c r="G44" s="104">
        <v>0</v>
      </c>
      <c r="H44" s="104">
        <v>292000</v>
      </c>
      <c r="I44" s="104">
        <v>0</v>
      </c>
      <c r="J44" s="104">
        <v>2000</v>
      </c>
      <c r="K44" s="36"/>
      <c r="L44" s="221" t="s">
        <v>2287</v>
      </c>
      <c r="M44" s="95"/>
      <c r="N44" s="96"/>
      <c r="O44" s="97"/>
      <c r="P44" s="46"/>
      <c r="Q44" s="46"/>
      <c r="R44" s="95"/>
      <c r="S44" s="96"/>
      <c r="T44" s="78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406865</v>
      </c>
      <c r="G45" s="104">
        <v>0</v>
      </c>
      <c r="H45" s="104">
        <v>406865</v>
      </c>
      <c r="I45" s="104">
        <v>0</v>
      </c>
      <c r="J45" s="104">
        <v>0</v>
      </c>
      <c r="K45" s="36"/>
      <c r="L45" s="221" t="s">
        <v>2287</v>
      </c>
      <c r="M45" s="95"/>
      <c r="N45" s="96"/>
      <c r="O45" s="97"/>
      <c r="P45" s="46"/>
      <c r="Q45" s="46"/>
      <c r="R45" s="95"/>
      <c r="S45" s="96"/>
      <c r="T45" s="78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3988741</v>
      </c>
      <c r="G46" s="104">
        <v>3194800</v>
      </c>
      <c r="H46" s="104">
        <v>741966</v>
      </c>
      <c r="I46" s="104">
        <v>0</v>
      </c>
      <c r="J46" s="104">
        <v>51975</v>
      </c>
      <c r="K46" s="36"/>
      <c r="L46" s="221" t="s">
        <v>2287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379774</v>
      </c>
      <c r="G47" s="104">
        <v>0</v>
      </c>
      <c r="H47" s="104">
        <v>76056</v>
      </c>
      <c r="I47" s="104">
        <v>21500</v>
      </c>
      <c r="J47" s="104">
        <v>282218</v>
      </c>
      <c r="K47" s="36"/>
      <c r="L47" s="221" t="s">
        <v>2287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254724</v>
      </c>
      <c r="G48" s="104">
        <v>0</v>
      </c>
      <c r="H48" s="104">
        <v>138665</v>
      </c>
      <c r="I48" s="104">
        <v>0</v>
      </c>
      <c r="J48" s="104">
        <v>116059</v>
      </c>
      <c r="K48" s="36"/>
      <c r="L48" s="221" t="s">
        <v>2287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376261</v>
      </c>
      <c r="G49" s="104">
        <v>0</v>
      </c>
      <c r="H49" s="104">
        <v>316256</v>
      </c>
      <c r="I49" s="104">
        <v>0</v>
      </c>
      <c r="J49" s="104">
        <v>60005</v>
      </c>
      <c r="K49" s="36"/>
      <c r="L49" s="221" t="s">
        <v>2291</v>
      </c>
      <c r="M49" s="95"/>
      <c r="N49" s="96"/>
      <c r="O49" s="78"/>
      <c r="P49" s="46"/>
      <c r="Q49" s="46"/>
      <c r="R49" s="95"/>
      <c r="S49" s="96"/>
      <c r="T49" s="97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 t="s">
        <v>9</v>
      </c>
      <c r="G50" s="103" t="s">
        <v>9</v>
      </c>
      <c r="H50" s="103" t="s">
        <v>9</v>
      </c>
      <c r="I50" s="103" t="s">
        <v>9</v>
      </c>
      <c r="J50" s="103" t="s">
        <v>9</v>
      </c>
      <c r="K50" s="36"/>
      <c r="L50" s="222" t="s">
        <v>9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aca="true" t="shared" si="1" ref="F51:F58">G51+H51+I51+J51</f>
        <v>2881788</v>
      </c>
      <c r="G51" s="104">
        <v>1431150</v>
      </c>
      <c r="H51" s="104">
        <v>1419449</v>
      </c>
      <c r="I51" s="104">
        <v>0</v>
      </c>
      <c r="J51" s="104">
        <v>31189</v>
      </c>
      <c r="K51" s="36"/>
      <c r="L51" s="221" t="s">
        <v>2291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1"/>
        <v>1902957</v>
      </c>
      <c r="G52" s="104">
        <v>1179500</v>
      </c>
      <c r="H52" s="104">
        <v>723457</v>
      </c>
      <c r="I52" s="104">
        <v>0</v>
      </c>
      <c r="J52" s="104">
        <v>0</v>
      </c>
      <c r="K52" s="36"/>
      <c r="L52" s="221" t="s">
        <v>2287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1"/>
        <v>105744</v>
      </c>
      <c r="G53" s="104">
        <v>0</v>
      </c>
      <c r="H53" s="104">
        <v>46353</v>
      </c>
      <c r="I53" s="104">
        <v>0</v>
      </c>
      <c r="J53" s="104">
        <v>59391</v>
      </c>
      <c r="K53" s="36"/>
      <c r="L53" s="221" t="s">
        <v>2287</v>
      </c>
      <c r="M53" s="95"/>
      <c r="N53" s="96"/>
      <c r="O53" s="97"/>
      <c r="P53" s="46"/>
      <c r="Q53" s="46"/>
      <c r="R53" s="95"/>
      <c r="S53" s="96"/>
      <c r="T53" s="78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1"/>
        <v>6232</v>
      </c>
      <c r="G54" s="104">
        <v>0</v>
      </c>
      <c r="H54" s="104">
        <v>6232</v>
      </c>
      <c r="I54" s="104">
        <v>0</v>
      </c>
      <c r="J54" s="104">
        <v>0</v>
      </c>
      <c r="K54" s="36"/>
      <c r="L54" s="221" t="s">
        <v>2286</v>
      </c>
      <c r="M54" s="95"/>
      <c r="N54" s="96"/>
      <c r="O54" s="97"/>
      <c r="P54" s="46"/>
      <c r="Q54" s="46"/>
      <c r="R54" s="95"/>
      <c r="S54" s="96"/>
      <c r="T54" s="78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1"/>
        <v>208258</v>
      </c>
      <c r="G55" s="104">
        <v>2500</v>
      </c>
      <c r="H55" s="104">
        <v>32358</v>
      </c>
      <c r="I55" s="104">
        <v>100200</v>
      </c>
      <c r="J55" s="104">
        <v>73200</v>
      </c>
      <c r="K55" s="36"/>
      <c r="L55" s="221" t="s">
        <v>2287</v>
      </c>
      <c r="M55" s="95"/>
      <c r="N55" s="96"/>
      <c r="O55" s="97"/>
      <c r="P55" s="46"/>
      <c r="Q55" s="46"/>
      <c r="R55" s="95"/>
      <c r="S55" s="96"/>
      <c r="T55" s="78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1112208</v>
      </c>
      <c r="G56" s="104">
        <v>17750</v>
      </c>
      <c r="H56" s="104">
        <v>1094458</v>
      </c>
      <c r="I56" s="104">
        <v>0</v>
      </c>
      <c r="J56" s="104">
        <v>0</v>
      </c>
      <c r="K56" s="36"/>
      <c r="L56" s="221" t="s">
        <v>2287</v>
      </c>
      <c r="M56" s="95"/>
      <c r="N56" s="96"/>
      <c r="O56" s="97"/>
      <c r="P56" s="46"/>
      <c r="Q56" s="46"/>
      <c r="R56" s="95"/>
      <c r="S56" s="96"/>
      <c r="T56" s="78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1684745</v>
      </c>
      <c r="G57" s="104">
        <v>292600</v>
      </c>
      <c r="H57" s="104">
        <v>116378</v>
      </c>
      <c r="I57" s="104">
        <v>1274272</v>
      </c>
      <c r="J57" s="104">
        <v>1495</v>
      </c>
      <c r="K57" s="36"/>
      <c r="L57" s="221" t="s">
        <v>2291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4849144</v>
      </c>
      <c r="G58" s="104">
        <v>234100</v>
      </c>
      <c r="H58" s="104">
        <v>219244</v>
      </c>
      <c r="I58" s="104">
        <v>4325000</v>
      </c>
      <c r="J58" s="104">
        <v>70800</v>
      </c>
      <c r="K58" s="36"/>
      <c r="L58" s="221" t="s">
        <v>2287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 t="s">
        <v>9</v>
      </c>
      <c r="G59" s="103" t="s">
        <v>9</v>
      </c>
      <c r="H59" s="103" t="s">
        <v>9</v>
      </c>
      <c r="I59" s="103" t="s">
        <v>9</v>
      </c>
      <c r="J59" s="103" t="s">
        <v>9</v>
      </c>
      <c r="K59" s="36"/>
      <c r="L59" s="222" t="s">
        <v>9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>G60+H60+I60+J60</f>
        <v>243550</v>
      </c>
      <c r="G60" s="104">
        <v>39001</v>
      </c>
      <c r="H60" s="104">
        <v>177758</v>
      </c>
      <c r="I60" s="104">
        <v>0</v>
      </c>
      <c r="J60" s="104">
        <v>26791</v>
      </c>
      <c r="K60" s="36"/>
      <c r="L60" s="221" t="s">
        <v>2287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>G61+H61+I61+J61</f>
        <v>1461792</v>
      </c>
      <c r="G61" s="104">
        <v>379000</v>
      </c>
      <c r="H61" s="104">
        <v>1072217</v>
      </c>
      <c r="I61" s="104">
        <v>0</v>
      </c>
      <c r="J61" s="104">
        <v>10575</v>
      </c>
      <c r="K61" s="36"/>
      <c r="L61" s="221" t="s">
        <v>2287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>G62+H62+I62+J62</f>
        <v>280756</v>
      </c>
      <c r="G62" s="104">
        <v>39200</v>
      </c>
      <c r="H62" s="104">
        <v>188307</v>
      </c>
      <c r="I62" s="104">
        <v>0</v>
      </c>
      <c r="J62" s="104">
        <v>53249</v>
      </c>
      <c r="K62" s="36"/>
      <c r="L62" s="221" t="s">
        <v>2287</v>
      </c>
      <c r="M62" s="95"/>
      <c r="N62" s="96"/>
      <c r="O62" s="97"/>
      <c r="P62" s="46"/>
      <c r="Q62" s="46"/>
      <c r="R62" s="95"/>
      <c r="S62" s="96"/>
      <c r="T62" s="97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>G63+H63+I63+J63</f>
        <v>5599069</v>
      </c>
      <c r="G63" s="104">
        <v>5066124</v>
      </c>
      <c r="H63" s="104">
        <v>532945</v>
      </c>
      <c r="I63" s="104">
        <v>0</v>
      </c>
      <c r="J63" s="104">
        <v>0</v>
      </c>
      <c r="K63" s="36"/>
      <c r="L63" s="221" t="s">
        <v>2291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2" t="s">
        <v>9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aca="true" t="shared" si="2" ref="F65:F89">G65+H65+I65+J65</f>
        <v>6295175</v>
      </c>
      <c r="G65" s="104">
        <v>0</v>
      </c>
      <c r="H65" s="104">
        <v>75509</v>
      </c>
      <c r="I65" s="104">
        <v>485015</v>
      </c>
      <c r="J65" s="104">
        <v>5734651</v>
      </c>
      <c r="K65" s="36"/>
      <c r="L65" s="221" t="s">
        <v>2287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2"/>
        <v>1876172</v>
      </c>
      <c r="G66" s="104">
        <v>1336800</v>
      </c>
      <c r="H66" s="104">
        <v>260789</v>
      </c>
      <c r="I66" s="104">
        <v>0</v>
      </c>
      <c r="J66" s="104">
        <v>278583</v>
      </c>
      <c r="K66" s="36"/>
      <c r="L66" s="221" t="s">
        <v>2287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2"/>
        <v>746689</v>
      </c>
      <c r="G67" s="104">
        <v>0</v>
      </c>
      <c r="H67" s="104">
        <v>191357</v>
      </c>
      <c r="I67" s="104">
        <v>0</v>
      </c>
      <c r="J67" s="104">
        <v>555332</v>
      </c>
      <c r="K67" s="36"/>
      <c r="L67" s="221" t="s">
        <v>2287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2"/>
        <v>2827971</v>
      </c>
      <c r="G68" s="104">
        <v>723000</v>
      </c>
      <c r="H68" s="104">
        <v>18516</v>
      </c>
      <c r="I68" s="104">
        <v>0</v>
      </c>
      <c r="J68" s="104">
        <v>2086455</v>
      </c>
      <c r="K68" s="36"/>
      <c r="L68" s="221" t="s">
        <v>2287</v>
      </c>
      <c r="M68" s="95"/>
      <c r="N68" s="96"/>
      <c r="O68" s="78"/>
      <c r="P68" s="46"/>
      <c r="Q68" s="46"/>
      <c r="R68" s="95"/>
      <c r="S68" s="96"/>
      <c r="T68" s="78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2"/>
        <v>402601</v>
      </c>
      <c r="G69" s="104">
        <v>0</v>
      </c>
      <c r="H69" s="104">
        <v>205973</v>
      </c>
      <c r="I69" s="104">
        <v>0</v>
      </c>
      <c r="J69" s="104">
        <v>196628</v>
      </c>
      <c r="K69" s="36"/>
      <c r="L69" s="221" t="s">
        <v>2287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102131</v>
      </c>
      <c r="G70" s="104">
        <v>0</v>
      </c>
      <c r="H70" s="104">
        <v>29879</v>
      </c>
      <c r="I70" s="104">
        <v>0</v>
      </c>
      <c r="J70" s="104">
        <v>72252</v>
      </c>
      <c r="K70" s="36"/>
      <c r="L70" s="221" t="s">
        <v>2286</v>
      </c>
      <c r="M70" s="95"/>
      <c r="N70" s="96"/>
      <c r="O70" s="97"/>
      <c r="P70" s="46"/>
      <c r="Q70" s="46"/>
      <c r="R70" s="95"/>
      <c r="S70" s="96"/>
      <c r="T70" s="97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225977</v>
      </c>
      <c r="G71" s="104">
        <v>0</v>
      </c>
      <c r="H71" s="104">
        <v>178377</v>
      </c>
      <c r="I71" s="104">
        <v>0</v>
      </c>
      <c r="J71" s="104">
        <v>47600</v>
      </c>
      <c r="K71" s="36"/>
      <c r="L71" s="221" t="s">
        <v>2287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1218504</v>
      </c>
      <c r="G72" s="104">
        <v>1</v>
      </c>
      <c r="H72" s="104">
        <v>1003445</v>
      </c>
      <c r="I72" s="104">
        <v>0</v>
      </c>
      <c r="J72" s="104">
        <v>215058</v>
      </c>
      <c r="K72" s="36"/>
      <c r="L72" s="221" t="s">
        <v>2287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3301656</v>
      </c>
      <c r="G73" s="104">
        <v>2505020</v>
      </c>
      <c r="H73" s="104">
        <v>682048</v>
      </c>
      <c r="I73" s="104">
        <v>0</v>
      </c>
      <c r="J73" s="104">
        <v>114588</v>
      </c>
      <c r="K73" s="36"/>
      <c r="L73" s="221" t="s">
        <v>2287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2593061</v>
      </c>
      <c r="G74" s="104">
        <v>0</v>
      </c>
      <c r="H74" s="104">
        <v>481872</v>
      </c>
      <c r="I74" s="104">
        <v>0</v>
      </c>
      <c r="J74" s="104">
        <v>2111189</v>
      </c>
      <c r="K74" s="36"/>
      <c r="L74" s="221" t="s">
        <v>2287</v>
      </c>
      <c r="M74" s="95"/>
      <c r="N74" s="96"/>
      <c r="O74" s="97"/>
      <c r="P74" s="46"/>
      <c r="Q74" s="46"/>
      <c r="R74" s="95"/>
      <c r="S74" s="96"/>
      <c r="T74" s="78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1252313</v>
      </c>
      <c r="G75" s="104">
        <v>329250</v>
      </c>
      <c r="H75" s="104">
        <v>805463</v>
      </c>
      <c r="I75" s="104">
        <v>80800</v>
      </c>
      <c r="J75" s="104">
        <v>36800</v>
      </c>
      <c r="K75" s="36"/>
      <c r="L75" s="221" t="s">
        <v>2287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68889731</v>
      </c>
      <c r="G76" s="104">
        <v>8515000</v>
      </c>
      <c r="H76" s="104">
        <v>1065498</v>
      </c>
      <c r="I76" s="104">
        <v>57102000</v>
      </c>
      <c r="J76" s="104">
        <v>2207233</v>
      </c>
      <c r="K76" s="36"/>
      <c r="L76" s="221" t="s">
        <v>2287</v>
      </c>
      <c r="M76" s="95"/>
      <c r="N76" s="96"/>
      <c r="O76" s="97"/>
      <c r="P76" s="46"/>
      <c r="Q76" s="46"/>
      <c r="R76" s="95"/>
      <c r="S76" s="96"/>
      <c r="T76" s="78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150017</v>
      </c>
      <c r="G77" s="104">
        <v>0</v>
      </c>
      <c r="H77" s="104">
        <v>116017</v>
      </c>
      <c r="I77" s="104">
        <v>0</v>
      </c>
      <c r="J77" s="104">
        <v>34000</v>
      </c>
      <c r="K77" s="36"/>
      <c r="L77" s="221" t="s">
        <v>2287</v>
      </c>
      <c r="M77" s="95"/>
      <c r="N77" s="96"/>
      <c r="O77" s="97"/>
      <c r="P77" s="46"/>
      <c r="Q77" s="46"/>
      <c r="R77" s="95"/>
      <c r="S77" s="96"/>
      <c r="T77" s="97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2"/>
        <v>9897</v>
      </c>
      <c r="G78" s="104">
        <v>0</v>
      </c>
      <c r="H78" s="104">
        <v>9897</v>
      </c>
      <c r="I78" s="104">
        <v>0</v>
      </c>
      <c r="J78" s="104">
        <v>0</v>
      </c>
      <c r="K78" s="36"/>
      <c r="L78" s="221" t="s">
        <v>2291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2"/>
        <v>500</v>
      </c>
      <c r="G79" s="104">
        <v>0</v>
      </c>
      <c r="H79" s="104">
        <v>500</v>
      </c>
      <c r="I79" s="104">
        <v>0</v>
      </c>
      <c r="J79" s="104">
        <v>0</v>
      </c>
      <c r="K79" s="36"/>
      <c r="L79" s="221" t="s">
        <v>2286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2"/>
        <v>1058829</v>
      </c>
      <c r="G80" s="104">
        <v>577200</v>
      </c>
      <c r="H80" s="104">
        <v>418629</v>
      </c>
      <c r="I80" s="104">
        <v>0</v>
      </c>
      <c r="J80" s="104">
        <v>63000</v>
      </c>
      <c r="K80" s="36"/>
      <c r="L80" s="221" t="s">
        <v>2287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2"/>
        <v>274001</v>
      </c>
      <c r="G81" s="104">
        <v>0</v>
      </c>
      <c r="H81" s="104">
        <v>216267</v>
      </c>
      <c r="I81" s="104">
        <v>0</v>
      </c>
      <c r="J81" s="104">
        <v>57734</v>
      </c>
      <c r="K81" s="36"/>
      <c r="L81" s="221" t="s">
        <v>2287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2"/>
        <v>496148</v>
      </c>
      <c r="G82" s="104">
        <v>0</v>
      </c>
      <c r="H82" s="104">
        <v>466468</v>
      </c>
      <c r="I82" s="104">
        <v>0</v>
      </c>
      <c r="J82" s="104">
        <v>29680</v>
      </c>
      <c r="K82" s="36"/>
      <c r="L82" s="221" t="s">
        <v>2291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2"/>
        <v>311615</v>
      </c>
      <c r="G83" s="104">
        <v>0</v>
      </c>
      <c r="H83" s="104">
        <v>166139</v>
      </c>
      <c r="I83" s="104">
        <v>0</v>
      </c>
      <c r="J83" s="104">
        <v>145476</v>
      </c>
      <c r="K83" s="36"/>
      <c r="L83" s="221" t="s">
        <v>2287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2"/>
        <v>489530</v>
      </c>
      <c r="G84" s="104">
        <v>0</v>
      </c>
      <c r="H84" s="104">
        <v>199970</v>
      </c>
      <c r="I84" s="104">
        <v>0</v>
      </c>
      <c r="J84" s="104">
        <v>289560</v>
      </c>
      <c r="K84" s="36"/>
      <c r="L84" s="221" t="s">
        <v>2291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2"/>
        <v>970129</v>
      </c>
      <c r="G85" s="104">
        <v>0</v>
      </c>
      <c r="H85" s="104">
        <v>361549</v>
      </c>
      <c r="I85" s="104">
        <v>0</v>
      </c>
      <c r="J85" s="104">
        <v>608580</v>
      </c>
      <c r="K85" s="36"/>
      <c r="L85" s="221" t="s">
        <v>2287</v>
      </c>
      <c r="M85" s="95"/>
      <c r="N85" s="96"/>
      <c r="O85" s="97"/>
      <c r="P85" s="46"/>
      <c r="Q85" s="46"/>
      <c r="R85" s="95"/>
      <c r="S85" s="96"/>
      <c r="T85" s="78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2"/>
        <v>3121191</v>
      </c>
      <c r="G86" s="104">
        <v>419851</v>
      </c>
      <c r="H86" s="104">
        <v>500890</v>
      </c>
      <c r="I86" s="104">
        <v>527600</v>
      </c>
      <c r="J86" s="104">
        <v>1672850</v>
      </c>
      <c r="K86" s="36"/>
      <c r="L86" s="221" t="s">
        <v>2287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2"/>
        <v>399654</v>
      </c>
      <c r="G87" s="104">
        <v>0</v>
      </c>
      <c r="H87" s="104">
        <v>233399</v>
      </c>
      <c r="I87" s="104">
        <v>0</v>
      </c>
      <c r="J87" s="104">
        <v>166255</v>
      </c>
      <c r="K87" s="36"/>
      <c r="L87" s="221" t="s">
        <v>2291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2"/>
        <v>372941</v>
      </c>
      <c r="G88" s="104">
        <v>0</v>
      </c>
      <c r="H88" s="104">
        <v>334848</v>
      </c>
      <c r="I88" s="104">
        <v>0</v>
      </c>
      <c r="J88" s="104">
        <v>38093</v>
      </c>
      <c r="K88" s="36"/>
      <c r="L88" s="221" t="s">
        <v>2287</v>
      </c>
      <c r="M88" s="95"/>
      <c r="N88" s="96"/>
      <c r="O88" s="78"/>
      <c r="P88" s="46"/>
      <c r="Q88" s="46"/>
      <c r="R88" s="95"/>
      <c r="S88" s="96"/>
      <c r="T88" s="78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2"/>
        <v>348902</v>
      </c>
      <c r="G89" s="104">
        <v>0</v>
      </c>
      <c r="H89" s="104">
        <v>269402</v>
      </c>
      <c r="I89" s="104">
        <v>0</v>
      </c>
      <c r="J89" s="104">
        <v>79500</v>
      </c>
      <c r="K89" s="36"/>
      <c r="L89" s="221" t="s">
        <v>2287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 t="s">
        <v>9</v>
      </c>
      <c r="G90" s="103" t="s">
        <v>9</v>
      </c>
      <c r="H90" s="103" t="s">
        <v>9</v>
      </c>
      <c r="I90" s="103" t="s">
        <v>9</v>
      </c>
      <c r="J90" s="103" t="s">
        <v>9</v>
      </c>
      <c r="K90" s="36"/>
      <c r="L90" s="222" t="s">
        <v>9</v>
      </c>
      <c r="M90" s="95"/>
      <c r="N90" s="96"/>
      <c r="O90" s="78"/>
      <c r="P90" s="46"/>
      <c r="Q90" s="46"/>
      <c r="R90" s="95"/>
      <c r="S90" s="96"/>
      <c r="T90" s="78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aca="true" t="shared" si="3" ref="F91:F102">G91+H91+I91+J91</f>
        <v>779138</v>
      </c>
      <c r="G91" s="104">
        <v>1000</v>
      </c>
      <c r="H91" s="104">
        <v>396088</v>
      </c>
      <c r="I91" s="104">
        <v>375000</v>
      </c>
      <c r="J91" s="104">
        <v>7050</v>
      </c>
      <c r="K91" s="36"/>
      <c r="L91" s="221" t="s">
        <v>2291</v>
      </c>
      <c r="M91" s="95"/>
      <c r="N91" s="96"/>
      <c r="O91" s="97"/>
      <c r="P91" s="46"/>
      <c r="Q91" s="46"/>
      <c r="R91" s="95"/>
      <c r="S91" s="96"/>
      <c r="T91" s="97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3"/>
        <v>815478</v>
      </c>
      <c r="G92" s="104">
        <v>450600</v>
      </c>
      <c r="H92" s="104">
        <v>277113</v>
      </c>
      <c r="I92" s="104">
        <v>0</v>
      </c>
      <c r="J92" s="104">
        <v>87765</v>
      </c>
      <c r="K92" s="36"/>
      <c r="L92" s="221" t="s">
        <v>2287</v>
      </c>
      <c r="M92" s="95"/>
      <c r="N92" s="96"/>
      <c r="O92" s="78"/>
      <c r="P92" s="46"/>
      <c r="Q92" s="46"/>
      <c r="R92" s="95"/>
      <c r="S92" s="96"/>
      <c r="T92" s="97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3"/>
        <v>7470150</v>
      </c>
      <c r="G93" s="104">
        <v>0</v>
      </c>
      <c r="H93" s="104">
        <v>150297</v>
      </c>
      <c r="I93" s="104">
        <v>6279500</v>
      </c>
      <c r="J93" s="104">
        <v>1040353</v>
      </c>
      <c r="K93" s="36"/>
      <c r="L93" s="221" t="s">
        <v>2287</v>
      </c>
      <c r="M93" s="95"/>
      <c r="N93" s="96"/>
      <c r="O93" s="78"/>
      <c r="P93" s="46"/>
      <c r="Q93" s="46"/>
      <c r="R93" s="95"/>
      <c r="S93" s="96"/>
      <c r="T93" s="78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3"/>
        <v>127246</v>
      </c>
      <c r="G94" s="104">
        <v>0</v>
      </c>
      <c r="H94" s="104">
        <v>127246</v>
      </c>
      <c r="I94" s="104">
        <v>0</v>
      </c>
      <c r="J94" s="104">
        <v>0</v>
      </c>
      <c r="K94" s="36"/>
      <c r="L94" s="221" t="s">
        <v>2287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3"/>
        <v>712090</v>
      </c>
      <c r="G95" s="104">
        <v>0</v>
      </c>
      <c r="H95" s="104">
        <v>329244</v>
      </c>
      <c r="I95" s="104">
        <v>0</v>
      </c>
      <c r="J95" s="104">
        <v>382846</v>
      </c>
      <c r="K95" s="36"/>
      <c r="L95" s="221" t="s">
        <v>2287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3"/>
        <v>790524</v>
      </c>
      <c r="G96" s="104">
        <v>280500</v>
      </c>
      <c r="H96" s="104">
        <v>301149</v>
      </c>
      <c r="I96" s="104">
        <v>0</v>
      </c>
      <c r="J96" s="104">
        <v>208875</v>
      </c>
      <c r="K96" s="36"/>
      <c r="L96" s="221" t="s">
        <v>2287</v>
      </c>
      <c r="M96" s="95"/>
      <c r="N96" s="96"/>
      <c r="O96" s="97"/>
      <c r="P96" s="46"/>
      <c r="Q96" s="46"/>
      <c r="R96" s="95"/>
      <c r="S96" s="96"/>
      <c r="T96" s="78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3"/>
        <v>359823</v>
      </c>
      <c r="G97" s="104">
        <v>0</v>
      </c>
      <c r="H97" s="104">
        <v>358323</v>
      </c>
      <c r="I97" s="104">
        <v>0</v>
      </c>
      <c r="J97" s="104">
        <v>1500</v>
      </c>
      <c r="K97" s="36"/>
      <c r="L97" s="221" t="s">
        <v>2291</v>
      </c>
      <c r="M97" s="95"/>
      <c r="N97" s="96"/>
      <c r="O97" s="78"/>
      <c r="P97" s="46"/>
      <c r="Q97" s="46"/>
      <c r="R97" s="95"/>
      <c r="S97" s="96"/>
      <c r="T97" s="78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3"/>
        <v>1415009</v>
      </c>
      <c r="G98" s="104">
        <v>1104000</v>
      </c>
      <c r="H98" s="104">
        <v>228669</v>
      </c>
      <c r="I98" s="104">
        <v>0</v>
      </c>
      <c r="J98" s="104">
        <v>82340</v>
      </c>
      <c r="K98" s="36"/>
      <c r="L98" s="221" t="s">
        <v>2287</v>
      </c>
      <c r="M98" s="95"/>
      <c r="N98" s="96"/>
      <c r="O98" s="97"/>
      <c r="P98" s="46"/>
      <c r="Q98" s="46"/>
      <c r="R98" s="95"/>
      <c r="S98" s="96"/>
      <c r="T98" s="97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3"/>
        <v>11462046</v>
      </c>
      <c r="G99" s="104">
        <v>1927250</v>
      </c>
      <c r="H99" s="104">
        <v>994553</v>
      </c>
      <c r="I99" s="104">
        <v>1</v>
      </c>
      <c r="J99" s="104">
        <v>8540242</v>
      </c>
      <c r="K99" s="36"/>
      <c r="L99" s="221" t="s">
        <v>2287</v>
      </c>
      <c r="M99" s="95"/>
      <c r="N99" s="96"/>
      <c r="O99" s="97"/>
      <c r="P99" s="46"/>
      <c r="Q99" s="46"/>
      <c r="R99" s="95"/>
      <c r="S99" s="96"/>
      <c r="T99" s="78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3"/>
        <v>210482</v>
      </c>
      <c r="G100" s="104">
        <v>0</v>
      </c>
      <c r="H100" s="104">
        <v>103278</v>
      </c>
      <c r="I100" s="104">
        <v>0</v>
      </c>
      <c r="J100" s="104">
        <v>107204</v>
      </c>
      <c r="K100" s="36"/>
      <c r="L100" s="221" t="s">
        <v>2291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3"/>
        <v>1003025</v>
      </c>
      <c r="G101" s="104">
        <v>63000</v>
      </c>
      <c r="H101" s="104">
        <v>687873</v>
      </c>
      <c r="I101" s="104">
        <v>0</v>
      </c>
      <c r="J101" s="104">
        <v>252152</v>
      </c>
      <c r="K101" s="36"/>
      <c r="L101" s="221" t="s">
        <v>2287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3"/>
        <v>1407557</v>
      </c>
      <c r="G102" s="104">
        <v>0</v>
      </c>
      <c r="H102" s="104">
        <v>125582</v>
      </c>
      <c r="I102" s="104">
        <v>0</v>
      </c>
      <c r="J102" s="104">
        <v>1281975</v>
      </c>
      <c r="K102" s="36"/>
      <c r="L102" s="221" t="s">
        <v>2287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2" t="s">
        <v>9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4109955</v>
      </c>
      <c r="G104" s="104">
        <v>1624000</v>
      </c>
      <c r="H104" s="104">
        <v>1204599</v>
      </c>
      <c r="I104" s="104">
        <v>21800</v>
      </c>
      <c r="J104" s="104">
        <v>1259556</v>
      </c>
      <c r="K104" s="36"/>
      <c r="L104" s="221" t="s">
        <v>2287</v>
      </c>
      <c r="M104" s="95"/>
      <c r="N104" s="96"/>
      <c r="O104" s="78"/>
      <c r="P104" s="46"/>
      <c r="Q104" s="46"/>
      <c r="R104" s="95"/>
      <c r="S104" s="96"/>
      <c r="T104" s="97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>G105+H105+I105+J105</f>
        <v>581749</v>
      </c>
      <c r="G105" s="104">
        <v>0</v>
      </c>
      <c r="H105" s="104">
        <v>571749</v>
      </c>
      <c r="I105" s="104">
        <v>0</v>
      </c>
      <c r="J105" s="104">
        <v>10000</v>
      </c>
      <c r="K105" s="36"/>
      <c r="L105" s="221" t="s">
        <v>2291</v>
      </c>
      <c r="M105" s="95"/>
      <c r="N105" s="96"/>
      <c r="O105" s="78"/>
      <c r="P105" s="46"/>
      <c r="Q105" s="46"/>
      <c r="R105" s="95"/>
      <c r="S105" s="96"/>
      <c r="T105" s="78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895690</v>
      </c>
      <c r="G106" s="104">
        <v>410600</v>
      </c>
      <c r="H106" s="104">
        <v>273892</v>
      </c>
      <c r="I106" s="104">
        <v>0</v>
      </c>
      <c r="J106" s="104">
        <v>211198</v>
      </c>
      <c r="K106" s="36"/>
      <c r="L106" s="221" t="s">
        <v>2291</v>
      </c>
      <c r="M106" s="95"/>
      <c r="N106" s="96"/>
      <c r="O106" s="97"/>
      <c r="P106" s="46"/>
      <c r="Q106" s="46"/>
      <c r="R106" s="95"/>
      <c r="S106" s="96"/>
      <c r="T106" s="78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168068</v>
      </c>
      <c r="G107" s="104">
        <v>0</v>
      </c>
      <c r="H107" s="104">
        <v>81918</v>
      </c>
      <c r="I107" s="104">
        <v>0</v>
      </c>
      <c r="J107" s="104">
        <v>86150</v>
      </c>
      <c r="K107" s="36"/>
      <c r="L107" s="221" t="s">
        <v>2287</v>
      </c>
      <c r="M107" s="95"/>
      <c r="N107" s="96"/>
      <c r="O107" s="78"/>
      <c r="P107" s="46"/>
      <c r="Q107" s="46"/>
      <c r="R107" s="95"/>
      <c r="S107" s="96"/>
      <c r="T107" s="97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 t="s">
        <v>9</v>
      </c>
      <c r="G108" s="103" t="s">
        <v>9</v>
      </c>
      <c r="H108" s="103" t="s">
        <v>9</v>
      </c>
      <c r="I108" s="103" t="s">
        <v>9</v>
      </c>
      <c r="J108" s="103" t="s">
        <v>9</v>
      </c>
      <c r="K108" s="36"/>
      <c r="L108" s="222" t="s">
        <v>9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22" t="s">
        <v>9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4" ref="F110:F124">G110+H110+I110+J110</f>
        <v>1771655</v>
      </c>
      <c r="G110" s="104">
        <v>371500</v>
      </c>
      <c r="H110" s="104">
        <v>541455</v>
      </c>
      <c r="I110" s="104">
        <v>0</v>
      </c>
      <c r="J110" s="104">
        <v>858700</v>
      </c>
      <c r="K110" s="36"/>
      <c r="L110" s="221" t="s">
        <v>2291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4"/>
        <v>497798</v>
      </c>
      <c r="G111" s="104">
        <v>0</v>
      </c>
      <c r="H111" s="104">
        <v>261248</v>
      </c>
      <c r="I111" s="104">
        <v>3000</v>
      </c>
      <c r="J111" s="104">
        <v>233550</v>
      </c>
      <c r="K111" s="36"/>
      <c r="L111" s="221" t="s">
        <v>2287</v>
      </c>
      <c r="M111" s="95"/>
      <c r="N111" s="96"/>
      <c r="O111" s="97"/>
      <c r="P111" s="46"/>
      <c r="Q111" s="46"/>
      <c r="R111" s="95"/>
      <c r="S111" s="96"/>
      <c r="T111" s="78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4"/>
        <v>111822</v>
      </c>
      <c r="G112" s="104">
        <v>0</v>
      </c>
      <c r="H112" s="104">
        <v>15650</v>
      </c>
      <c r="I112" s="104">
        <v>0</v>
      </c>
      <c r="J112" s="104">
        <v>96172</v>
      </c>
      <c r="K112" s="36"/>
      <c r="L112" s="221" t="s">
        <v>2287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4"/>
        <v>9391486</v>
      </c>
      <c r="G113" s="104">
        <v>3551</v>
      </c>
      <c r="H113" s="104">
        <v>2210180</v>
      </c>
      <c r="I113" s="104">
        <v>6100000</v>
      </c>
      <c r="J113" s="104">
        <v>1077755</v>
      </c>
      <c r="K113" s="36"/>
      <c r="L113" s="221" t="s">
        <v>2287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4"/>
        <v>2139701</v>
      </c>
      <c r="G114" s="104">
        <v>1801300</v>
      </c>
      <c r="H114" s="104">
        <v>281401</v>
      </c>
      <c r="I114" s="104">
        <v>47000</v>
      </c>
      <c r="J114" s="104">
        <v>10000</v>
      </c>
      <c r="K114" s="36"/>
      <c r="L114" s="221" t="s">
        <v>2287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4"/>
        <v>218463</v>
      </c>
      <c r="G115" s="104">
        <v>0</v>
      </c>
      <c r="H115" s="104">
        <v>0</v>
      </c>
      <c r="I115" s="104">
        <v>0</v>
      </c>
      <c r="J115" s="104">
        <v>218463</v>
      </c>
      <c r="K115" s="36"/>
      <c r="L115" s="221" t="s">
        <v>2287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4"/>
        <v>1528423</v>
      </c>
      <c r="G116" s="104">
        <v>1039001</v>
      </c>
      <c r="H116" s="104">
        <v>489422</v>
      </c>
      <c r="I116" s="104">
        <v>0</v>
      </c>
      <c r="J116" s="104">
        <v>0</v>
      </c>
      <c r="K116" s="36"/>
      <c r="L116" s="221" t="s">
        <v>2287</v>
      </c>
      <c r="M116" s="95"/>
      <c r="N116" s="96"/>
      <c r="O116" s="78"/>
      <c r="P116" s="46"/>
      <c r="Q116" s="46"/>
      <c r="R116" s="95"/>
      <c r="S116" s="96"/>
      <c r="T116" s="97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4"/>
        <v>619895</v>
      </c>
      <c r="G117" s="104">
        <v>0</v>
      </c>
      <c r="H117" s="104">
        <v>553395</v>
      </c>
      <c r="I117" s="104">
        <v>0</v>
      </c>
      <c r="J117" s="104">
        <v>66500</v>
      </c>
      <c r="K117" s="36"/>
      <c r="L117" s="221" t="s">
        <v>2287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4"/>
        <v>214803</v>
      </c>
      <c r="G118" s="104">
        <v>0</v>
      </c>
      <c r="H118" s="104">
        <v>126023</v>
      </c>
      <c r="I118" s="104">
        <v>0</v>
      </c>
      <c r="J118" s="104">
        <v>88780</v>
      </c>
      <c r="K118" s="36"/>
      <c r="L118" s="221" t="s">
        <v>2287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4"/>
        <v>954477</v>
      </c>
      <c r="G119" s="104">
        <v>0</v>
      </c>
      <c r="H119" s="104">
        <v>954477</v>
      </c>
      <c r="I119" s="104">
        <v>0</v>
      </c>
      <c r="J119" s="104">
        <v>0</v>
      </c>
      <c r="K119" s="36"/>
      <c r="L119" s="221" t="s">
        <v>2287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4"/>
        <v>500018</v>
      </c>
      <c r="G120" s="104">
        <v>0</v>
      </c>
      <c r="H120" s="104">
        <v>347518</v>
      </c>
      <c r="I120" s="104">
        <v>0</v>
      </c>
      <c r="J120" s="104">
        <v>152500</v>
      </c>
      <c r="K120" s="36"/>
      <c r="L120" s="221" t="s">
        <v>2287</v>
      </c>
      <c r="M120" s="95"/>
      <c r="N120" s="96"/>
      <c r="O120" s="97"/>
      <c r="P120" s="46"/>
      <c r="Q120" s="46"/>
      <c r="R120" s="95"/>
      <c r="S120" s="96"/>
      <c r="T120" s="78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4"/>
        <v>722819</v>
      </c>
      <c r="G121" s="104">
        <v>0</v>
      </c>
      <c r="H121" s="104">
        <v>363134</v>
      </c>
      <c r="I121" s="104">
        <v>0</v>
      </c>
      <c r="J121" s="104">
        <v>359685</v>
      </c>
      <c r="K121" s="36"/>
      <c r="L121" s="221" t="s">
        <v>2287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4"/>
        <v>433434</v>
      </c>
      <c r="G122" s="104">
        <v>0</v>
      </c>
      <c r="H122" s="104">
        <v>11780</v>
      </c>
      <c r="I122" s="104">
        <v>0</v>
      </c>
      <c r="J122" s="104">
        <v>421654</v>
      </c>
      <c r="K122" s="36"/>
      <c r="L122" s="221" t="s">
        <v>2287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4"/>
        <v>1847312</v>
      </c>
      <c r="G123" s="104">
        <v>0</v>
      </c>
      <c r="H123" s="104">
        <v>1537312</v>
      </c>
      <c r="I123" s="104">
        <v>95000</v>
      </c>
      <c r="J123" s="104">
        <v>215000</v>
      </c>
      <c r="K123" s="36"/>
      <c r="L123" s="221" t="s">
        <v>2291</v>
      </c>
      <c r="M123" s="95"/>
      <c r="N123" s="96"/>
      <c r="O123" s="97"/>
      <c r="P123" s="46"/>
      <c r="Q123" s="46"/>
      <c r="R123" s="95"/>
      <c r="S123" s="96"/>
      <c r="T123" s="97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4"/>
        <v>179850</v>
      </c>
      <c r="G124" s="104">
        <v>0</v>
      </c>
      <c r="H124" s="104">
        <v>94850</v>
      </c>
      <c r="I124" s="104">
        <v>85000</v>
      </c>
      <c r="J124" s="104">
        <v>0</v>
      </c>
      <c r="K124" s="36"/>
      <c r="L124" s="221" t="s">
        <v>2287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 t="s">
        <v>9</v>
      </c>
      <c r="G125" s="103" t="s">
        <v>9</v>
      </c>
      <c r="H125" s="103" t="s">
        <v>9</v>
      </c>
      <c r="I125" s="103" t="s">
        <v>9</v>
      </c>
      <c r="J125" s="103" t="s">
        <v>9</v>
      </c>
      <c r="K125" s="36"/>
      <c r="L125" s="222" t="s">
        <v>9</v>
      </c>
      <c r="M125" s="95"/>
      <c r="N125" s="96"/>
      <c r="O125" s="78"/>
      <c r="P125" s="46"/>
      <c r="Q125" s="46"/>
      <c r="R125" s="95"/>
      <c r="S125" s="96"/>
      <c r="T125" s="78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>G126+H126+I126+J126</f>
        <v>106952</v>
      </c>
      <c r="G126" s="104">
        <v>0</v>
      </c>
      <c r="H126" s="104">
        <v>97877</v>
      </c>
      <c r="I126" s="104">
        <v>0</v>
      </c>
      <c r="J126" s="104">
        <v>9075</v>
      </c>
      <c r="K126" s="36"/>
      <c r="L126" s="221" t="s">
        <v>2287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>G127+H127+I127+J127</f>
        <v>1602297</v>
      </c>
      <c r="G127" s="104">
        <v>0</v>
      </c>
      <c r="H127" s="104">
        <v>334897</v>
      </c>
      <c r="I127" s="104">
        <v>0</v>
      </c>
      <c r="J127" s="104">
        <v>1267400</v>
      </c>
      <c r="K127" s="36"/>
      <c r="L127" s="221" t="s">
        <v>2291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 t="s">
        <v>9</v>
      </c>
      <c r="G128" s="103" t="s">
        <v>9</v>
      </c>
      <c r="H128" s="103" t="s">
        <v>9</v>
      </c>
      <c r="I128" s="103" t="s">
        <v>9</v>
      </c>
      <c r="J128" s="103" t="s">
        <v>9</v>
      </c>
      <c r="K128" s="36"/>
      <c r="L128" s="222" t="s">
        <v>9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aca="true" t="shared" si="5" ref="F129:F148">G129+H129+I129+J129</f>
        <v>2389316</v>
      </c>
      <c r="G129" s="104">
        <v>0</v>
      </c>
      <c r="H129" s="104">
        <v>341616</v>
      </c>
      <c r="I129" s="104">
        <v>0</v>
      </c>
      <c r="J129" s="104">
        <v>2047700</v>
      </c>
      <c r="K129" s="36"/>
      <c r="L129" s="221" t="s">
        <v>2287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5"/>
        <v>1000628</v>
      </c>
      <c r="G130" s="104">
        <v>831100</v>
      </c>
      <c r="H130" s="104">
        <v>90679</v>
      </c>
      <c r="I130" s="104">
        <v>26500</v>
      </c>
      <c r="J130" s="104">
        <v>52349</v>
      </c>
      <c r="K130" s="36"/>
      <c r="L130" s="221" t="s">
        <v>2287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5"/>
        <v>307158</v>
      </c>
      <c r="G131" s="104">
        <v>0</v>
      </c>
      <c r="H131" s="104">
        <v>172424</v>
      </c>
      <c r="I131" s="104">
        <v>0</v>
      </c>
      <c r="J131" s="104">
        <v>134734</v>
      </c>
      <c r="K131" s="36"/>
      <c r="L131" s="221" t="s">
        <v>2287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5"/>
        <v>94649</v>
      </c>
      <c r="G132" s="104">
        <v>0</v>
      </c>
      <c r="H132" s="104">
        <v>54549</v>
      </c>
      <c r="I132" s="104">
        <v>0</v>
      </c>
      <c r="J132" s="104">
        <v>40100</v>
      </c>
      <c r="K132" s="36"/>
      <c r="L132" s="221" t="s">
        <v>2287</v>
      </c>
      <c r="M132" s="95"/>
      <c r="N132" s="96"/>
      <c r="O132" s="78"/>
      <c r="P132" s="46"/>
      <c r="Q132" s="46"/>
      <c r="R132" s="95"/>
      <c r="S132" s="96"/>
      <c r="T132" s="97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5"/>
        <v>513749</v>
      </c>
      <c r="G133" s="104">
        <v>111000</v>
      </c>
      <c r="H133" s="104">
        <v>337334</v>
      </c>
      <c r="I133" s="104">
        <v>6200</v>
      </c>
      <c r="J133" s="104">
        <v>59215</v>
      </c>
      <c r="K133" s="36"/>
      <c r="L133" s="221" t="s">
        <v>2287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5"/>
        <v>4181277</v>
      </c>
      <c r="G134" s="104">
        <v>4165500</v>
      </c>
      <c r="H134" s="104">
        <v>15777</v>
      </c>
      <c r="I134" s="104">
        <v>0</v>
      </c>
      <c r="J134" s="104">
        <v>0</v>
      </c>
      <c r="K134" s="36"/>
      <c r="L134" s="221" t="s">
        <v>2287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5"/>
        <v>287939</v>
      </c>
      <c r="G135" s="104">
        <v>103625</v>
      </c>
      <c r="H135" s="104">
        <v>169314</v>
      </c>
      <c r="I135" s="104">
        <v>0</v>
      </c>
      <c r="J135" s="104">
        <v>15000</v>
      </c>
      <c r="K135" s="36"/>
      <c r="L135" s="221" t="s">
        <v>2287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5"/>
        <v>4846060</v>
      </c>
      <c r="G136" s="104">
        <v>2518412</v>
      </c>
      <c r="H136" s="104">
        <v>544353</v>
      </c>
      <c r="I136" s="104">
        <v>1205145</v>
      </c>
      <c r="J136" s="104">
        <v>578150</v>
      </c>
      <c r="K136" s="36"/>
      <c r="L136" s="221" t="s">
        <v>2291</v>
      </c>
      <c r="M136" s="95"/>
      <c r="N136" s="96"/>
      <c r="O136" s="97"/>
      <c r="P136" s="46"/>
      <c r="Q136" s="46"/>
      <c r="R136" s="95"/>
      <c r="S136" s="96"/>
      <c r="T136" s="78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5"/>
        <v>10500</v>
      </c>
      <c r="G137" s="104">
        <v>0</v>
      </c>
      <c r="H137" s="104">
        <v>10500</v>
      </c>
      <c r="I137" s="104">
        <v>0</v>
      </c>
      <c r="J137" s="104">
        <v>0</v>
      </c>
      <c r="K137" s="36"/>
      <c r="L137" s="221" t="s">
        <v>2287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5"/>
        <v>628406</v>
      </c>
      <c r="G138" s="104">
        <v>0</v>
      </c>
      <c r="H138" s="104">
        <v>298649</v>
      </c>
      <c r="I138" s="104">
        <v>0</v>
      </c>
      <c r="J138" s="104">
        <v>329757</v>
      </c>
      <c r="K138" s="36"/>
      <c r="L138" s="221" t="s">
        <v>2287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5"/>
        <v>224982</v>
      </c>
      <c r="G139" s="104">
        <v>0</v>
      </c>
      <c r="H139" s="104">
        <v>178047</v>
      </c>
      <c r="I139" s="104">
        <v>0</v>
      </c>
      <c r="J139" s="104">
        <v>46935</v>
      </c>
      <c r="K139" s="36"/>
      <c r="L139" s="221" t="s">
        <v>2287</v>
      </c>
      <c r="M139" s="95"/>
      <c r="N139" s="96"/>
      <c r="O139" s="78"/>
      <c r="P139" s="46"/>
      <c r="Q139" s="46"/>
      <c r="R139" s="95"/>
      <c r="S139" s="96"/>
      <c r="T139" s="78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5"/>
        <v>409760</v>
      </c>
      <c r="G140" s="104">
        <v>0</v>
      </c>
      <c r="H140" s="104">
        <v>366326</v>
      </c>
      <c r="I140" s="104">
        <v>42500</v>
      </c>
      <c r="J140" s="104">
        <v>934</v>
      </c>
      <c r="K140" s="36"/>
      <c r="L140" s="221" t="s">
        <v>2287</v>
      </c>
      <c r="M140" s="95"/>
      <c r="N140" s="96"/>
      <c r="O140" s="97"/>
      <c r="P140" s="46"/>
      <c r="Q140" s="46"/>
      <c r="R140" s="95"/>
      <c r="S140" s="96"/>
      <c r="T140" s="78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5"/>
        <v>220285</v>
      </c>
      <c r="G141" s="104">
        <v>0</v>
      </c>
      <c r="H141" s="104">
        <v>104435</v>
      </c>
      <c r="I141" s="104">
        <v>17000</v>
      </c>
      <c r="J141" s="104">
        <v>98850</v>
      </c>
      <c r="K141" s="36"/>
      <c r="L141" s="221" t="s">
        <v>2291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5"/>
        <v>2346823</v>
      </c>
      <c r="G142" s="104">
        <v>80504</v>
      </c>
      <c r="H142" s="104">
        <v>261013</v>
      </c>
      <c r="I142" s="104">
        <v>1809356</v>
      </c>
      <c r="J142" s="104">
        <v>195950</v>
      </c>
      <c r="K142" s="36"/>
      <c r="L142" s="221" t="s">
        <v>2287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5"/>
        <v>1984784</v>
      </c>
      <c r="G143" s="104">
        <v>478498</v>
      </c>
      <c r="H143" s="104">
        <v>1061057</v>
      </c>
      <c r="I143" s="104">
        <v>6000</v>
      </c>
      <c r="J143" s="104">
        <v>439229</v>
      </c>
      <c r="K143" s="36"/>
      <c r="L143" s="221" t="s">
        <v>2287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5"/>
        <v>172334</v>
      </c>
      <c r="G144" s="104">
        <v>37500</v>
      </c>
      <c r="H144" s="104">
        <v>134834</v>
      </c>
      <c r="I144" s="104">
        <v>0</v>
      </c>
      <c r="J144" s="104">
        <v>0</v>
      </c>
      <c r="K144" s="36"/>
      <c r="L144" s="221" t="s">
        <v>2287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5"/>
        <v>2134005</v>
      </c>
      <c r="G145" s="104">
        <v>571800</v>
      </c>
      <c r="H145" s="104">
        <v>1178937</v>
      </c>
      <c r="I145" s="104">
        <v>0</v>
      </c>
      <c r="J145" s="104">
        <v>383268</v>
      </c>
      <c r="K145" s="36"/>
      <c r="L145" s="221" t="s">
        <v>2291</v>
      </c>
      <c r="M145" s="95"/>
      <c r="N145" s="96"/>
      <c r="O145" s="97"/>
      <c r="P145" s="46"/>
      <c r="Q145" s="46"/>
      <c r="R145" s="95"/>
      <c r="S145" s="96"/>
      <c r="T145" s="78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5"/>
        <v>1163954</v>
      </c>
      <c r="G146" s="104">
        <v>0</v>
      </c>
      <c r="H146" s="104">
        <v>142925</v>
      </c>
      <c r="I146" s="104">
        <v>0</v>
      </c>
      <c r="J146" s="104">
        <v>1021029</v>
      </c>
      <c r="K146" s="36"/>
      <c r="L146" s="221" t="s">
        <v>2287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5"/>
        <v>4867923</v>
      </c>
      <c r="G147" s="104">
        <v>1177102</v>
      </c>
      <c r="H147" s="104">
        <v>1822655</v>
      </c>
      <c r="I147" s="104">
        <v>0</v>
      </c>
      <c r="J147" s="104">
        <v>1868166</v>
      </c>
      <c r="K147" s="36"/>
      <c r="L147" s="221" t="s">
        <v>2287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5"/>
        <v>10700</v>
      </c>
      <c r="G148" s="104">
        <v>0</v>
      </c>
      <c r="H148" s="104">
        <v>10700</v>
      </c>
      <c r="I148" s="104">
        <v>0</v>
      </c>
      <c r="J148" s="104">
        <v>0</v>
      </c>
      <c r="K148" s="36"/>
      <c r="L148" s="221" t="s">
        <v>2287</v>
      </c>
      <c r="M148" s="95"/>
      <c r="N148" s="96"/>
      <c r="O148" s="78"/>
      <c r="P148" s="46"/>
      <c r="Q148" s="46"/>
      <c r="R148" s="95"/>
      <c r="S148" s="96"/>
      <c r="T148" s="78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 t="s">
        <v>9</v>
      </c>
      <c r="G149" s="103" t="s">
        <v>9</v>
      </c>
      <c r="H149" s="103" t="s">
        <v>9</v>
      </c>
      <c r="I149" s="103" t="s">
        <v>9</v>
      </c>
      <c r="J149" s="103" t="s">
        <v>9</v>
      </c>
      <c r="K149" s="36"/>
      <c r="L149" s="222" t="s">
        <v>9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>G150+H150+I150+J150</f>
        <v>66194</v>
      </c>
      <c r="G150" s="104">
        <v>0</v>
      </c>
      <c r="H150" s="104">
        <v>60894</v>
      </c>
      <c r="I150" s="104">
        <v>0</v>
      </c>
      <c r="J150" s="104">
        <v>5300</v>
      </c>
      <c r="K150" s="36"/>
      <c r="L150" s="221" t="s">
        <v>2287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>G151+H151+I151+J151</f>
        <v>2500</v>
      </c>
      <c r="G151" s="104">
        <v>0</v>
      </c>
      <c r="H151" s="104">
        <v>2500</v>
      </c>
      <c r="I151" s="104">
        <v>0</v>
      </c>
      <c r="J151" s="104">
        <v>0</v>
      </c>
      <c r="K151" s="36"/>
      <c r="L151" s="221" t="s">
        <v>2291</v>
      </c>
      <c r="M151" s="95"/>
      <c r="N151" s="96"/>
      <c r="O151" s="78"/>
      <c r="P151" s="46"/>
      <c r="Q151" s="46"/>
      <c r="R151" s="95"/>
      <c r="S151" s="96"/>
      <c r="T151" s="78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>G152+H152+I152+J152</f>
        <v>825914</v>
      </c>
      <c r="G152" s="104">
        <v>0</v>
      </c>
      <c r="H152" s="104">
        <v>512149</v>
      </c>
      <c r="I152" s="104">
        <v>98125</v>
      </c>
      <c r="J152" s="104">
        <v>215640</v>
      </c>
      <c r="K152" s="63"/>
      <c r="L152" s="221" t="s">
        <v>2287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>G153+H153+I153+J153</f>
        <v>253600</v>
      </c>
      <c r="G153" s="104">
        <v>76350</v>
      </c>
      <c r="H153" s="104">
        <v>160250</v>
      </c>
      <c r="I153" s="104">
        <v>0</v>
      </c>
      <c r="J153" s="104">
        <v>17000</v>
      </c>
      <c r="K153" s="36"/>
      <c r="L153" s="221" t="s">
        <v>2291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>G154+H154+I154+J154</f>
        <v>74130</v>
      </c>
      <c r="G154" s="104">
        <v>0</v>
      </c>
      <c r="H154" s="104">
        <v>53060</v>
      </c>
      <c r="I154" s="104">
        <v>0</v>
      </c>
      <c r="J154" s="104">
        <v>21070</v>
      </c>
      <c r="K154" s="36"/>
      <c r="L154" s="221" t="s">
        <v>2287</v>
      </c>
      <c r="M154" s="95"/>
      <c r="N154" s="96"/>
      <c r="O154" s="78"/>
      <c r="P154" s="46"/>
      <c r="Q154" s="46"/>
      <c r="R154" s="95"/>
      <c r="S154" s="96"/>
      <c r="T154" s="78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 t="s">
        <v>9</v>
      </c>
      <c r="G155" s="103" t="s">
        <v>9</v>
      </c>
      <c r="H155" s="103" t="s">
        <v>9</v>
      </c>
      <c r="I155" s="103" t="s">
        <v>9</v>
      </c>
      <c r="J155" s="103" t="s">
        <v>9</v>
      </c>
      <c r="K155" s="36"/>
      <c r="L155" s="222" t="s">
        <v>9</v>
      </c>
      <c r="M155" s="95"/>
      <c r="N155" s="96"/>
      <c r="O155" s="78"/>
      <c r="P155" s="46"/>
      <c r="Q155" s="46"/>
      <c r="R155" s="95"/>
      <c r="S155" s="96"/>
      <c r="T155" s="97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>G156+H156+I156+J156</f>
        <v>726904</v>
      </c>
      <c r="G156" s="104">
        <v>0</v>
      </c>
      <c r="H156" s="104">
        <v>528104</v>
      </c>
      <c r="I156" s="104">
        <v>60000</v>
      </c>
      <c r="J156" s="104">
        <v>138800</v>
      </c>
      <c r="K156" s="36"/>
      <c r="L156" s="221" t="s">
        <v>2287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>G157+H157+I157+J157</f>
        <v>132897</v>
      </c>
      <c r="G157" s="104">
        <v>0</v>
      </c>
      <c r="H157" s="104">
        <v>65585</v>
      </c>
      <c r="I157" s="104">
        <v>0</v>
      </c>
      <c r="J157" s="104">
        <v>67312</v>
      </c>
      <c r="K157" s="36"/>
      <c r="L157" s="221" t="s">
        <v>2287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 t="s">
        <v>9</v>
      </c>
      <c r="G158" s="103" t="s">
        <v>9</v>
      </c>
      <c r="H158" s="103" t="s">
        <v>9</v>
      </c>
      <c r="I158" s="103" t="s">
        <v>9</v>
      </c>
      <c r="J158" s="103" t="s">
        <v>9</v>
      </c>
      <c r="K158" s="36"/>
      <c r="L158" s="222" t="s">
        <v>9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>G159+H159+I159+J159</f>
        <v>34395</v>
      </c>
      <c r="G159" s="104">
        <v>400</v>
      </c>
      <c r="H159" s="104">
        <v>21995</v>
      </c>
      <c r="I159" s="104">
        <v>0</v>
      </c>
      <c r="J159" s="104">
        <v>12000</v>
      </c>
      <c r="K159" s="36"/>
      <c r="L159" s="221" t="s">
        <v>2287</v>
      </c>
      <c r="M159" s="95"/>
      <c r="N159" s="96"/>
      <c r="O159" s="78"/>
      <c r="P159" s="46"/>
      <c r="Q159" s="46"/>
      <c r="R159" s="95"/>
      <c r="S159" s="96"/>
      <c r="T159" s="97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>G160+H160+I160+J160</f>
        <v>451834</v>
      </c>
      <c r="G160" s="104">
        <v>0</v>
      </c>
      <c r="H160" s="104">
        <v>103406</v>
      </c>
      <c r="I160" s="104">
        <v>0</v>
      </c>
      <c r="J160" s="104">
        <v>348428</v>
      </c>
      <c r="K160" s="36"/>
      <c r="L160" s="221" t="s">
        <v>2291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1557162</v>
      </c>
      <c r="G161" s="104">
        <v>0</v>
      </c>
      <c r="H161" s="104">
        <v>1529812</v>
      </c>
      <c r="I161" s="104">
        <v>0</v>
      </c>
      <c r="J161" s="104">
        <v>27350</v>
      </c>
      <c r="K161" s="36"/>
      <c r="L161" s="221" t="s">
        <v>2287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aca="true" t="shared" si="6" ref="F163:F169">G163+H163+I163+J163</f>
        <v>1000</v>
      </c>
      <c r="G163" s="104">
        <v>0</v>
      </c>
      <c r="H163" s="104">
        <v>0</v>
      </c>
      <c r="I163" s="104">
        <v>0</v>
      </c>
      <c r="J163" s="104">
        <v>1000</v>
      </c>
      <c r="K163" s="36"/>
      <c r="L163" s="221" t="s">
        <v>2287</v>
      </c>
      <c r="M163" s="95"/>
      <c r="N163" s="96"/>
      <c r="O163" s="78"/>
      <c r="P163" s="46"/>
      <c r="Q163" s="46"/>
      <c r="R163" s="95"/>
      <c r="S163" s="96"/>
      <c r="T163" s="78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6"/>
        <v>332254</v>
      </c>
      <c r="G164" s="104">
        <v>0</v>
      </c>
      <c r="H164" s="104">
        <v>330038</v>
      </c>
      <c r="I164" s="104">
        <v>0</v>
      </c>
      <c r="J164" s="104">
        <v>2216</v>
      </c>
      <c r="K164" s="36"/>
      <c r="L164" s="221" t="s">
        <v>2287</v>
      </c>
      <c r="M164" s="95"/>
      <c r="N164" s="96"/>
      <c r="O164" s="78"/>
      <c r="P164" s="46"/>
      <c r="Q164" s="46"/>
      <c r="R164" s="95"/>
      <c r="S164" s="96"/>
      <c r="T164" s="97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6"/>
        <v>500</v>
      </c>
      <c r="G165" s="104">
        <v>0</v>
      </c>
      <c r="H165" s="104">
        <v>500</v>
      </c>
      <c r="I165" s="104">
        <v>0</v>
      </c>
      <c r="J165" s="104">
        <v>0</v>
      </c>
      <c r="K165" s="36"/>
      <c r="L165" s="221" t="s">
        <v>2287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6"/>
        <v>248236</v>
      </c>
      <c r="G166" s="104">
        <v>0</v>
      </c>
      <c r="H166" s="104">
        <v>168236</v>
      </c>
      <c r="I166" s="104">
        <v>0</v>
      </c>
      <c r="J166" s="104">
        <v>80000</v>
      </c>
      <c r="K166" s="36"/>
      <c r="L166" s="221" t="s">
        <v>2287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6"/>
        <v>4326417</v>
      </c>
      <c r="G167" s="104">
        <v>150000</v>
      </c>
      <c r="H167" s="104">
        <v>200287</v>
      </c>
      <c r="I167" s="104">
        <v>0</v>
      </c>
      <c r="J167" s="104">
        <v>3976130</v>
      </c>
      <c r="K167" s="36"/>
      <c r="L167" s="221" t="s">
        <v>2287</v>
      </c>
      <c r="M167" s="95"/>
      <c r="N167" s="96"/>
      <c r="O167" s="97"/>
      <c r="P167" s="46"/>
      <c r="Q167" s="46"/>
      <c r="R167" s="95"/>
      <c r="S167" s="96"/>
      <c r="T167" s="78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6"/>
        <v>1177327</v>
      </c>
      <c r="G168" s="104">
        <v>0</v>
      </c>
      <c r="H168" s="104">
        <v>1020421</v>
      </c>
      <c r="I168" s="104">
        <v>0</v>
      </c>
      <c r="J168" s="104">
        <v>156906</v>
      </c>
      <c r="K168" s="36"/>
      <c r="L168" s="221" t="s">
        <v>2287</v>
      </c>
      <c r="M168" s="95"/>
      <c r="N168" s="96"/>
      <c r="O168" s="97"/>
      <c r="P168" s="46"/>
      <c r="Q168" s="46"/>
      <c r="R168" s="95"/>
      <c r="S168" s="96"/>
      <c r="T168" s="97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6"/>
        <v>837149</v>
      </c>
      <c r="G169" s="104">
        <v>430400</v>
      </c>
      <c r="H169" s="104">
        <v>92690</v>
      </c>
      <c r="I169" s="104">
        <v>0</v>
      </c>
      <c r="J169" s="104">
        <v>314059</v>
      </c>
      <c r="K169" s="36"/>
      <c r="L169" s="221" t="s">
        <v>2287</v>
      </c>
      <c r="M169" s="95"/>
      <c r="N169" s="96"/>
      <c r="O169" s="78"/>
      <c r="P169" s="46"/>
      <c r="Q169" s="46"/>
      <c r="R169" s="95"/>
      <c r="S169" s="96"/>
      <c r="T169" s="78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2" t="s">
        <v>9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>G171+H171+I171+J171</f>
        <v>14191746</v>
      </c>
      <c r="G171" s="104">
        <v>582400</v>
      </c>
      <c r="H171" s="104">
        <v>507763</v>
      </c>
      <c r="I171" s="104">
        <v>1754886</v>
      </c>
      <c r="J171" s="104">
        <v>11346697</v>
      </c>
      <c r="K171" s="36"/>
      <c r="L171" s="221" t="s">
        <v>2287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>G172+H172+I172+J172</f>
        <v>114469184</v>
      </c>
      <c r="G172" s="104">
        <v>0</v>
      </c>
      <c r="H172" s="104">
        <v>1786982</v>
      </c>
      <c r="I172" s="104">
        <v>13162643</v>
      </c>
      <c r="J172" s="104">
        <v>99519559</v>
      </c>
      <c r="K172" s="36"/>
      <c r="L172" s="221" t="s">
        <v>2291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>G173+H173+I173+J173</f>
        <v>20838</v>
      </c>
      <c r="G173" s="104">
        <v>0</v>
      </c>
      <c r="H173" s="104">
        <v>19935</v>
      </c>
      <c r="I173" s="104">
        <v>0</v>
      </c>
      <c r="J173" s="104">
        <v>903</v>
      </c>
      <c r="K173" s="36"/>
      <c r="L173" s="221" t="s">
        <v>2287</v>
      </c>
      <c r="M173" s="95"/>
      <c r="N173" s="96"/>
      <c r="O173" s="78"/>
      <c r="P173" s="46"/>
      <c r="Q173" s="46"/>
      <c r="R173" s="95"/>
      <c r="S173" s="96"/>
      <c r="T173" s="78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 t="s">
        <v>9</v>
      </c>
      <c r="G174" s="103" t="s">
        <v>9</v>
      </c>
      <c r="H174" s="103" t="s">
        <v>9</v>
      </c>
      <c r="I174" s="103" t="s">
        <v>9</v>
      </c>
      <c r="J174" s="103" t="s">
        <v>9</v>
      </c>
      <c r="K174" s="36"/>
      <c r="L174" s="222" t="s">
        <v>9</v>
      </c>
      <c r="M174" s="95"/>
      <c r="N174" s="96"/>
      <c r="O174" s="78"/>
      <c r="P174" s="46"/>
      <c r="Q174" s="46"/>
      <c r="R174" s="95"/>
      <c r="S174" s="96"/>
      <c r="T174" s="78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aca="true" t="shared" si="7" ref="F175:F181">G175+H175+I175+J175</f>
        <v>445215</v>
      </c>
      <c r="G175" s="104">
        <v>0</v>
      </c>
      <c r="H175" s="104">
        <v>279920</v>
      </c>
      <c r="I175" s="104">
        <v>0</v>
      </c>
      <c r="J175" s="104">
        <v>165295</v>
      </c>
      <c r="K175" s="36"/>
      <c r="L175" s="221" t="s">
        <v>2287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7"/>
        <v>308425</v>
      </c>
      <c r="G176" s="104">
        <v>0</v>
      </c>
      <c r="H176" s="104">
        <v>14425</v>
      </c>
      <c r="I176" s="104">
        <v>0</v>
      </c>
      <c r="J176" s="104">
        <v>294000</v>
      </c>
      <c r="K176" s="36"/>
      <c r="L176" s="221" t="s">
        <v>2287</v>
      </c>
      <c r="M176" s="95"/>
      <c r="N176" s="96"/>
      <c r="O176" s="78"/>
      <c r="P176" s="46"/>
      <c r="Q176" s="46"/>
      <c r="R176" s="95"/>
      <c r="S176" s="96"/>
      <c r="T176" s="78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7"/>
        <v>2536474</v>
      </c>
      <c r="G177" s="104">
        <v>0</v>
      </c>
      <c r="H177" s="104">
        <v>954074</v>
      </c>
      <c r="I177" s="104">
        <v>0</v>
      </c>
      <c r="J177" s="104">
        <v>1582400</v>
      </c>
      <c r="K177" s="36"/>
      <c r="L177" s="221" t="s">
        <v>2287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7"/>
        <v>3429144</v>
      </c>
      <c r="G178" s="104">
        <v>1687550</v>
      </c>
      <c r="H178" s="104">
        <v>1164810</v>
      </c>
      <c r="I178" s="104">
        <v>0</v>
      </c>
      <c r="J178" s="104">
        <v>576784</v>
      </c>
      <c r="K178" s="36"/>
      <c r="L178" s="221" t="s">
        <v>2287</v>
      </c>
      <c r="M178" s="95"/>
      <c r="N178" s="96"/>
      <c r="O178" s="97"/>
      <c r="P178" s="46"/>
      <c r="Q178" s="46"/>
      <c r="R178" s="95"/>
      <c r="S178" s="96"/>
      <c r="T178" s="97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7"/>
        <v>822963</v>
      </c>
      <c r="G179" s="104">
        <v>0</v>
      </c>
      <c r="H179" s="104">
        <v>421088</v>
      </c>
      <c r="I179" s="104">
        <v>0</v>
      </c>
      <c r="J179" s="104">
        <v>401875</v>
      </c>
      <c r="K179" s="36"/>
      <c r="L179" s="221" t="s">
        <v>2291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7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1" t="s">
        <v>2286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7"/>
        <v>172720</v>
      </c>
      <c r="G181" s="104">
        <v>0</v>
      </c>
      <c r="H181" s="104">
        <v>119105</v>
      </c>
      <c r="I181" s="104">
        <v>0</v>
      </c>
      <c r="J181" s="104">
        <v>53615</v>
      </c>
      <c r="K181" s="36"/>
      <c r="L181" s="221" t="s">
        <v>2287</v>
      </c>
      <c r="M181" s="95"/>
      <c r="N181" s="96"/>
      <c r="O181" s="78"/>
      <c r="P181" s="46"/>
      <c r="Q181" s="46"/>
      <c r="R181" s="95"/>
      <c r="S181" s="96"/>
      <c r="T181" s="78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 t="s">
        <v>9</v>
      </c>
      <c r="G182" s="103" t="s">
        <v>9</v>
      </c>
      <c r="H182" s="103" t="s">
        <v>9</v>
      </c>
      <c r="I182" s="103" t="s">
        <v>9</v>
      </c>
      <c r="J182" s="103" t="s">
        <v>9</v>
      </c>
      <c r="K182" s="36"/>
      <c r="L182" s="222" t="s">
        <v>9</v>
      </c>
      <c r="M182" s="95"/>
      <c r="N182" s="96"/>
      <c r="O182" s="78"/>
      <c r="P182" s="46"/>
      <c r="Q182" s="46"/>
      <c r="R182" s="95"/>
      <c r="S182" s="96"/>
      <c r="T182" s="97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>G183+H183+I183+J183</f>
        <v>76420</v>
      </c>
      <c r="G183" s="104">
        <v>0</v>
      </c>
      <c r="H183" s="104">
        <v>53420</v>
      </c>
      <c r="I183" s="104">
        <v>23000</v>
      </c>
      <c r="J183" s="104">
        <v>0</v>
      </c>
      <c r="K183" s="36"/>
      <c r="L183" s="221" t="s">
        <v>2291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>G184+H184+I184+J184</f>
        <v>23944</v>
      </c>
      <c r="G184" s="104">
        <v>0</v>
      </c>
      <c r="H184" s="104">
        <v>23444</v>
      </c>
      <c r="I184" s="104">
        <v>0</v>
      </c>
      <c r="J184" s="104">
        <v>500</v>
      </c>
      <c r="K184" s="36"/>
      <c r="L184" s="221" t="s">
        <v>2287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218687</v>
      </c>
      <c r="G185" s="104">
        <v>0</v>
      </c>
      <c r="H185" s="104">
        <v>188479</v>
      </c>
      <c r="I185" s="104">
        <v>0</v>
      </c>
      <c r="J185" s="104">
        <v>30208</v>
      </c>
      <c r="K185" s="36"/>
      <c r="L185" s="221" t="s">
        <v>2291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>G186+H186+I186+J186</f>
        <v>63030</v>
      </c>
      <c r="G186" s="104">
        <v>0</v>
      </c>
      <c r="H186" s="104">
        <v>31550</v>
      </c>
      <c r="I186" s="104">
        <v>0</v>
      </c>
      <c r="J186" s="104">
        <v>31480</v>
      </c>
      <c r="K186" s="36"/>
      <c r="L186" s="221" t="s">
        <v>2287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>G187+H187+I187+J187</f>
        <v>330162</v>
      </c>
      <c r="G187" s="104">
        <v>0</v>
      </c>
      <c r="H187" s="104">
        <v>208685</v>
      </c>
      <c r="I187" s="104">
        <v>0</v>
      </c>
      <c r="J187" s="104">
        <v>121477</v>
      </c>
      <c r="K187" s="36"/>
      <c r="L187" s="221" t="s">
        <v>2287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22" t="s">
        <v>9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115722</v>
      </c>
      <c r="G189" s="104">
        <v>0</v>
      </c>
      <c r="H189" s="104">
        <v>82622</v>
      </c>
      <c r="I189" s="104">
        <v>0</v>
      </c>
      <c r="J189" s="104">
        <v>33100</v>
      </c>
      <c r="K189" s="36"/>
      <c r="L189" s="221" t="s">
        <v>2291</v>
      </c>
      <c r="M189" s="95"/>
      <c r="N189" s="96"/>
      <c r="O189" s="97"/>
      <c r="P189" s="46"/>
      <c r="Q189" s="46"/>
      <c r="R189" s="95"/>
      <c r="S189" s="96"/>
      <c r="T189" s="78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7002879</v>
      </c>
      <c r="G190" s="104">
        <v>0</v>
      </c>
      <c r="H190" s="104">
        <v>5511644</v>
      </c>
      <c r="I190" s="104">
        <v>1153424</v>
      </c>
      <c r="J190" s="104">
        <v>337811</v>
      </c>
      <c r="K190" s="36"/>
      <c r="L190" s="221" t="s">
        <v>2287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487541</v>
      </c>
      <c r="G191" s="104">
        <v>0</v>
      </c>
      <c r="H191" s="104">
        <v>184989</v>
      </c>
      <c r="I191" s="104">
        <v>0</v>
      </c>
      <c r="J191" s="104">
        <v>302552</v>
      </c>
      <c r="K191" s="36"/>
      <c r="L191" s="221" t="s">
        <v>2287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2" t="s">
        <v>9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220216</v>
      </c>
      <c r="G193" s="104">
        <v>0</v>
      </c>
      <c r="H193" s="104">
        <v>150854</v>
      </c>
      <c r="I193" s="104">
        <v>0</v>
      </c>
      <c r="J193" s="104">
        <v>69362</v>
      </c>
      <c r="K193" s="36"/>
      <c r="L193" s="221" t="s">
        <v>2287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199232</v>
      </c>
      <c r="G194" s="104">
        <v>0</v>
      </c>
      <c r="H194" s="104">
        <v>154298</v>
      </c>
      <c r="I194" s="104">
        <v>0</v>
      </c>
      <c r="J194" s="104">
        <v>44934</v>
      </c>
      <c r="K194" s="36"/>
      <c r="L194" s="221" t="s">
        <v>2291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259388</v>
      </c>
      <c r="G195" s="104">
        <v>0</v>
      </c>
      <c r="H195" s="104">
        <v>143420</v>
      </c>
      <c r="I195" s="104">
        <v>0</v>
      </c>
      <c r="J195" s="104">
        <v>115968</v>
      </c>
      <c r="K195" s="36"/>
      <c r="L195" s="221" t="s">
        <v>2287</v>
      </c>
      <c r="M195" s="95"/>
      <c r="N195" s="96"/>
      <c r="O195" s="97"/>
      <c r="P195" s="46"/>
      <c r="Q195" s="46"/>
      <c r="R195" s="95"/>
      <c r="S195" s="96"/>
      <c r="T195" s="78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2" t="s">
        <v>9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142437</v>
      </c>
      <c r="G198" s="104">
        <v>0</v>
      </c>
      <c r="H198" s="104">
        <v>98737</v>
      </c>
      <c r="I198" s="104">
        <v>32000</v>
      </c>
      <c r="J198" s="104">
        <v>11700</v>
      </c>
      <c r="K198" s="36"/>
      <c r="L198" s="221" t="s">
        <v>2291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1895692</v>
      </c>
      <c r="G199" s="104">
        <v>335750</v>
      </c>
      <c r="H199" s="104">
        <v>806481</v>
      </c>
      <c r="I199" s="104">
        <v>663172</v>
      </c>
      <c r="J199" s="104">
        <v>90289</v>
      </c>
      <c r="K199" s="36"/>
      <c r="L199" s="221" t="s">
        <v>2287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97"/>
      <c r="P200" s="46"/>
      <c r="Q200" s="46"/>
      <c r="R200" s="95"/>
      <c r="S200" s="96"/>
      <c r="T200" s="97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8" ref="F201:F235">G201+H201+I201+J201</f>
        <v>3581496</v>
      </c>
      <c r="G201" s="104">
        <v>2515901</v>
      </c>
      <c r="H201" s="104">
        <v>795715</v>
      </c>
      <c r="I201" s="104">
        <v>0</v>
      </c>
      <c r="J201" s="104">
        <v>269880</v>
      </c>
      <c r="K201" s="36"/>
      <c r="L201" s="221" t="s">
        <v>2287</v>
      </c>
      <c r="M201" s="95"/>
      <c r="N201" s="96"/>
      <c r="O201" s="78"/>
      <c r="P201" s="46"/>
      <c r="Q201" s="46"/>
      <c r="R201" s="95"/>
      <c r="S201" s="96"/>
      <c r="T201" s="97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8"/>
        <v>2608348</v>
      </c>
      <c r="G202" s="104">
        <v>802825</v>
      </c>
      <c r="H202" s="104">
        <v>1552980</v>
      </c>
      <c r="I202" s="104">
        <v>0</v>
      </c>
      <c r="J202" s="104">
        <v>252543</v>
      </c>
      <c r="K202" s="36"/>
      <c r="L202" s="221" t="s">
        <v>2287</v>
      </c>
      <c r="M202" s="95"/>
      <c r="N202" s="96"/>
      <c r="O202" s="97"/>
      <c r="P202" s="46"/>
      <c r="Q202" s="46"/>
      <c r="R202" s="95"/>
      <c r="S202" s="96"/>
      <c r="T202" s="78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8"/>
        <v>786117</v>
      </c>
      <c r="G203" s="104">
        <v>520900</v>
      </c>
      <c r="H203" s="104">
        <v>265217</v>
      </c>
      <c r="I203" s="104">
        <v>0</v>
      </c>
      <c r="J203" s="104">
        <v>0</v>
      </c>
      <c r="K203" s="36"/>
      <c r="L203" s="221" t="s">
        <v>2287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8"/>
        <v>2055310</v>
      </c>
      <c r="G204" s="104">
        <v>0</v>
      </c>
      <c r="H204" s="104">
        <v>149988</v>
      </c>
      <c r="I204" s="104">
        <v>1852542</v>
      </c>
      <c r="J204" s="104">
        <v>52780</v>
      </c>
      <c r="K204" s="36"/>
      <c r="L204" s="221" t="s">
        <v>2291</v>
      </c>
      <c r="M204" s="95"/>
      <c r="N204" s="96"/>
      <c r="O204" s="97"/>
      <c r="P204" s="46"/>
      <c r="Q204" s="46"/>
      <c r="R204" s="95"/>
      <c r="S204" s="96"/>
      <c r="T204" s="78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8"/>
        <v>3487307</v>
      </c>
      <c r="G205" s="104">
        <v>89601</v>
      </c>
      <c r="H205" s="104">
        <v>814641</v>
      </c>
      <c r="I205" s="104">
        <v>137850</v>
      </c>
      <c r="J205" s="104">
        <v>2445215</v>
      </c>
      <c r="K205" s="36"/>
      <c r="L205" s="221" t="s">
        <v>2287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8"/>
        <v>997112</v>
      </c>
      <c r="G206" s="104">
        <v>391300</v>
      </c>
      <c r="H206" s="104">
        <v>574812</v>
      </c>
      <c r="I206" s="104">
        <v>0</v>
      </c>
      <c r="J206" s="104">
        <v>31000</v>
      </c>
      <c r="K206" s="36"/>
      <c r="L206" s="221" t="s">
        <v>2287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8"/>
        <v>1359345</v>
      </c>
      <c r="G207" s="104">
        <v>1024995</v>
      </c>
      <c r="H207" s="104">
        <v>213350</v>
      </c>
      <c r="I207" s="104">
        <v>0</v>
      </c>
      <c r="J207" s="104">
        <v>121000</v>
      </c>
      <c r="K207" s="36"/>
      <c r="L207" s="221" t="s">
        <v>2287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8"/>
        <v>6330195</v>
      </c>
      <c r="G208" s="104">
        <v>1669785</v>
      </c>
      <c r="H208" s="104">
        <v>1825830</v>
      </c>
      <c r="I208" s="104">
        <v>0</v>
      </c>
      <c r="J208" s="104">
        <v>2834580</v>
      </c>
      <c r="K208" s="36"/>
      <c r="L208" s="221" t="s">
        <v>2287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8"/>
        <v>3948192</v>
      </c>
      <c r="G209" s="104">
        <v>3412660</v>
      </c>
      <c r="H209" s="104">
        <v>386032</v>
      </c>
      <c r="I209" s="104">
        <v>0</v>
      </c>
      <c r="J209" s="104">
        <v>149500</v>
      </c>
      <c r="K209" s="36"/>
      <c r="L209" s="221" t="s">
        <v>2287</v>
      </c>
      <c r="M209" s="95"/>
      <c r="N209" s="96"/>
      <c r="O209" s="97"/>
      <c r="P209" s="46"/>
      <c r="Q209" s="46"/>
      <c r="R209" s="95"/>
      <c r="S209" s="96"/>
      <c r="T209" s="78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8"/>
        <v>4448920</v>
      </c>
      <c r="G210" s="104">
        <v>2270190</v>
      </c>
      <c r="H210" s="104">
        <v>1916730</v>
      </c>
      <c r="I210" s="104">
        <v>0</v>
      </c>
      <c r="J210" s="104">
        <v>262000</v>
      </c>
      <c r="K210" s="36"/>
      <c r="L210" s="221" t="s">
        <v>2287</v>
      </c>
      <c r="M210" s="95"/>
      <c r="N210" s="96"/>
      <c r="O210" s="97"/>
      <c r="P210" s="46"/>
      <c r="Q210" s="46"/>
      <c r="R210" s="95"/>
      <c r="S210" s="96"/>
      <c r="T210" s="97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8"/>
        <v>910801</v>
      </c>
      <c r="G211" s="104">
        <v>376950</v>
      </c>
      <c r="H211" s="104">
        <v>252550</v>
      </c>
      <c r="I211" s="104">
        <v>12870</v>
      </c>
      <c r="J211" s="104">
        <v>268431</v>
      </c>
      <c r="K211" s="36"/>
      <c r="L211" s="221" t="s">
        <v>2287</v>
      </c>
      <c r="M211" s="95"/>
      <c r="N211" s="96"/>
      <c r="O211" s="97"/>
      <c r="P211" s="46"/>
      <c r="Q211" s="46"/>
      <c r="R211" s="95"/>
      <c r="S211" s="96"/>
      <c r="T211" s="97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8"/>
        <v>2538170</v>
      </c>
      <c r="G212" s="104">
        <v>324600</v>
      </c>
      <c r="H212" s="104">
        <v>2148370</v>
      </c>
      <c r="I212" s="104">
        <v>0</v>
      </c>
      <c r="J212" s="104">
        <v>65200</v>
      </c>
      <c r="K212" s="36"/>
      <c r="L212" s="221" t="s">
        <v>2287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8"/>
        <v>274922</v>
      </c>
      <c r="G213" s="104">
        <v>242800</v>
      </c>
      <c r="H213" s="104">
        <v>10800</v>
      </c>
      <c r="I213" s="104">
        <v>0</v>
      </c>
      <c r="J213" s="104">
        <v>21322</v>
      </c>
      <c r="K213" s="36"/>
      <c r="L213" s="221" t="s">
        <v>2287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8"/>
        <v>360229</v>
      </c>
      <c r="G214" s="104">
        <v>0</v>
      </c>
      <c r="H214" s="104">
        <v>257628</v>
      </c>
      <c r="I214" s="104">
        <v>0</v>
      </c>
      <c r="J214" s="104">
        <v>102601</v>
      </c>
      <c r="K214" s="36"/>
      <c r="L214" s="221" t="s">
        <v>2287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8"/>
        <v>1453512</v>
      </c>
      <c r="G215" s="104">
        <v>1007451</v>
      </c>
      <c r="H215" s="104">
        <v>442561</v>
      </c>
      <c r="I215" s="104">
        <v>0</v>
      </c>
      <c r="J215" s="104">
        <v>3500</v>
      </c>
      <c r="K215" s="36"/>
      <c r="L215" s="221" t="s">
        <v>2287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8"/>
        <v>199380</v>
      </c>
      <c r="G216" s="104">
        <v>0</v>
      </c>
      <c r="H216" s="104">
        <v>39500</v>
      </c>
      <c r="I216" s="104">
        <v>0</v>
      </c>
      <c r="J216" s="104">
        <v>159880</v>
      </c>
      <c r="K216" s="36"/>
      <c r="L216" s="221" t="s">
        <v>2287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8"/>
        <v>304768</v>
      </c>
      <c r="G217" s="104">
        <v>0</v>
      </c>
      <c r="H217" s="104">
        <v>301418</v>
      </c>
      <c r="I217" s="104">
        <v>0</v>
      </c>
      <c r="J217" s="104">
        <v>3350</v>
      </c>
      <c r="K217" s="36"/>
      <c r="L217" s="221" t="s">
        <v>2291</v>
      </c>
      <c r="M217" s="95"/>
      <c r="N217" s="96"/>
      <c r="O217" s="78"/>
      <c r="P217" s="46"/>
      <c r="Q217" s="46"/>
      <c r="R217" s="95"/>
      <c r="S217" s="96"/>
      <c r="T217" s="78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8"/>
        <v>113503</v>
      </c>
      <c r="G218" s="104">
        <v>0</v>
      </c>
      <c r="H218" s="104">
        <v>10695</v>
      </c>
      <c r="I218" s="104">
        <v>0</v>
      </c>
      <c r="J218" s="104">
        <v>102808</v>
      </c>
      <c r="K218" s="36"/>
      <c r="L218" s="221" t="s">
        <v>2291</v>
      </c>
      <c r="M218" s="95"/>
      <c r="N218" s="96"/>
      <c r="O218" s="97"/>
      <c r="P218" s="46"/>
      <c r="Q218" s="46"/>
      <c r="R218" s="95"/>
      <c r="S218" s="96"/>
      <c r="T218" s="78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8"/>
        <v>128550</v>
      </c>
      <c r="G219" s="104">
        <v>0</v>
      </c>
      <c r="H219" s="104">
        <v>3500</v>
      </c>
      <c r="I219" s="104">
        <v>0</v>
      </c>
      <c r="J219" s="104">
        <v>125050</v>
      </c>
      <c r="K219" s="36"/>
      <c r="L219" s="221" t="s">
        <v>2291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8"/>
        <v>23230</v>
      </c>
      <c r="G220" s="104">
        <v>0</v>
      </c>
      <c r="H220" s="104">
        <v>21430</v>
      </c>
      <c r="I220" s="104">
        <v>0</v>
      </c>
      <c r="J220" s="104">
        <v>1800</v>
      </c>
      <c r="K220" s="36"/>
      <c r="L220" s="221" t="s">
        <v>2287</v>
      </c>
      <c r="M220" s="95"/>
      <c r="N220" s="96"/>
      <c r="O220" s="97"/>
      <c r="P220" s="46"/>
      <c r="Q220" s="46"/>
      <c r="R220" s="95"/>
      <c r="S220" s="96"/>
      <c r="T220" s="78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8"/>
        <v>106013</v>
      </c>
      <c r="G221" s="104">
        <v>0</v>
      </c>
      <c r="H221" s="104">
        <v>24655</v>
      </c>
      <c r="I221" s="104">
        <v>0</v>
      </c>
      <c r="J221" s="104">
        <v>81358</v>
      </c>
      <c r="K221" s="36"/>
      <c r="L221" s="221" t="s">
        <v>2291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8"/>
        <v>8100</v>
      </c>
      <c r="G222" s="104">
        <v>0</v>
      </c>
      <c r="H222" s="104">
        <v>0</v>
      </c>
      <c r="I222" s="104">
        <v>0</v>
      </c>
      <c r="J222" s="104">
        <v>8100</v>
      </c>
      <c r="K222" s="36"/>
      <c r="L222" s="221" t="s">
        <v>2291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8"/>
        <v>77590</v>
      </c>
      <c r="G223" s="104">
        <v>0</v>
      </c>
      <c r="H223" s="104">
        <v>17180</v>
      </c>
      <c r="I223" s="104">
        <v>0</v>
      </c>
      <c r="J223" s="104">
        <v>60410</v>
      </c>
      <c r="K223" s="36"/>
      <c r="L223" s="221" t="s">
        <v>2291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8"/>
        <v>85220</v>
      </c>
      <c r="G224" s="104">
        <v>0</v>
      </c>
      <c r="H224" s="104">
        <v>85220</v>
      </c>
      <c r="I224" s="104">
        <v>0</v>
      </c>
      <c r="J224" s="104">
        <v>0</v>
      </c>
      <c r="K224" s="36"/>
      <c r="L224" s="221" t="s">
        <v>2291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8"/>
        <v>205945</v>
      </c>
      <c r="G225" s="104">
        <v>0</v>
      </c>
      <c r="H225" s="104">
        <v>174645</v>
      </c>
      <c r="I225" s="104">
        <v>31000</v>
      </c>
      <c r="J225" s="104">
        <v>300</v>
      </c>
      <c r="K225" s="36"/>
      <c r="L225" s="221" t="s">
        <v>2287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8"/>
        <v>14970</v>
      </c>
      <c r="G226" s="104">
        <v>0</v>
      </c>
      <c r="H226" s="104">
        <v>3750</v>
      </c>
      <c r="I226" s="104">
        <v>0</v>
      </c>
      <c r="J226" s="104">
        <v>11220</v>
      </c>
      <c r="K226" s="36"/>
      <c r="L226" s="221" t="s">
        <v>2291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8"/>
        <v>700</v>
      </c>
      <c r="G227" s="104">
        <v>0</v>
      </c>
      <c r="H227" s="104">
        <v>0</v>
      </c>
      <c r="I227" s="104">
        <v>0</v>
      </c>
      <c r="J227" s="104">
        <v>700</v>
      </c>
      <c r="K227" s="36"/>
      <c r="L227" s="221" t="s">
        <v>2291</v>
      </c>
      <c r="M227" s="95"/>
      <c r="N227" s="96"/>
      <c r="O227" s="78"/>
      <c r="P227" s="46"/>
      <c r="Q227" s="46"/>
      <c r="R227" s="95"/>
      <c r="S227" s="96"/>
      <c r="T227" s="97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8"/>
        <v>25459</v>
      </c>
      <c r="G228" s="104">
        <v>0</v>
      </c>
      <c r="H228" s="104">
        <v>23109</v>
      </c>
      <c r="I228" s="104">
        <v>0</v>
      </c>
      <c r="J228" s="104">
        <v>2350</v>
      </c>
      <c r="K228" s="36"/>
      <c r="L228" s="221" t="s">
        <v>2291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8"/>
        <v>414069</v>
      </c>
      <c r="G229" s="104">
        <v>0</v>
      </c>
      <c r="H229" s="104">
        <v>43788</v>
      </c>
      <c r="I229" s="104">
        <v>0</v>
      </c>
      <c r="J229" s="104">
        <v>370281</v>
      </c>
      <c r="K229" s="36"/>
      <c r="L229" s="221" t="s">
        <v>2291</v>
      </c>
      <c r="M229" s="95"/>
      <c r="N229" s="96"/>
      <c r="O229" s="78"/>
      <c r="P229" s="46"/>
      <c r="Q229" s="46"/>
      <c r="R229" s="95"/>
      <c r="S229" s="96"/>
      <c r="T229" s="78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8"/>
        <v>2935859</v>
      </c>
      <c r="G230" s="104">
        <v>103500</v>
      </c>
      <c r="H230" s="104">
        <v>998052</v>
      </c>
      <c r="I230" s="104">
        <v>56202</v>
      </c>
      <c r="J230" s="104">
        <v>1778105</v>
      </c>
      <c r="K230" s="36"/>
      <c r="L230" s="221" t="s">
        <v>2291</v>
      </c>
      <c r="M230" s="95"/>
      <c r="N230" s="96"/>
      <c r="O230" s="97"/>
      <c r="P230" s="46"/>
      <c r="Q230" s="46"/>
      <c r="R230" s="95"/>
      <c r="S230" s="96"/>
      <c r="T230" s="78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8"/>
        <v>863371</v>
      </c>
      <c r="G231" s="104">
        <v>0</v>
      </c>
      <c r="H231" s="104">
        <v>712471</v>
      </c>
      <c r="I231" s="104">
        <v>0</v>
      </c>
      <c r="J231" s="104">
        <v>150900</v>
      </c>
      <c r="K231" s="36"/>
      <c r="L231" s="221" t="s">
        <v>2287</v>
      </c>
      <c r="M231" s="95"/>
      <c r="N231" s="96"/>
      <c r="O231" s="97"/>
      <c r="P231" s="46"/>
      <c r="Q231" s="46"/>
      <c r="R231" s="95"/>
      <c r="S231" s="96"/>
      <c r="T231" s="78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8"/>
        <v>4266547</v>
      </c>
      <c r="G232" s="104">
        <v>0</v>
      </c>
      <c r="H232" s="104">
        <v>1685015</v>
      </c>
      <c r="I232" s="104">
        <v>2446100</v>
      </c>
      <c r="J232" s="104">
        <v>135432</v>
      </c>
      <c r="K232" s="36"/>
      <c r="L232" s="221" t="s">
        <v>2287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8"/>
        <v>2011969</v>
      </c>
      <c r="G233" s="104">
        <v>0</v>
      </c>
      <c r="H233" s="104">
        <v>210480</v>
      </c>
      <c r="I233" s="104">
        <v>0</v>
      </c>
      <c r="J233" s="104">
        <v>1801489</v>
      </c>
      <c r="K233" s="36"/>
      <c r="L233" s="221" t="s">
        <v>2287</v>
      </c>
      <c r="M233" s="95"/>
      <c r="N233" s="96"/>
      <c r="O233" s="97"/>
      <c r="P233" s="46"/>
      <c r="Q233" s="46"/>
      <c r="R233" s="95"/>
      <c r="S233" s="96"/>
      <c r="T233" s="78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8"/>
        <v>2133431</v>
      </c>
      <c r="G234" s="104">
        <v>1570818</v>
      </c>
      <c r="H234" s="104">
        <v>443788</v>
      </c>
      <c r="I234" s="104">
        <v>0</v>
      </c>
      <c r="J234" s="104">
        <v>118825</v>
      </c>
      <c r="K234" s="36"/>
      <c r="L234" s="221" t="s">
        <v>2291</v>
      </c>
      <c r="M234" s="95"/>
      <c r="N234" s="96"/>
      <c r="O234" s="78"/>
      <c r="P234" s="46"/>
      <c r="Q234" s="46"/>
      <c r="R234" s="95"/>
      <c r="S234" s="96"/>
      <c r="T234" s="78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8"/>
        <v>4278492</v>
      </c>
      <c r="G235" s="104">
        <v>0</v>
      </c>
      <c r="H235" s="104">
        <v>1762386</v>
      </c>
      <c r="I235" s="104">
        <v>2500000</v>
      </c>
      <c r="J235" s="104">
        <v>16106</v>
      </c>
      <c r="K235" s="36"/>
      <c r="L235" s="221" t="s">
        <v>2291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 t="s">
        <v>9</v>
      </c>
      <c r="G236" s="103" t="s">
        <v>9</v>
      </c>
      <c r="H236" s="103" t="s">
        <v>9</v>
      </c>
      <c r="I236" s="103" t="s">
        <v>9</v>
      </c>
      <c r="J236" s="103" t="s">
        <v>9</v>
      </c>
      <c r="K236" s="36"/>
      <c r="L236" s="222" t="s">
        <v>9</v>
      </c>
      <c r="M236" s="95"/>
      <c r="N236" s="96"/>
      <c r="O236" s="97"/>
      <c r="P236" s="46"/>
      <c r="Q236" s="46"/>
      <c r="R236" s="95"/>
      <c r="S236" s="96"/>
      <c r="T236" s="97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aca="true" t="shared" si="9" ref="F237:F261">G237+H237+I237+J237</f>
        <v>643027</v>
      </c>
      <c r="G237" s="104">
        <v>31767</v>
      </c>
      <c r="H237" s="104">
        <v>442948</v>
      </c>
      <c r="I237" s="104">
        <v>0</v>
      </c>
      <c r="J237" s="104">
        <v>168312</v>
      </c>
      <c r="K237" s="36"/>
      <c r="L237" s="221" t="s">
        <v>2287</v>
      </c>
      <c r="M237" s="95"/>
      <c r="N237" s="96"/>
      <c r="O237" s="97"/>
      <c r="P237" s="46"/>
      <c r="Q237" s="46"/>
      <c r="R237" s="95"/>
      <c r="S237" s="96"/>
      <c r="T237" s="97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9"/>
        <v>622013</v>
      </c>
      <c r="G238" s="104">
        <v>0</v>
      </c>
      <c r="H238" s="104">
        <v>194426</v>
      </c>
      <c r="I238" s="104">
        <v>0</v>
      </c>
      <c r="J238" s="104">
        <v>427587</v>
      </c>
      <c r="K238" s="36"/>
      <c r="L238" s="221" t="s">
        <v>2291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9"/>
        <v>138000</v>
      </c>
      <c r="G239" s="104">
        <v>0</v>
      </c>
      <c r="H239" s="104">
        <v>0</v>
      </c>
      <c r="I239" s="104">
        <v>138000</v>
      </c>
      <c r="J239" s="104">
        <v>0</v>
      </c>
      <c r="K239" s="36"/>
      <c r="L239" s="221" t="s">
        <v>2287</v>
      </c>
      <c r="M239" s="95"/>
      <c r="N239" s="96"/>
      <c r="O239" s="97"/>
      <c r="P239" s="46"/>
      <c r="Q239" s="46"/>
      <c r="R239" s="95"/>
      <c r="S239" s="96"/>
      <c r="T239" s="78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9"/>
        <v>4726173</v>
      </c>
      <c r="G240" s="104">
        <v>1681000</v>
      </c>
      <c r="H240" s="104">
        <v>2332635</v>
      </c>
      <c r="I240" s="104">
        <v>0</v>
      </c>
      <c r="J240" s="104">
        <v>712538</v>
      </c>
      <c r="K240" s="36"/>
      <c r="L240" s="221" t="s">
        <v>2287</v>
      </c>
      <c r="M240" s="95"/>
      <c r="N240" s="96"/>
      <c r="O240" s="97"/>
      <c r="P240" s="46"/>
      <c r="Q240" s="46"/>
      <c r="R240" s="95"/>
      <c r="S240" s="96"/>
      <c r="T240" s="97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9"/>
        <v>2148098</v>
      </c>
      <c r="G241" s="104">
        <v>0</v>
      </c>
      <c r="H241" s="104">
        <v>2140219</v>
      </c>
      <c r="I241" s="104">
        <v>0</v>
      </c>
      <c r="J241" s="104">
        <v>7879</v>
      </c>
      <c r="K241" s="50"/>
      <c r="L241" s="221" t="s">
        <v>2287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9"/>
        <v>27400569</v>
      </c>
      <c r="G242" s="104">
        <v>23094521</v>
      </c>
      <c r="H242" s="104">
        <v>3686079</v>
      </c>
      <c r="I242" s="104">
        <v>281000</v>
      </c>
      <c r="J242" s="104">
        <v>338969</v>
      </c>
      <c r="K242" s="36"/>
      <c r="L242" s="221" t="s">
        <v>2287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9"/>
        <v>3508066</v>
      </c>
      <c r="G243" s="104">
        <v>170255</v>
      </c>
      <c r="H243" s="104">
        <v>2953313</v>
      </c>
      <c r="I243" s="104">
        <v>270000</v>
      </c>
      <c r="J243" s="104">
        <v>114498</v>
      </c>
      <c r="K243" s="36"/>
      <c r="L243" s="221" t="s">
        <v>2287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9"/>
        <v>31320918</v>
      </c>
      <c r="G244" s="104">
        <v>275953</v>
      </c>
      <c r="H244" s="104">
        <v>5954432</v>
      </c>
      <c r="I244" s="104">
        <v>1504</v>
      </c>
      <c r="J244" s="104">
        <v>25089029</v>
      </c>
      <c r="K244" s="36"/>
      <c r="L244" s="221" t="s">
        <v>2287</v>
      </c>
      <c r="M244" s="95"/>
      <c r="N244" s="96"/>
      <c r="O244" s="97"/>
      <c r="P244" s="46"/>
      <c r="Q244" s="46"/>
      <c r="R244" s="95"/>
      <c r="S244" s="96"/>
      <c r="T244" s="78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9"/>
        <v>1080602</v>
      </c>
      <c r="G245" s="104">
        <v>461300</v>
      </c>
      <c r="H245" s="104">
        <v>619301</v>
      </c>
      <c r="I245" s="104">
        <v>0</v>
      </c>
      <c r="J245" s="104">
        <v>1</v>
      </c>
      <c r="K245" s="36"/>
      <c r="L245" s="221" t="s">
        <v>2287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9"/>
        <v>1267108</v>
      </c>
      <c r="G246" s="104">
        <v>0</v>
      </c>
      <c r="H246" s="104">
        <v>818523</v>
      </c>
      <c r="I246" s="104">
        <v>43106</v>
      </c>
      <c r="J246" s="104">
        <v>405479</v>
      </c>
      <c r="K246" s="36"/>
      <c r="L246" s="221" t="s">
        <v>2287</v>
      </c>
      <c r="M246" s="95"/>
      <c r="N246" s="96"/>
      <c r="O246" s="78"/>
      <c r="P246" s="46"/>
      <c r="Q246" s="46"/>
      <c r="R246" s="95"/>
      <c r="S246" s="96"/>
      <c r="T246" s="97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9"/>
        <v>2130898</v>
      </c>
      <c r="G247" s="104">
        <v>293000</v>
      </c>
      <c r="H247" s="104">
        <v>1177448</v>
      </c>
      <c r="I247" s="104">
        <v>24800</v>
      </c>
      <c r="J247" s="104">
        <v>635650</v>
      </c>
      <c r="K247" s="36"/>
      <c r="L247" s="221" t="s">
        <v>2291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9"/>
        <v>851149</v>
      </c>
      <c r="G248" s="104">
        <v>0</v>
      </c>
      <c r="H248" s="104">
        <v>499049</v>
      </c>
      <c r="I248" s="104">
        <v>302000</v>
      </c>
      <c r="J248" s="104">
        <v>50100</v>
      </c>
      <c r="K248" s="36"/>
      <c r="L248" s="221" t="s">
        <v>2287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9"/>
        <v>1131122</v>
      </c>
      <c r="G249" s="104">
        <v>9660</v>
      </c>
      <c r="H249" s="104">
        <v>1085018</v>
      </c>
      <c r="I249" s="104">
        <v>0</v>
      </c>
      <c r="J249" s="104">
        <v>36444</v>
      </c>
      <c r="K249" s="36"/>
      <c r="L249" s="221" t="s">
        <v>2291</v>
      </c>
      <c r="M249" s="95"/>
      <c r="N249" s="96"/>
      <c r="O249" s="97"/>
      <c r="P249" s="46"/>
      <c r="Q249" s="46"/>
      <c r="R249" s="95"/>
      <c r="S249" s="96"/>
      <c r="T249" s="78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9"/>
        <v>273396</v>
      </c>
      <c r="G250" s="104">
        <v>0</v>
      </c>
      <c r="H250" s="104">
        <v>205095</v>
      </c>
      <c r="I250" s="104">
        <v>0</v>
      </c>
      <c r="J250" s="104">
        <v>68301</v>
      </c>
      <c r="K250" s="36"/>
      <c r="L250" s="221" t="s">
        <v>2287</v>
      </c>
      <c r="M250" s="95"/>
      <c r="N250" s="96"/>
      <c r="O250" s="97"/>
      <c r="P250" s="46"/>
      <c r="Q250" s="46"/>
      <c r="R250" s="95"/>
      <c r="S250" s="96"/>
      <c r="T250" s="78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9"/>
        <v>2705377</v>
      </c>
      <c r="G251" s="104">
        <v>0</v>
      </c>
      <c r="H251" s="104">
        <v>402604</v>
      </c>
      <c r="I251" s="104">
        <v>0</v>
      </c>
      <c r="J251" s="104">
        <v>2302773</v>
      </c>
      <c r="K251" s="36"/>
      <c r="L251" s="221" t="s">
        <v>2291</v>
      </c>
      <c r="M251" s="95"/>
      <c r="N251" s="96"/>
      <c r="O251" s="97"/>
      <c r="P251" s="46"/>
      <c r="Q251" s="46"/>
      <c r="R251" s="95"/>
      <c r="S251" s="96"/>
      <c r="T251" s="97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9"/>
        <v>2107839</v>
      </c>
      <c r="G252" s="104">
        <v>438100</v>
      </c>
      <c r="H252" s="104">
        <v>1543773</v>
      </c>
      <c r="I252" s="104">
        <v>1</v>
      </c>
      <c r="J252" s="104">
        <v>125965</v>
      </c>
      <c r="K252" s="36"/>
      <c r="L252" s="221" t="s">
        <v>2287</v>
      </c>
      <c r="M252" s="95"/>
      <c r="N252" s="96"/>
      <c r="O252" s="78"/>
      <c r="P252" s="46"/>
      <c r="Q252" s="46"/>
      <c r="R252" s="95"/>
      <c r="S252" s="96"/>
      <c r="T252" s="97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9"/>
        <v>334044</v>
      </c>
      <c r="G253" s="104">
        <v>0</v>
      </c>
      <c r="H253" s="104">
        <v>330565</v>
      </c>
      <c r="I253" s="104">
        <v>0</v>
      </c>
      <c r="J253" s="104">
        <v>3479</v>
      </c>
      <c r="K253" s="36"/>
      <c r="L253" s="221" t="s">
        <v>2291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9"/>
        <v>901769</v>
      </c>
      <c r="G254" s="104">
        <v>329283</v>
      </c>
      <c r="H254" s="104">
        <v>279992</v>
      </c>
      <c r="I254" s="104">
        <v>0</v>
      </c>
      <c r="J254" s="104">
        <v>292494</v>
      </c>
      <c r="K254" s="36"/>
      <c r="L254" s="221" t="s">
        <v>2291</v>
      </c>
      <c r="M254" s="95"/>
      <c r="N254" s="96"/>
      <c r="O254" s="97"/>
      <c r="P254" s="46"/>
      <c r="Q254" s="46"/>
      <c r="R254" s="95"/>
      <c r="S254" s="96"/>
      <c r="T254" s="78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9"/>
        <v>771702</v>
      </c>
      <c r="G255" s="104">
        <v>419001</v>
      </c>
      <c r="H255" s="104">
        <v>254021</v>
      </c>
      <c r="I255" s="104">
        <v>32500</v>
      </c>
      <c r="J255" s="104">
        <v>66180</v>
      </c>
      <c r="K255" s="36"/>
      <c r="L255" s="221" t="s">
        <v>2291</v>
      </c>
      <c r="M255" s="95"/>
      <c r="N255" s="96"/>
      <c r="O255" s="78"/>
      <c r="P255" s="46"/>
      <c r="Q255" s="46"/>
      <c r="R255" s="95"/>
      <c r="S255" s="96"/>
      <c r="T255" s="97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9"/>
        <v>536038</v>
      </c>
      <c r="G256" s="104">
        <v>0</v>
      </c>
      <c r="H256" s="104">
        <v>0</v>
      </c>
      <c r="I256" s="104">
        <v>469000</v>
      </c>
      <c r="J256" s="104">
        <v>67038</v>
      </c>
      <c r="K256" s="36"/>
      <c r="L256" s="221" t="s">
        <v>2287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9"/>
        <v>580294</v>
      </c>
      <c r="G257" s="104">
        <v>21400</v>
      </c>
      <c r="H257" s="104">
        <v>504085</v>
      </c>
      <c r="I257" s="104">
        <v>0</v>
      </c>
      <c r="J257" s="104">
        <v>54809</v>
      </c>
      <c r="K257" s="36"/>
      <c r="L257" s="221" t="s">
        <v>2287</v>
      </c>
      <c r="M257" s="95"/>
      <c r="N257" s="96"/>
      <c r="O257" s="97"/>
      <c r="P257" s="46"/>
      <c r="Q257" s="46"/>
      <c r="R257" s="95"/>
      <c r="S257" s="96"/>
      <c r="T257" s="78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9"/>
        <v>966283</v>
      </c>
      <c r="G258" s="104">
        <v>0</v>
      </c>
      <c r="H258" s="104">
        <v>333164</v>
      </c>
      <c r="I258" s="104">
        <v>0</v>
      </c>
      <c r="J258" s="104">
        <v>633119</v>
      </c>
      <c r="K258" s="36"/>
      <c r="L258" s="221" t="s">
        <v>2291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9"/>
        <v>434388</v>
      </c>
      <c r="G259" s="104">
        <v>0</v>
      </c>
      <c r="H259" s="104">
        <v>249587</v>
      </c>
      <c r="I259" s="104">
        <v>0</v>
      </c>
      <c r="J259" s="104">
        <v>184801</v>
      </c>
      <c r="K259" s="36"/>
      <c r="L259" s="221" t="s">
        <v>2287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9"/>
        <v>4047081</v>
      </c>
      <c r="G260" s="104">
        <v>526231</v>
      </c>
      <c r="H260" s="104">
        <v>169645</v>
      </c>
      <c r="I260" s="104">
        <v>2809500</v>
      </c>
      <c r="J260" s="104">
        <v>541705</v>
      </c>
      <c r="K260" s="36"/>
      <c r="L260" s="221" t="s">
        <v>2287</v>
      </c>
      <c r="M260" s="95"/>
      <c r="N260" s="96"/>
      <c r="O260" s="78"/>
      <c r="P260" s="46"/>
      <c r="Q260" s="46"/>
      <c r="R260" s="95"/>
      <c r="S260" s="96"/>
      <c r="T260" s="97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9"/>
        <v>317288</v>
      </c>
      <c r="G261" s="104">
        <v>0</v>
      </c>
      <c r="H261" s="104">
        <v>135192</v>
      </c>
      <c r="I261" s="104">
        <v>0</v>
      </c>
      <c r="J261" s="104">
        <v>182096</v>
      </c>
      <c r="K261" s="36"/>
      <c r="L261" s="221" t="s">
        <v>2291</v>
      </c>
      <c r="M261" s="95"/>
      <c r="N261" s="96"/>
      <c r="O261" s="97"/>
      <c r="P261" s="46"/>
      <c r="Q261" s="46"/>
      <c r="R261" s="95"/>
      <c r="S261" s="96"/>
      <c r="T261" s="78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 t="s">
        <v>9</v>
      </c>
      <c r="G262" s="103" t="s">
        <v>9</v>
      </c>
      <c r="H262" s="103" t="s">
        <v>9</v>
      </c>
      <c r="I262" s="103" t="s">
        <v>9</v>
      </c>
      <c r="J262" s="103" t="s">
        <v>9</v>
      </c>
      <c r="K262" s="36"/>
      <c r="L262" s="222" t="s">
        <v>9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>G263+H263+I263+J263</f>
        <v>2170123</v>
      </c>
      <c r="G263" s="104">
        <v>942581</v>
      </c>
      <c r="H263" s="104">
        <v>1133334</v>
      </c>
      <c r="I263" s="104">
        <v>28600</v>
      </c>
      <c r="J263" s="104">
        <v>65608</v>
      </c>
      <c r="K263" s="36"/>
      <c r="L263" s="221" t="s">
        <v>2287</v>
      </c>
      <c r="M263" s="95"/>
      <c r="N263" s="96"/>
      <c r="O263" s="97"/>
      <c r="P263" s="46"/>
      <c r="Q263" s="46"/>
      <c r="R263" s="95"/>
      <c r="S263" s="96"/>
      <c r="T263" s="97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>G264+H264+I264+J264</f>
        <v>83932</v>
      </c>
      <c r="G264" s="104">
        <v>0</v>
      </c>
      <c r="H264" s="104">
        <v>83932</v>
      </c>
      <c r="I264" s="104">
        <v>0</v>
      </c>
      <c r="J264" s="104">
        <v>0</v>
      </c>
      <c r="K264" s="36"/>
      <c r="L264" s="221" t="s">
        <v>2291</v>
      </c>
      <c r="M264" s="95"/>
      <c r="N264" s="96"/>
      <c r="O264" s="78"/>
      <c r="P264" s="46"/>
      <c r="Q264" s="46"/>
      <c r="R264" s="95"/>
      <c r="S264" s="96"/>
      <c r="T264" s="78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2" t="s">
        <v>9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>G266+H266+I266+J266</f>
        <v>461802</v>
      </c>
      <c r="G266" s="104">
        <v>0</v>
      </c>
      <c r="H266" s="104">
        <v>192259</v>
      </c>
      <c r="I266" s="104">
        <v>0</v>
      </c>
      <c r="J266" s="104">
        <v>269543</v>
      </c>
      <c r="K266" s="36"/>
      <c r="L266" s="221" t="s">
        <v>2287</v>
      </c>
      <c r="M266" s="95"/>
      <c r="N266" s="96"/>
      <c r="O266" s="97"/>
      <c r="P266" s="46"/>
      <c r="Q266" s="46"/>
      <c r="R266" s="95"/>
      <c r="S266" s="96"/>
      <c r="T266" s="78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>G267+H267+I267+J267</f>
        <v>380329</v>
      </c>
      <c r="G267" s="104">
        <v>0</v>
      </c>
      <c r="H267" s="104">
        <v>338889</v>
      </c>
      <c r="I267" s="104">
        <v>0</v>
      </c>
      <c r="J267" s="104">
        <v>41440</v>
      </c>
      <c r="K267" s="36"/>
      <c r="L267" s="221" t="s">
        <v>2291</v>
      </c>
      <c r="M267" s="95"/>
      <c r="N267" s="96"/>
      <c r="O267" s="78"/>
      <c r="P267" s="46"/>
      <c r="Q267" s="46"/>
      <c r="R267" s="95"/>
      <c r="S267" s="96"/>
      <c r="T267" s="78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>G268+H268+I268+J268</f>
        <v>7380</v>
      </c>
      <c r="G268" s="104">
        <v>0</v>
      </c>
      <c r="H268" s="104">
        <v>7380</v>
      </c>
      <c r="I268" s="104">
        <v>0</v>
      </c>
      <c r="J268" s="104">
        <v>0</v>
      </c>
      <c r="K268" s="36"/>
      <c r="L268" s="221" t="s">
        <v>2291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>G269+H269+I269+J269</f>
        <v>34320</v>
      </c>
      <c r="G269" s="104">
        <v>0</v>
      </c>
      <c r="H269" s="104">
        <v>0</v>
      </c>
      <c r="I269" s="104">
        <v>0</v>
      </c>
      <c r="J269" s="104">
        <v>34320</v>
      </c>
      <c r="K269" s="36"/>
      <c r="L269" s="221" t="s">
        <v>2287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>G270+H270+I270+J270</f>
        <v>5255544</v>
      </c>
      <c r="G270" s="104">
        <v>0</v>
      </c>
      <c r="H270" s="104">
        <v>1588584</v>
      </c>
      <c r="I270" s="104">
        <v>42200</v>
      </c>
      <c r="J270" s="104">
        <v>3624760</v>
      </c>
      <c r="K270" s="36"/>
      <c r="L270" s="221" t="s">
        <v>2287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 t="s">
        <v>9</v>
      </c>
      <c r="G271" s="103" t="s">
        <v>9</v>
      </c>
      <c r="H271" s="103" t="s">
        <v>9</v>
      </c>
      <c r="I271" s="103" t="s">
        <v>9</v>
      </c>
      <c r="J271" s="103" t="s">
        <v>9</v>
      </c>
      <c r="K271" s="36"/>
      <c r="L271" s="222" t="s">
        <v>9</v>
      </c>
      <c r="M271" s="95"/>
      <c r="N271" s="96"/>
      <c r="O271" s="97"/>
      <c r="P271" s="46"/>
      <c r="Q271" s="46"/>
      <c r="R271" s="95"/>
      <c r="S271" s="96"/>
      <c r="T271" s="78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>G272+H272+I272+J272</f>
        <v>2124260</v>
      </c>
      <c r="G272" s="104">
        <v>155862</v>
      </c>
      <c r="H272" s="104">
        <v>519570</v>
      </c>
      <c r="I272" s="104">
        <v>0</v>
      </c>
      <c r="J272" s="104">
        <v>1448828</v>
      </c>
      <c r="K272" s="36"/>
      <c r="L272" s="221" t="s">
        <v>2287</v>
      </c>
      <c r="M272" s="95"/>
      <c r="N272" s="96"/>
      <c r="O272" s="97"/>
      <c r="P272" s="46"/>
      <c r="Q272" s="46"/>
      <c r="R272" s="95"/>
      <c r="S272" s="96"/>
      <c r="T272" s="78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>G273+H273+I273+J273</f>
        <v>34189</v>
      </c>
      <c r="G273" s="104">
        <v>0</v>
      </c>
      <c r="H273" s="104">
        <v>33289</v>
      </c>
      <c r="I273" s="104">
        <v>0</v>
      </c>
      <c r="J273" s="104">
        <v>900</v>
      </c>
      <c r="K273" s="36"/>
      <c r="L273" s="221" t="s">
        <v>2291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>G274+H274+I274+J274</f>
        <v>1529759</v>
      </c>
      <c r="G274" s="104">
        <v>0</v>
      </c>
      <c r="H274" s="104">
        <v>241859</v>
      </c>
      <c r="I274" s="104">
        <v>0</v>
      </c>
      <c r="J274" s="104">
        <v>1287900</v>
      </c>
      <c r="K274" s="36"/>
      <c r="L274" s="221" t="s">
        <v>2287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>G275+H275+I275+J275</f>
        <v>109302</v>
      </c>
      <c r="G275" s="104">
        <v>0</v>
      </c>
      <c r="H275" s="104">
        <v>83802</v>
      </c>
      <c r="I275" s="104">
        <v>0</v>
      </c>
      <c r="J275" s="104">
        <v>25500</v>
      </c>
      <c r="K275" s="36"/>
      <c r="L275" s="221" t="s">
        <v>2287</v>
      </c>
      <c r="M275" s="95"/>
      <c r="N275" s="96"/>
      <c r="O275" s="78"/>
      <c r="P275" s="46"/>
      <c r="Q275" s="46"/>
      <c r="R275" s="95"/>
      <c r="S275" s="96"/>
      <c r="T275" s="97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>G276+H276+I276+J276</f>
        <v>1581265</v>
      </c>
      <c r="G276" s="104">
        <v>1234500</v>
      </c>
      <c r="H276" s="104">
        <v>8250</v>
      </c>
      <c r="I276" s="104">
        <v>0</v>
      </c>
      <c r="J276" s="104">
        <v>338515</v>
      </c>
      <c r="K276" s="36"/>
      <c r="L276" s="221" t="s">
        <v>2287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 t="s">
        <v>9</v>
      </c>
      <c r="G277" s="103" t="s">
        <v>9</v>
      </c>
      <c r="H277" s="103" t="s">
        <v>9</v>
      </c>
      <c r="I277" s="103" t="s">
        <v>9</v>
      </c>
      <c r="J277" s="103" t="s">
        <v>9</v>
      </c>
      <c r="K277" s="36"/>
      <c r="L277" s="222" t="s">
        <v>9</v>
      </c>
      <c r="M277" s="95"/>
      <c r="N277" s="96"/>
      <c r="O277" s="97"/>
      <c r="P277" s="46"/>
      <c r="Q277" s="46"/>
      <c r="R277" s="95"/>
      <c r="S277" s="96"/>
      <c r="T277" s="97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aca="true" t="shared" si="10" ref="F278:F286">G278+H278+I278+J278</f>
        <v>450</v>
      </c>
      <c r="G278" s="104">
        <v>0</v>
      </c>
      <c r="H278" s="104">
        <v>450</v>
      </c>
      <c r="I278" s="104">
        <v>0</v>
      </c>
      <c r="J278" s="104">
        <v>0</v>
      </c>
      <c r="K278" s="36"/>
      <c r="L278" s="221" t="s">
        <v>2287</v>
      </c>
      <c r="M278" s="95"/>
      <c r="N278" s="96"/>
      <c r="O278" s="97"/>
      <c r="P278" s="46"/>
      <c r="Q278" s="46"/>
      <c r="R278" s="95"/>
      <c r="S278" s="96"/>
      <c r="T278" s="78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0"/>
        <v>162074</v>
      </c>
      <c r="G279" s="104">
        <v>0</v>
      </c>
      <c r="H279" s="104">
        <v>10500</v>
      </c>
      <c r="I279" s="104">
        <v>0</v>
      </c>
      <c r="J279" s="104">
        <v>151574</v>
      </c>
      <c r="K279" s="36"/>
      <c r="L279" s="221" t="s">
        <v>2287</v>
      </c>
      <c r="M279" s="95"/>
      <c r="N279" s="96"/>
      <c r="O279" s="97"/>
      <c r="P279" s="46"/>
      <c r="Q279" s="46"/>
      <c r="R279" s="95"/>
      <c r="S279" s="96"/>
      <c r="T279" s="78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0"/>
        <v>18107638</v>
      </c>
      <c r="G280" s="104">
        <v>789600</v>
      </c>
      <c r="H280" s="104">
        <v>162058</v>
      </c>
      <c r="I280" s="104">
        <v>17019950</v>
      </c>
      <c r="J280" s="104">
        <v>136030</v>
      </c>
      <c r="K280" s="36"/>
      <c r="L280" s="221" t="s">
        <v>2287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0"/>
        <v>7965606</v>
      </c>
      <c r="G281" s="104">
        <v>1102400</v>
      </c>
      <c r="H281" s="104">
        <v>2919022</v>
      </c>
      <c r="I281" s="104">
        <v>0</v>
      </c>
      <c r="J281" s="104">
        <v>3944184</v>
      </c>
      <c r="K281" s="36"/>
      <c r="L281" s="221" t="s">
        <v>2287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0"/>
        <v>46753820</v>
      </c>
      <c r="G282" s="104">
        <v>4733775</v>
      </c>
      <c r="H282" s="104">
        <v>35573775</v>
      </c>
      <c r="I282" s="104">
        <v>0</v>
      </c>
      <c r="J282" s="104">
        <v>6446270</v>
      </c>
      <c r="K282" s="36"/>
      <c r="L282" s="221" t="s">
        <v>2291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0"/>
        <v>11537566</v>
      </c>
      <c r="G283" s="104">
        <v>0</v>
      </c>
      <c r="H283" s="104">
        <v>525458</v>
      </c>
      <c r="I283" s="104">
        <v>9812001</v>
      </c>
      <c r="J283" s="104">
        <v>1200107</v>
      </c>
      <c r="K283" s="36"/>
      <c r="L283" s="221" t="s">
        <v>2291</v>
      </c>
      <c r="M283" s="95"/>
      <c r="N283" s="96"/>
      <c r="O283" s="97"/>
      <c r="P283" s="46"/>
      <c r="Q283" s="46"/>
      <c r="R283" s="95"/>
      <c r="S283" s="96"/>
      <c r="T283" s="78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0"/>
        <v>1999100</v>
      </c>
      <c r="G284" s="104">
        <v>0</v>
      </c>
      <c r="H284" s="104">
        <v>802939</v>
      </c>
      <c r="I284" s="104">
        <v>978000</v>
      </c>
      <c r="J284" s="104">
        <v>218161</v>
      </c>
      <c r="K284" s="36"/>
      <c r="L284" s="221" t="s">
        <v>2291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0"/>
        <v>4624177</v>
      </c>
      <c r="G285" s="104">
        <v>0</v>
      </c>
      <c r="H285" s="104">
        <v>595014</v>
      </c>
      <c r="I285" s="104">
        <v>241000</v>
      </c>
      <c r="J285" s="104">
        <v>3788163</v>
      </c>
      <c r="K285" s="36"/>
      <c r="L285" s="221" t="s">
        <v>2291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0"/>
        <v>3127446</v>
      </c>
      <c r="G286" s="104">
        <v>1179801</v>
      </c>
      <c r="H286" s="104">
        <v>958817</v>
      </c>
      <c r="I286" s="104">
        <v>0</v>
      </c>
      <c r="J286" s="104">
        <v>988828</v>
      </c>
      <c r="K286" s="36"/>
      <c r="L286" s="221" t="s">
        <v>2287</v>
      </c>
      <c r="M286" s="95"/>
      <c r="N286" s="96"/>
      <c r="O286" s="78"/>
      <c r="P286" s="46"/>
      <c r="Q286" s="46"/>
      <c r="R286" s="95"/>
      <c r="S286" s="96"/>
      <c r="T286" s="97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22" t="s">
        <v>9</v>
      </c>
      <c r="M287" s="95"/>
      <c r="N287" s="96"/>
      <c r="O287" s="78"/>
      <c r="P287" s="46"/>
      <c r="Q287" s="46"/>
      <c r="R287" s="95"/>
      <c r="S287" s="96"/>
      <c r="T287" s="78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1" ref="F288:F310">G288+H288+I288+J288</f>
        <v>3522612</v>
      </c>
      <c r="G288" s="104">
        <v>1509950</v>
      </c>
      <c r="H288" s="104">
        <v>1085912</v>
      </c>
      <c r="I288" s="104">
        <v>0</v>
      </c>
      <c r="J288" s="104">
        <v>926750</v>
      </c>
      <c r="K288" s="36"/>
      <c r="L288" s="221" t="s">
        <v>2287</v>
      </c>
      <c r="M288" s="95"/>
      <c r="N288" s="96"/>
      <c r="O288" s="78"/>
      <c r="P288" s="46"/>
      <c r="Q288" s="46"/>
      <c r="R288" s="95"/>
      <c r="S288" s="96"/>
      <c r="T288" s="97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1"/>
        <v>530530</v>
      </c>
      <c r="G289" s="104">
        <v>0</v>
      </c>
      <c r="H289" s="104">
        <v>129830</v>
      </c>
      <c r="I289" s="104">
        <v>100</v>
      </c>
      <c r="J289" s="104">
        <v>400600</v>
      </c>
      <c r="K289" s="36"/>
      <c r="L289" s="221" t="s">
        <v>2287</v>
      </c>
      <c r="M289" s="95"/>
      <c r="N289" s="96"/>
      <c r="O289" s="78"/>
      <c r="P289" s="46"/>
      <c r="Q289" s="46"/>
      <c r="R289" s="95"/>
      <c r="S289" s="96"/>
      <c r="T289" s="97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1"/>
        <v>21788</v>
      </c>
      <c r="G290" s="104">
        <v>0</v>
      </c>
      <c r="H290" s="104">
        <v>13888</v>
      </c>
      <c r="I290" s="104">
        <v>680</v>
      </c>
      <c r="J290" s="104">
        <v>7220</v>
      </c>
      <c r="K290" s="36"/>
      <c r="L290" s="221" t="s">
        <v>2287</v>
      </c>
      <c r="M290" s="95"/>
      <c r="N290" s="96"/>
      <c r="O290" s="78"/>
      <c r="P290" s="46"/>
      <c r="Q290" s="46"/>
      <c r="R290" s="95"/>
      <c r="S290" s="96"/>
      <c r="T290" s="97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1"/>
        <v>60525</v>
      </c>
      <c r="G291" s="104">
        <v>0</v>
      </c>
      <c r="H291" s="104">
        <v>11400</v>
      </c>
      <c r="I291" s="104">
        <v>0</v>
      </c>
      <c r="J291" s="104">
        <v>49125</v>
      </c>
      <c r="K291" s="36"/>
      <c r="L291" s="221" t="s">
        <v>2287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1"/>
        <v>9471</v>
      </c>
      <c r="G292" s="104">
        <v>0</v>
      </c>
      <c r="H292" s="104">
        <v>9471</v>
      </c>
      <c r="I292" s="104">
        <v>0</v>
      </c>
      <c r="J292" s="104">
        <v>0</v>
      </c>
      <c r="K292" s="36"/>
      <c r="L292" s="221" t="s">
        <v>2287</v>
      </c>
      <c r="M292" s="95"/>
      <c r="N292" s="96"/>
      <c r="O292" s="78"/>
      <c r="P292" s="46"/>
      <c r="Q292" s="46"/>
      <c r="R292" s="95"/>
      <c r="S292" s="96"/>
      <c r="T292" s="97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1"/>
        <v>74530</v>
      </c>
      <c r="G293" s="104">
        <v>0</v>
      </c>
      <c r="H293" s="104">
        <v>74530</v>
      </c>
      <c r="I293" s="104">
        <v>0</v>
      </c>
      <c r="J293" s="104">
        <v>0</v>
      </c>
      <c r="K293" s="36"/>
      <c r="L293" s="221" t="s">
        <v>2287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1"/>
        <v>891745</v>
      </c>
      <c r="G294" s="104">
        <v>0</v>
      </c>
      <c r="H294" s="104">
        <v>334499</v>
      </c>
      <c r="I294" s="104">
        <v>0</v>
      </c>
      <c r="J294" s="104">
        <v>557246</v>
      </c>
      <c r="K294" s="36"/>
      <c r="L294" s="221" t="s">
        <v>2287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1"/>
        <v>910517</v>
      </c>
      <c r="G295" s="104">
        <v>0</v>
      </c>
      <c r="H295" s="104">
        <v>232717</v>
      </c>
      <c r="I295" s="104">
        <v>677500</v>
      </c>
      <c r="J295" s="104">
        <v>300</v>
      </c>
      <c r="K295" s="36"/>
      <c r="L295" s="221" t="s">
        <v>2287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1"/>
        <v>235050</v>
      </c>
      <c r="G296" s="104">
        <v>0</v>
      </c>
      <c r="H296" s="104">
        <v>225684</v>
      </c>
      <c r="I296" s="104">
        <v>0</v>
      </c>
      <c r="J296" s="104">
        <v>9366</v>
      </c>
      <c r="K296" s="36"/>
      <c r="L296" s="221" t="s">
        <v>2291</v>
      </c>
      <c r="M296" s="95"/>
      <c r="N296" s="96"/>
      <c r="O296" s="78"/>
      <c r="P296" s="46"/>
      <c r="Q296" s="46"/>
      <c r="R296" s="95"/>
      <c r="S296" s="96"/>
      <c r="T296" s="78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1"/>
        <v>40176</v>
      </c>
      <c r="G297" s="104">
        <v>0</v>
      </c>
      <c r="H297" s="104">
        <v>40176</v>
      </c>
      <c r="I297" s="104">
        <v>0</v>
      </c>
      <c r="J297" s="104">
        <v>0</v>
      </c>
      <c r="K297" s="36"/>
      <c r="L297" s="221" t="s">
        <v>2291</v>
      </c>
      <c r="M297" s="95"/>
      <c r="N297" s="96"/>
      <c r="O297" s="78"/>
      <c r="P297" s="46"/>
      <c r="Q297" s="46"/>
      <c r="R297" s="95"/>
      <c r="S297" s="96"/>
      <c r="T297" s="78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1"/>
        <v>225207</v>
      </c>
      <c r="G298" s="104">
        <v>0</v>
      </c>
      <c r="H298" s="104">
        <v>119607</v>
      </c>
      <c r="I298" s="104">
        <v>105100</v>
      </c>
      <c r="J298" s="104">
        <v>500</v>
      </c>
      <c r="K298" s="36"/>
      <c r="L298" s="221" t="s">
        <v>2287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1"/>
        <v>407565</v>
      </c>
      <c r="G299" s="104">
        <v>0</v>
      </c>
      <c r="H299" s="104">
        <v>76465</v>
      </c>
      <c r="I299" s="104">
        <v>0</v>
      </c>
      <c r="J299" s="104">
        <v>331100</v>
      </c>
      <c r="K299" s="36"/>
      <c r="L299" s="221" t="s">
        <v>2291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1"/>
        <v>22273</v>
      </c>
      <c r="G300" s="104">
        <v>0</v>
      </c>
      <c r="H300" s="104">
        <v>5500</v>
      </c>
      <c r="I300" s="104">
        <v>0</v>
      </c>
      <c r="J300" s="104">
        <v>16773</v>
      </c>
      <c r="K300" s="36"/>
      <c r="L300" s="221" t="s">
        <v>2287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1"/>
        <v>23696</v>
      </c>
      <c r="G301" s="104">
        <v>0</v>
      </c>
      <c r="H301" s="104">
        <v>4750</v>
      </c>
      <c r="I301" s="104">
        <v>0</v>
      </c>
      <c r="J301" s="104">
        <v>18946</v>
      </c>
      <c r="K301" s="36"/>
      <c r="L301" s="221" t="s">
        <v>2287</v>
      </c>
      <c r="M301" s="95"/>
      <c r="N301" s="96"/>
      <c r="O301" s="97"/>
      <c r="P301" s="46"/>
      <c r="Q301" s="46"/>
      <c r="R301" s="95"/>
      <c r="S301" s="96"/>
      <c r="T301" s="78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1"/>
        <v>256959</v>
      </c>
      <c r="G302" s="104">
        <v>0</v>
      </c>
      <c r="H302" s="104">
        <v>250059</v>
      </c>
      <c r="I302" s="104">
        <v>0</v>
      </c>
      <c r="J302" s="104">
        <v>6900</v>
      </c>
      <c r="K302" s="36"/>
      <c r="L302" s="221" t="s">
        <v>2287</v>
      </c>
      <c r="M302" s="95"/>
      <c r="N302" s="96"/>
      <c r="O302" s="78"/>
      <c r="P302" s="46"/>
      <c r="Q302" s="46"/>
      <c r="R302" s="95"/>
      <c r="S302" s="96"/>
      <c r="T302" s="97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1"/>
        <v>86563</v>
      </c>
      <c r="G303" s="104">
        <v>0</v>
      </c>
      <c r="H303" s="104">
        <v>12732</v>
      </c>
      <c r="I303" s="104">
        <v>20400</v>
      </c>
      <c r="J303" s="104">
        <v>53431</v>
      </c>
      <c r="K303" s="36"/>
      <c r="L303" s="221" t="s">
        <v>2287</v>
      </c>
      <c r="M303" s="95"/>
      <c r="N303" s="96"/>
      <c r="O303" s="97"/>
      <c r="P303" s="46"/>
      <c r="Q303" s="46"/>
      <c r="R303" s="95"/>
      <c r="S303" s="96"/>
      <c r="T303" s="97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11"/>
        <v>165006</v>
      </c>
      <c r="G304" s="104">
        <v>0</v>
      </c>
      <c r="H304" s="104">
        <v>108106</v>
      </c>
      <c r="I304" s="104">
        <v>0</v>
      </c>
      <c r="J304" s="104">
        <v>56900</v>
      </c>
      <c r="K304" s="36"/>
      <c r="L304" s="221" t="s">
        <v>2287</v>
      </c>
      <c r="M304" s="95"/>
      <c r="N304" s="96"/>
      <c r="O304" s="78"/>
      <c r="P304" s="46"/>
      <c r="Q304" s="46"/>
      <c r="R304" s="158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11"/>
        <v>553127</v>
      </c>
      <c r="G305" s="104">
        <v>0</v>
      </c>
      <c r="H305" s="104">
        <v>539826</v>
      </c>
      <c r="I305" s="104">
        <v>0</v>
      </c>
      <c r="J305" s="104">
        <v>13301</v>
      </c>
      <c r="K305" s="36"/>
      <c r="L305" s="221" t="s">
        <v>2287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1"/>
        <v>40950</v>
      </c>
      <c r="G306" s="104">
        <v>0</v>
      </c>
      <c r="H306" s="104">
        <v>11250</v>
      </c>
      <c r="I306" s="104">
        <v>0</v>
      </c>
      <c r="J306" s="104">
        <v>29700</v>
      </c>
      <c r="K306" s="36"/>
      <c r="L306" s="221" t="s">
        <v>2287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1"/>
        <v>791718</v>
      </c>
      <c r="G307" s="104">
        <v>0</v>
      </c>
      <c r="H307" s="104">
        <v>256008</v>
      </c>
      <c r="I307" s="104">
        <v>362500</v>
      </c>
      <c r="J307" s="104">
        <v>173210</v>
      </c>
      <c r="K307" s="36"/>
      <c r="L307" s="221" t="s">
        <v>2287</v>
      </c>
      <c r="M307" s="95"/>
      <c r="N307" s="96"/>
      <c r="O307" s="78"/>
      <c r="P307" s="46"/>
      <c r="Q307" s="46"/>
      <c r="R307" s="95"/>
      <c r="S307" s="96"/>
      <c r="T307" s="78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1"/>
        <v>43265</v>
      </c>
      <c r="G308" s="104">
        <v>0</v>
      </c>
      <c r="H308" s="104">
        <v>28930</v>
      </c>
      <c r="I308" s="104">
        <v>0</v>
      </c>
      <c r="J308" s="104">
        <v>14335</v>
      </c>
      <c r="K308" s="36"/>
      <c r="L308" s="221" t="s">
        <v>2287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1"/>
        <v>1620972</v>
      </c>
      <c r="G309" s="104">
        <v>217850</v>
      </c>
      <c r="H309" s="104">
        <v>984652</v>
      </c>
      <c r="I309" s="104">
        <v>69600</v>
      </c>
      <c r="J309" s="104">
        <v>348870</v>
      </c>
      <c r="K309" s="36"/>
      <c r="L309" s="221" t="s">
        <v>2287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1"/>
        <v>2726311</v>
      </c>
      <c r="G310" s="104">
        <v>1560500</v>
      </c>
      <c r="H310" s="104">
        <v>934364</v>
      </c>
      <c r="I310" s="104">
        <v>0</v>
      </c>
      <c r="J310" s="104">
        <v>231447</v>
      </c>
      <c r="K310" s="36"/>
      <c r="L310" s="221" t="s">
        <v>2287</v>
      </c>
      <c r="M310" s="95"/>
      <c r="N310" s="96"/>
      <c r="O310" s="97"/>
      <c r="P310" s="46"/>
      <c r="Q310" s="46"/>
      <c r="R310" s="95"/>
      <c r="S310" s="96"/>
      <c r="T310" s="78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 t="s">
        <v>9</v>
      </c>
      <c r="G311" s="103" t="s">
        <v>9</v>
      </c>
      <c r="H311" s="103" t="s">
        <v>9</v>
      </c>
      <c r="I311" s="103" t="s">
        <v>9</v>
      </c>
      <c r="J311" s="103" t="s">
        <v>9</v>
      </c>
      <c r="K311" s="36"/>
      <c r="L311" s="222" t="s">
        <v>9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aca="true" t="shared" si="12" ref="F312:F322">G312+H312+I312+J312</f>
        <v>643852</v>
      </c>
      <c r="G312" s="104">
        <v>348000</v>
      </c>
      <c r="H312" s="104">
        <v>286602</v>
      </c>
      <c r="I312" s="104">
        <v>600</v>
      </c>
      <c r="J312" s="104">
        <v>8650</v>
      </c>
      <c r="K312" s="36"/>
      <c r="L312" s="221" t="s">
        <v>2287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2"/>
        <v>239275</v>
      </c>
      <c r="G313" s="104">
        <v>0</v>
      </c>
      <c r="H313" s="104">
        <v>43955</v>
      </c>
      <c r="I313" s="104">
        <v>0</v>
      </c>
      <c r="J313" s="104">
        <v>195320</v>
      </c>
      <c r="K313" s="36"/>
      <c r="L313" s="221" t="s">
        <v>2287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2"/>
        <v>248366</v>
      </c>
      <c r="G314" s="104">
        <v>0</v>
      </c>
      <c r="H314" s="104">
        <v>216681</v>
      </c>
      <c r="I314" s="104">
        <v>0</v>
      </c>
      <c r="J314" s="104">
        <v>31685</v>
      </c>
      <c r="K314" s="36"/>
      <c r="L314" s="221" t="s">
        <v>2287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2"/>
        <v>5841850</v>
      </c>
      <c r="G315" s="104">
        <v>2046900</v>
      </c>
      <c r="H315" s="104">
        <v>888302</v>
      </c>
      <c r="I315" s="104">
        <v>260000</v>
      </c>
      <c r="J315" s="104">
        <v>2646648</v>
      </c>
      <c r="K315" s="36"/>
      <c r="L315" s="221" t="s">
        <v>2287</v>
      </c>
      <c r="M315" s="95"/>
      <c r="N315" s="96"/>
      <c r="O315" s="78"/>
      <c r="P315" s="46"/>
      <c r="Q315" s="46"/>
      <c r="R315" s="95"/>
      <c r="S315" s="96"/>
      <c r="T315" s="78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2"/>
        <v>5567869</v>
      </c>
      <c r="G316" s="104">
        <v>88000</v>
      </c>
      <c r="H316" s="104">
        <v>1202172</v>
      </c>
      <c r="I316" s="104">
        <v>0</v>
      </c>
      <c r="J316" s="104">
        <v>4277697</v>
      </c>
      <c r="K316" s="36"/>
      <c r="L316" s="221" t="s">
        <v>2287</v>
      </c>
      <c r="M316" s="95"/>
      <c r="N316" s="96"/>
      <c r="O316" s="97"/>
      <c r="P316" s="46"/>
      <c r="Q316" s="46"/>
      <c r="R316" s="95"/>
      <c r="S316" s="96"/>
      <c r="T316" s="97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2"/>
        <v>4248820</v>
      </c>
      <c r="G317" s="104">
        <v>90000</v>
      </c>
      <c r="H317" s="104">
        <v>3489372</v>
      </c>
      <c r="I317" s="104">
        <v>423000</v>
      </c>
      <c r="J317" s="104">
        <v>246448</v>
      </c>
      <c r="K317" s="36"/>
      <c r="L317" s="221" t="s">
        <v>2287</v>
      </c>
      <c r="M317" s="95"/>
      <c r="N317" s="96"/>
      <c r="O317" s="97"/>
      <c r="P317" s="46"/>
      <c r="Q317" s="46"/>
      <c r="R317" s="95"/>
      <c r="S317" s="96"/>
      <c r="T317" s="78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2"/>
        <v>15600</v>
      </c>
      <c r="G318" s="104">
        <v>0</v>
      </c>
      <c r="H318" s="104">
        <v>0</v>
      </c>
      <c r="I318" s="104">
        <v>0</v>
      </c>
      <c r="J318" s="104">
        <v>15600</v>
      </c>
      <c r="K318" s="36"/>
      <c r="L318" s="221" t="s">
        <v>2291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2"/>
        <v>72321</v>
      </c>
      <c r="G319" s="104">
        <v>0</v>
      </c>
      <c r="H319" s="104">
        <v>47055</v>
      </c>
      <c r="I319" s="104">
        <v>0</v>
      </c>
      <c r="J319" s="104">
        <v>25266</v>
      </c>
      <c r="K319" s="36"/>
      <c r="L319" s="221" t="s">
        <v>2287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2"/>
        <v>2125189</v>
      </c>
      <c r="G320" s="104">
        <v>0</v>
      </c>
      <c r="H320" s="104">
        <v>1313640</v>
      </c>
      <c r="I320" s="104">
        <v>55850</v>
      </c>
      <c r="J320" s="104">
        <v>755699</v>
      </c>
      <c r="K320" s="36"/>
      <c r="L320" s="221" t="s">
        <v>2291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2"/>
        <v>52727431</v>
      </c>
      <c r="G321" s="104">
        <v>1399500</v>
      </c>
      <c r="H321" s="104">
        <v>848940</v>
      </c>
      <c r="I321" s="104">
        <v>49139215</v>
      </c>
      <c r="J321" s="104">
        <v>1339776</v>
      </c>
      <c r="K321" s="36"/>
      <c r="L321" s="221" t="s">
        <v>2287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2"/>
        <v>158081</v>
      </c>
      <c r="G322" s="104">
        <v>0</v>
      </c>
      <c r="H322" s="104">
        <v>158081</v>
      </c>
      <c r="I322" s="104">
        <v>0</v>
      </c>
      <c r="J322" s="104">
        <v>0</v>
      </c>
      <c r="K322" s="36"/>
      <c r="L322" s="221" t="s">
        <v>2291</v>
      </c>
      <c r="M322" s="158"/>
      <c r="N322" s="96"/>
      <c r="O322" s="97"/>
      <c r="P322" s="46"/>
      <c r="Q322" s="46"/>
      <c r="R322" s="95"/>
      <c r="S322" s="96"/>
      <c r="T322" s="97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1" t="s">
        <v>2195</v>
      </c>
      <c r="M323" s="95"/>
      <c r="N323" s="96"/>
      <c r="O323" s="97"/>
      <c r="P323" s="46"/>
      <c r="Q323" s="46"/>
      <c r="R323" s="95"/>
      <c r="S323" s="96"/>
      <c r="T323" s="78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3" ref="F324:F356">G324+H324+I324+J324</f>
        <v>7128093</v>
      </c>
      <c r="G324" s="104">
        <v>446501</v>
      </c>
      <c r="H324" s="104">
        <v>3436330</v>
      </c>
      <c r="I324" s="104">
        <v>1476522</v>
      </c>
      <c r="J324" s="104">
        <v>1768740</v>
      </c>
      <c r="K324" s="36"/>
      <c r="L324" s="221" t="s">
        <v>2287</v>
      </c>
      <c r="M324" s="95"/>
      <c r="N324" s="96"/>
      <c r="O324" s="97"/>
      <c r="P324" s="46"/>
      <c r="Q324" s="46"/>
      <c r="R324" s="95"/>
      <c r="S324" s="96"/>
      <c r="T324" s="97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3"/>
        <v>1414034</v>
      </c>
      <c r="G325" s="104">
        <v>0</v>
      </c>
      <c r="H325" s="104">
        <v>7106</v>
      </c>
      <c r="I325" s="104">
        <v>0</v>
      </c>
      <c r="J325" s="104">
        <v>1406928</v>
      </c>
      <c r="K325" s="36"/>
      <c r="L325" s="221" t="s">
        <v>2291</v>
      </c>
      <c r="M325" s="95"/>
      <c r="N325" s="96"/>
      <c r="O325" s="78"/>
      <c r="P325" s="46"/>
      <c r="Q325" s="46"/>
      <c r="R325" s="95"/>
      <c r="S325" s="96"/>
      <c r="T325" s="97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3"/>
        <v>1389019</v>
      </c>
      <c r="G326" s="104">
        <v>561977</v>
      </c>
      <c r="H326" s="104">
        <v>448963</v>
      </c>
      <c r="I326" s="104">
        <v>36795</v>
      </c>
      <c r="J326" s="104">
        <v>341284</v>
      </c>
      <c r="K326" s="63"/>
      <c r="L326" s="221" t="s">
        <v>2287</v>
      </c>
      <c r="M326" s="95"/>
      <c r="N326" s="96"/>
      <c r="O326" s="97"/>
      <c r="P326" s="46"/>
      <c r="Q326" s="46"/>
      <c r="R326" s="95"/>
      <c r="S326" s="96"/>
      <c r="T326" s="78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3"/>
        <v>4312099</v>
      </c>
      <c r="G327" s="104">
        <v>862000</v>
      </c>
      <c r="H327" s="104">
        <v>721456</v>
      </c>
      <c r="I327" s="104">
        <v>80000</v>
      </c>
      <c r="J327" s="104">
        <v>2648643</v>
      </c>
      <c r="K327" s="36"/>
      <c r="L327" s="221" t="s">
        <v>2291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3"/>
        <v>1411900</v>
      </c>
      <c r="G328" s="104">
        <v>0</v>
      </c>
      <c r="H328" s="104">
        <v>232861</v>
      </c>
      <c r="I328" s="104">
        <v>0</v>
      </c>
      <c r="J328" s="104">
        <v>1179039</v>
      </c>
      <c r="K328" s="36"/>
      <c r="L328" s="221" t="s">
        <v>2291</v>
      </c>
      <c r="M328" s="95"/>
      <c r="N328" s="96"/>
      <c r="O328" s="78"/>
      <c r="P328" s="46"/>
      <c r="Q328" s="46"/>
      <c r="R328" s="95"/>
      <c r="S328" s="96"/>
      <c r="T328" s="97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3"/>
        <v>1417082</v>
      </c>
      <c r="G329" s="104">
        <v>0</v>
      </c>
      <c r="H329" s="104">
        <v>153414</v>
      </c>
      <c r="I329" s="104">
        <v>0</v>
      </c>
      <c r="J329" s="104">
        <v>1263668</v>
      </c>
      <c r="K329" s="36"/>
      <c r="L329" s="221" t="s">
        <v>2291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13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1" t="s">
        <v>2287</v>
      </c>
      <c r="M330" s="95"/>
      <c r="N330" s="96"/>
      <c r="O330" s="78"/>
      <c r="P330" s="46"/>
      <c r="Q330" s="46"/>
      <c r="R330" s="95"/>
      <c r="S330" s="96"/>
      <c r="T330" s="78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13"/>
        <v>26425741</v>
      </c>
      <c r="G331" s="104">
        <v>3874703</v>
      </c>
      <c r="H331" s="104">
        <v>1142367</v>
      </c>
      <c r="I331" s="104">
        <v>20228366</v>
      </c>
      <c r="J331" s="104">
        <v>1180305</v>
      </c>
      <c r="K331" s="36"/>
      <c r="L331" s="221" t="s">
        <v>2287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3"/>
        <v>11809041</v>
      </c>
      <c r="G332" s="104">
        <v>1308809</v>
      </c>
      <c r="H332" s="104">
        <v>2188713</v>
      </c>
      <c r="I332" s="104">
        <v>1643001</v>
      </c>
      <c r="J332" s="104">
        <v>6668518</v>
      </c>
      <c r="K332" s="36"/>
      <c r="L332" s="221" t="s">
        <v>2287</v>
      </c>
      <c r="M332" s="95"/>
      <c r="N332" s="96"/>
      <c r="O332" s="97"/>
      <c r="P332" s="46"/>
      <c r="Q332" s="46"/>
      <c r="R332" s="95"/>
      <c r="S332" s="96"/>
      <c r="T332" s="78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3"/>
        <v>5853</v>
      </c>
      <c r="G333" s="104">
        <v>0</v>
      </c>
      <c r="H333" s="104">
        <v>5853</v>
      </c>
      <c r="I333" s="104">
        <v>0</v>
      </c>
      <c r="J333" s="104">
        <v>0</v>
      </c>
      <c r="K333" s="36"/>
      <c r="L333" s="221" t="s">
        <v>2287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3"/>
        <v>415950</v>
      </c>
      <c r="G334" s="104">
        <v>0</v>
      </c>
      <c r="H334" s="104">
        <v>379550</v>
      </c>
      <c r="I334" s="104">
        <v>0</v>
      </c>
      <c r="J334" s="104">
        <v>36400</v>
      </c>
      <c r="K334" s="36"/>
      <c r="L334" s="221" t="s">
        <v>2291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3"/>
        <v>281137</v>
      </c>
      <c r="G335" s="104">
        <v>28500</v>
      </c>
      <c r="H335" s="104">
        <v>29274</v>
      </c>
      <c r="I335" s="104">
        <v>0</v>
      </c>
      <c r="J335" s="104">
        <v>223363</v>
      </c>
      <c r="K335" s="36"/>
      <c r="L335" s="221" t="s">
        <v>2287</v>
      </c>
      <c r="M335" s="95"/>
      <c r="N335" s="96"/>
      <c r="O335" s="97"/>
      <c r="P335" s="46"/>
      <c r="Q335" s="46"/>
      <c r="R335" s="95"/>
      <c r="S335" s="96"/>
      <c r="T335" s="78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3"/>
        <v>3214052</v>
      </c>
      <c r="G336" s="104">
        <v>569000</v>
      </c>
      <c r="H336" s="104">
        <v>1788654</v>
      </c>
      <c r="I336" s="104">
        <v>45587</v>
      </c>
      <c r="J336" s="104">
        <v>810811</v>
      </c>
      <c r="K336" s="36"/>
      <c r="L336" s="221" t="s">
        <v>2287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3"/>
        <v>1020584</v>
      </c>
      <c r="G337" s="104">
        <v>340000</v>
      </c>
      <c r="H337" s="104">
        <v>325247</v>
      </c>
      <c r="I337" s="104">
        <v>0</v>
      </c>
      <c r="J337" s="104">
        <v>355337</v>
      </c>
      <c r="K337" s="36"/>
      <c r="L337" s="221" t="s">
        <v>2291</v>
      </c>
      <c r="M337" s="95"/>
      <c r="N337" s="96"/>
      <c r="O337" s="97"/>
      <c r="P337" s="46"/>
      <c r="Q337" s="46"/>
      <c r="R337" s="95"/>
      <c r="S337" s="96"/>
      <c r="T337" s="97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3"/>
        <v>1407591</v>
      </c>
      <c r="G338" s="104">
        <v>0</v>
      </c>
      <c r="H338" s="104">
        <v>277422</v>
      </c>
      <c r="I338" s="104">
        <v>930995</v>
      </c>
      <c r="J338" s="104">
        <v>199174</v>
      </c>
      <c r="K338" s="36"/>
      <c r="L338" s="221" t="s">
        <v>2291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3"/>
        <v>224332</v>
      </c>
      <c r="G339" s="104">
        <v>83000</v>
      </c>
      <c r="H339" s="104">
        <v>134833</v>
      </c>
      <c r="I339" s="104">
        <v>0</v>
      </c>
      <c r="J339" s="104">
        <v>6499</v>
      </c>
      <c r="K339" s="36"/>
      <c r="L339" s="221" t="s">
        <v>2287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3"/>
        <v>8293180</v>
      </c>
      <c r="G340" s="104">
        <v>6026738</v>
      </c>
      <c r="H340" s="104">
        <v>1258821</v>
      </c>
      <c r="I340" s="104">
        <v>593000</v>
      </c>
      <c r="J340" s="104">
        <v>414621</v>
      </c>
      <c r="K340" s="36"/>
      <c r="L340" s="221" t="s">
        <v>2287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3"/>
        <v>3650</v>
      </c>
      <c r="G341" s="104">
        <v>0</v>
      </c>
      <c r="H341" s="104">
        <v>3650</v>
      </c>
      <c r="I341" s="104">
        <v>0</v>
      </c>
      <c r="J341" s="104">
        <v>0</v>
      </c>
      <c r="K341" s="36"/>
      <c r="L341" s="221" t="s">
        <v>2291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3"/>
        <v>2632677</v>
      </c>
      <c r="G342" s="104">
        <v>862050</v>
      </c>
      <c r="H342" s="104">
        <v>802079</v>
      </c>
      <c r="I342" s="104">
        <v>0</v>
      </c>
      <c r="J342" s="104">
        <v>968548</v>
      </c>
      <c r="K342" s="36"/>
      <c r="L342" s="221" t="s">
        <v>2287</v>
      </c>
      <c r="M342" s="95"/>
      <c r="N342" s="96"/>
      <c r="O342" s="97"/>
      <c r="P342" s="46"/>
      <c r="Q342" s="46"/>
      <c r="R342" s="95"/>
      <c r="S342" s="96"/>
      <c r="T342" s="78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3"/>
        <v>2866831</v>
      </c>
      <c r="G343" s="104">
        <v>207200</v>
      </c>
      <c r="H343" s="104">
        <v>1087030</v>
      </c>
      <c r="I343" s="104">
        <v>163000</v>
      </c>
      <c r="J343" s="104">
        <v>1409601</v>
      </c>
      <c r="K343" s="36"/>
      <c r="L343" s="221" t="s">
        <v>2287</v>
      </c>
      <c r="M343" s="95"/>
      <c r="N343" s="96"/>
      <c r="O343" s="97"/>
      <c r="P343" s="46"/>
      <c r="Q343" s="46"/>
      <c r="R343" s="95"/>
      <c r="S343" s="96"/>
      <c r="T343" s="78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3"/>
        <v>37507886</v>
      </c>
      <c r="G344" s="104">
        <v>0</v>
      </c>
      <c r="H344" s="104">
        <v>1137338</v>
      </c>
      <c r="I344" s="104">
        <v>31880300</v>
      </c>
      <c r="J344" s="104">
        <v>4490248</v>
      </c>
      <c r="K344" s="36"/>
      <c r="L344" s="221" t="s">
        <v>2287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3"/>
        <v>4012859</v>
      </c>
      <c r="G345" s="104">
        <v>301</v>
      </c>
      <c r="H345" s="104">
        <v>463942</v>
      </c>
      <c r="I345" s="104">
        <v>0</v>
      </c>
      <c r="J345" s="104">
        <v>3548616</v>
      </c>
      <c r="K345" s="36"/>
      <c r="L345" s="221" t="s">
        <v>2287</v>
      </c>
      <c r="M345" s="95"/>
      <c r="N345" s="96"/>
      <c r="O345" s="97"/>
      <c r="P345" s="46"/>
      <c r="Q345" s="46"/>
      <c r="R345" s="95"/>
      <c r="S345" s="96"/>
      <c r="T345" s="78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3"/>
        <v>33528890</v>
      </c>
      <c r="G346" s="104">
        <v>3604</v>
      </c>
      <c r="H346" s="104">
        <v>601734</v>
      </c>
      <c r="I346" s="104">
        <v>0</v>
      </c>
      <c r="J346" s="104">
        <v>32923552</v>
      </c>
      <c r="K346" s="36"/>
      <c r="L346" s="221" t="s">
        <v>2287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3"/>
        <v>583944</v>
      </c>
      <c r="G347" s="104">
        <v>458967</v>
      </c>
      <c r="H347" s="104">
        <v>110277</v>
      </c>
      <c r="I347" s="104">
        <v>0</v>
      </c>
      <c r="J347" s="104">
        <v>14700</v>
      </c>
      <c r="K347" s="36"/>
      <c r="L347" s="221" t="s">
        <v>2287</v>
      </c>
      <c r="M347" s="95"/>
      <c r="N347" s="96"/>
      <c r="O347" s="97"/>
      <c r="P347" s="46"/>
      <c r="Q347" s="46"/>
      <c r="R347" s="95"/>
      <c r="S347" s="96"/>
      <c r="T347" s="97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3"/>
        <v>8282467</v>
      </c>
      <c r="G348" s="104">
        <v>1677052</v>
      </c>
      <c r="H348" s="104">
        <v>1212098</v>
      </c>
      <c r="I348" s="104">
        <v>1057860</v>
      </c>
      <c r="J348" s="104">
        <v>4335457</v>
      </c>
      <c r="K348" s="36"/>
      <c r="L348" s="221" t="s">
        <v>2287</v>
      </c>
      <c r="M348" s="95"/>
      <c r="N348" s="96"/>
      <c r="O348" s="78"/>
      <c r="P348" s="46"/>
      <c r="Q348" s="46"/>
      <c r="R348" s="95"/>
      <c r="S348" s="96"/>
      <c r="T348" s="78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3"/>
        <v>29339</v>
      </c>
      <c r="G349" s="104">
        <v>0</v>
      </c>
      <c r="H349" s="104">
        <v>27339</v>
      </c>
      <c r="I349" s="104">
        <v>0</v>
      </c>
      <c r="J349" s="104">
        <v>2000</v>
      </c>
      <c r="K349" s="36"/>
      <c r="L349" s="221" t="s">
        <v>2291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3"/>
        <v>305926</v>
      </c>
      <c r="G350" s="104">
        <v>0</v>
      </c>
      <c r="H350" s="104">
        <v>270576</v>
      </c>
      <c r="I350" s="104">
        <v>0</v>
      </c>
      <c r="J350" s="104">
        <v>35350</v>
      </c>
      <c r="K350" s="36"/>
      <c r="L350" s="221" t="s">
        <v>2287</v>
      </c>
      <c r="M350" s="95"/>
      <c r="N350" s="96"/>
      <c r="O350" s="97"/>
      <c r="P350" s="46"/>
      <c r="Q350" s="46"/>
      <c r="R350" s="95"/>
      <c r="S350" s="96"/>
      <c r="T350" s="78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3"/>
        <v>146696</v>
      </c>
      <c r="G351" s="104">
        <v>2</v>
      </c>
      <c r="H351" s="104">
        <v>112249</v>
      </c>
      <c r="I351" s="104">
        <v>1</v>
      </c>
      <c r="J351" s="104">
        <v>34444</v>
      </c>
      <c r="K351" s="36"/>
      <c r="L351" s="221" t="s">
        <v>2287</v>
      </c>
      <c r="M351" s="95"/>
      <c r="N351" s="96"/>
      <c r="O351" s="97"/>
      <c r="P351" s="46"/>
      <c r="Q351" s="46"/>
      <c r="R351" s="95"/>
      <c r="S351" s="96"/>
      <c r="T351" s="97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3"/>
        <v>22944375</v>
      </c>
      <c r="G352" s="104">
        <v>1148207</v>
      </c>
      <c r="H352" s="104">
        <v>18296470</v>
      </c>
      <c r="I352" s="104">
        <v>1500</v>
      </c>
      <c r="J352" s="104">
        <v>3498198</v>
      </c>
      <c r="K352" s="36"/>
      <c r="L352" s="221" t="s">
        <v>2287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3"/>
        <v>254931</v>
      </c>
      <c r="G353" s="104">
        <v>0</v>
      </c>
      <c r="H353" s="104">
        <v>254431</v>
      </c>
      <c r="I353" s="104">
        <v>500</v>
      </c>
      <c r="J353" s="104">
        <v>0</v>
      </c>
      <c r="K353" s="36"/>
      <c r="L353" s="221" t="s">
        <v>2287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3"/>
        <v>83425</v>
      </c>
      <c r="G354" s="104">
        <v>0</v>
      </c>
      <c r="H354" s="104">
        <v>74925</v>
      </c>
      <c r="I354" s="104">
        <v>0</v>
      </c>
      <c r="J354" s="104">
        <v>8500</v>
      </c>
      <c r="K354" s="36"/>
      <c r="L354" s="221" t="s">
        <v>2287</v>
      </c>
      <c r="M354" s="95"/>
      <c r="N354" s="96"/>
      <c r="O354" s="97"/>
      <c r="P354" s="46"/>
      <c r="Q354" s="46"/>
      <c r="R354" s="95"/>
      <c r="S354" s="96"/>
      <c r="T354" s="97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3"/>
        <v>786714</v>
      </c>
      <c r="G355" s="104">
        <v>39600</v>
      </c>
      <c r="H355" s="104">
        <v>508714</v>
      </c>
      <c r="I355" s="104">
        <v>0</v>
      </c>
      <c r="J355" s="104">
        <v>238400</v>
      </c>
      <c r="K355" s="36"/>
      <c r="L355" s="221" t="s">
        <v>2287</v>
      </c>
      <c r="M355" s="95"/>
      <c r="N355" s="96"/>
      <c r="O355" s="97"/>
      <c r="P355" s="46"/>
      <c r="Q355" s="46"/>
      <c r="R355" s="95"/>
      <c r="S355" s="96"/>
      <c r="T355" s="78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3"/>
        <v>354206</v>
      </c>
      <c r="G356" s="104">
        <v>2000</v>
      </c>
      <c r="H356" s="104">
        <v>157206</v>
      </c>
      <c r="I356" s="104">
        <v>0</v>
      </c>
      <c r="J356" s="104">
        <v>195000</v>
      </c>
      <c r="K356" s="36"/>
      <c r="L356" s="221" t="s">
        <v>2291</v>
      </c>
      <c r="M356" s="95"/>
      <c r="N356" s="96"/>
      <c r="O356" s="97"/>
      <c r="P356" s="46"/>
      <c r="Q356" s="46"/>
      <c r="R356" s="95"/>
      <c r="S356" s="96"/>
      <c r="T356" s="97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2" t="s">
        <v>9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2" t="s">
        <v>9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aca="true" t="shared" si="14" ref="F359:F372">G359+H359+I359+J359</f>
        <v>591274</v>
      </c>
      <c r="G359" s="104">
        <v>32000</v>
      </c>
      <c r="H359" s="104">
        <v>439274</v>
      </c>
      <c r="I359" s="104">
        <v>0</v>
      </c>
      <c r="J359" s="104">
        <v>120000</v>
      </c>
      <c r="K359" s="36"/>
      <c r="L359" s="221" t="s">
        <v>2287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4"/>
        <v>958393</v>
      </c>
      <c r="G360" s="104">
        <v>265500</v>
      </c>
      <c r="H360" s="104">
        <v>535193</v>
      </c>
      <c r="I360" s="104">
        <v>31950</v>
      </c>
      <c r="J360" s="104">
        <v>125750</v>
      </c>
      <c r="K360" s="36"/>
      <c r="L360" s="221" t="s">
        <v>2287</v>
      </c>
      <c r="M360" s="95"/>
      <c r="N360" s="96"/>
      <c r="O360" s="97"/>
      <c r="P360" s="46"/>
      <c r="Q360" s="46"/>
      <c r="R360" s="95"/>
      <c r="S360" s="96"/>
      <c r="T360" s="97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4"/>
        <v>574779</v>
      </c>
      <c r="G361" s="104">
        <v>1</v>
      </c>
      <c r="H361" s="104">
        <v>553217</v>
      </c>
      <c r="I361" s="104">
        <v>0</v>
      </c>
      <c r="J361" s="104">
        <v>21561</v>
      </c>
      <c r="K361" s="36"/>
      <c r="L361" s="221" t="s">
        <v>2291</v>
      </c>
      <c r="M361" s="95"/>
      <c r="N361" s="96"/>
      <c r="O361" s="78"/>
      <c r="P361" s="46"/>
      <c r="Q361" s="46"/>
      <c r="R361" s="95"/>
      <c r="S361" s="96"/>
      <c r="T361" s="78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4"/>
        <v>480100</v>
      </c>
      <c r="G362" s="104">
        <v>0</v>
      </c>
      <c r="H362" s="104">
        <v>480100</v>
      </c>
      <c r="I362" s="104">
        <v>0</v>
      </c>
      <c r="J362" s="104">
        <v>0</v>
      </c>
      <c r="K362" s="36"/>
      <c r="L362" s="221" t="s">
        <v>2291</v>
      </c>
      <c r="M362" s="95"/>
      <c r="N362" s="96"/>
      <c r="O362" s="97"/>
      <c r="P362" s="46"/>
      <c r="Q362" s="46"/>
      <c r="R362" s="95"/>
      <c r="S362" s="96"/>
      <c r="T362" s="78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4"/>
        <v>530573</v>
      </c>
      <c r="G363" s="104">
        <v>0</v>
      </c>
      <c r="H363" s="104">
        <v>247648</v>
      </c>
      <c r="I363" s="104">
        <v>0</v>
      </c>
      <c r="J363" s="104">
        <v>282925</v>
      </c>
      <c r="K363" s="36"/>
      <c r="L363" s="221" t="s">
        <v>2291</v>
      </c>
      <c r="M363" s="95"/>
      <c r="N363" s="96"/>
      <c r="O363" s="97"/>
      <c r="P363" s="46"/>
      <c r="Q363" s="46"/>
      <c r="R363" s="95"/>
      <c r="S363" s="96"/>
      <c r="T363" s="97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4"/>
        <v>89550</v>
      </c>
      <c r="G364" s="104">
        <v>0</v>
      </c>
      <c r="H364" s="104">
        <v>48950</v>
      </c>
      <c r="I364" s="104">
        <v>0</v>
      </c>
      <c r="J364" s="104">
        <v>40600</v>
      </c>
      <c r="K364" s="63"/>
      <c r="L364" s="221" t="s">
        <v>2287</v>
      </c>
      <c r="M364" s="95"/>
      <c r="N364" s="96"/>
      <c r="O364" s="97"/>
      <c r="P364" s="46"/>
      <c r="Q364" s="46"/>
      <c r="R364" s="95"/>
      <c r="S364" s="96"/>
      <c r="T364" s="78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4"/>
        <v>1715745</v>
      </c>
      <c r="G365" s="104">
        <v>1387000</v>
      </c>
      <c r="H365" s="104">
        <v>328745</v>
      </c>
      <c r="I365" s="104">
        <v>0</v>
      </c>
      <c r="J365" s="104">
        <v>0</v>
      </c>
      <c r="K365" s="36"/>
      <c r="L365" s="221" t="s">
        <v>2287</v>
      </c>
      <c r="M365" s="95"/>
      <c r="N365" s="96"/>
      <c r="O365" s="97"/>
      <c r="P365" s="46"/>
      <c r="Q365" s="46"/>
      <c r="R365" s="95"/>
      <c r="S365" s="96"/>
      <c r="T365" s="78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4"/>
        <v>11736</v>
      </c>
      <c r="G366" s="104">
        <v>0</v>
      </c>
      <c r="H366" s="104">
        <v>6736</v>
      </c>
      <c r="I366" s="104">
        <v>0</v>
      </c>
      <c r="J366" s="104">
        <v>5000</v>
      </c>
      <c r="K366" s="36"/>
      <c r="L366" s="221" t="s">
        <v>2291</v>
      </c>
      <c r="M366" s="95"/>
      <c r="N366" s="96"/>
      <c r="O366" s="97"/>
      <c r="P366" s="46"/>
      <c r="Q366" s="46"/>
      <c r="R366" s="95"/>
      <c r="S366" s="96"/>
      <c r="T366" s="97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4"/>
        <v>254899</v>
      </c>
      <c r="G367" s="104">
        <v>14000</v>
      </c>
      <c r="H367" s="104">
        <v>79883</v>
      </c>
      <c r="I367" s="104">
        <v>0</v>
      </c>
      <c r="J367" s="104">
        <v>161016</v>
      </c>
      <c r="K367" s="36"/>
      <c r="L367" s="221" t="s">
        <v>2287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4"/>
        <v>3936353</v>
      </c>
      <c r="G368" s="104">
        <v>935000</v>
      </c>
      <c r="H368" s="104">
        <v>1219388</v>
      </c>
      <c r="I368" s="104">
        <v>5000</v>
      </c>
      <c r="J368" s="104">
        <v>1776965</v>
      </c>
      <c r="K368" s="36"/>
      <c r="L368" s="221" t="s">
        <v>2291</v>
      </c>
      <c r="M368" s="95"/>
      <c r="N368" s="96"/>
      <c r="O368" s="78"/>
      <c r="P368" s="46"/>
      <c r="Q368" s="46"/>
      <c r="R368" s="95"/>
      <c r="S368" s="96"/>
      <c r="T368" s="78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14"/>
        <v>92621</v>
      </c>
      <c r="G369" s="104">
        <v>32000</v>
      </c>
      <c r="H369" s="104">
        <v>60621</v>
      </c>
      <c r="I369" s="104">
        <v>0</v>
      </c>
      <c r="J369" s="104">
        <v>0</v>
      </c>
      <c r="K369" s="36"/>
      <c r="L369" s="221" t="s">
        <v>2291</v>
      </c>
      <c r="M369" s="95"/>
      <c r="N369" s="96"/>
      <c r="O369" s="97"/>
      <c r="P369" s="46"/>
      <c r="Q369" s="46"/>
      <c r="R369" s="95"/>
      <c r="S369" s="96"/>
      <c r="T369" s="97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14"/>
        <v>3147536</v>
      </c>
      <c r="G370" s="104">
        <v>1360250</v>
      </c>
      <c r="H370" s="104">
        <v>782249</v>
      </c>
      <c r="I370" s="104">
        <v>0</v>
      </c>
      <c r="J370" s="104">
        <v>1005037</v>
      </c>
      <c r="K370" s="36"/>
      <c r="L370" s="221" t="s">
        <v>2287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14"/>
        <v>2409019</v>
      </c>
      <c r="G371" s="104">
        <v>670974</v>
      </c>
      <c r="H371" s="104">
        <v>1371878</v>
      </c>
      <c r="I371" s="104">
        <v>40001</v>
      </c>
      <c r="J371" s="104">
        <v>326166</v>
      </c>
      <c r="K371" s="36"/>
      <c r="L371" s="221" t="s">
        <v>2287</v>
      </c>
      <c r="M371" s="95"/>
      <c r="N371" s="96"/>
      <c r="O371" s="78"/>
      <c r="P371" s="46"/>
      <c r="Q371" s="46"/>
      <c r="R371" s="95"/>
      <c r="S371" s="96"/>
      <c r="T371" s="78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14"/>
        <v>23245</v>
      </c>
      <c r="G372" s="104">
        <v>0</v>
      </c>
      <c r="H372" s="104">
        <v>23245</v>
      </c>
      <c r="I372" s="104">
        <v>0</v>
      </c>
      <c r="J372" s="104">
        <v>0</v>
      </c>
      <c r="K372" s="36"/>
      <c r="L372" s="221" t="s">
        <v>2291</v>
      </c>
      <c r="M372" s="95"/>
      <c r="N372" s="96"/>
      <c r="O372" s="97"/>
      <c r="P372" s="46"/>
      <c r="Q372" s="46"/>
      <c r="R372" s="95"/>
      <c r="S372" s="96"/>
      <c r="T372" s="97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>G374+H374+I374+J374</f>
        <v>509488</v>
      </c>
      <c r="G374" s="104">
        <v>0</v>
      </c>
      <c r="H374" s="104">
        <v>138987</v>
      </c>
      <c r="I374" s="104">
        <v>0</v>
      </c>
      <c r="J374" s="104">
        <v>370501</v>
      </c>
      <c r="K374" s="36"/>
      <c r="L374" s="221" t="s">
        <v>2287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>G375+H375+I375+J375</f>
        <v>613369</v>
      </c>
      <c r="G375" s="104">
        <v>2400</v>
      </c>
      <c r="H375" s="104">
        <v>555177</v>
      </c>
      <c r="I375" s="104">
        <v>0</v>
      </c>
      <c r="J375" s="104">
        <v>55792</v>
      </c>
      <c r="K375" s="36"/>
      <c r="L375" s="221" t="s">
        <v>2287</v>
      </c>
      <c r="M375" s="95"/>
      <c r="N375" s="96"/>
      <c r="O375" s="97"/>
      <c r="P375" s="46"/>
      <c r="Q375" s="46"/>
      <c r="R375" s="95"/>
      <c r="S375" s="96"/>
      <c r="T375" s="97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 t="s">
        <v>9</v>
      </c>
      <c r="G376" s="103" t="s">
        <v>9</v>
      </c>
      <c r="H376" s="103" t="s">
        <v>9</v>
      </c>
      <c r="I376" s="103" t="s">
        <v>9</v>
      </c>
      <c r="J376" s="103" t="s">
        <v>9</v>
      </c>
      <c r="K376" s="36"/>
      <c r="L376" s="222" t="s">
        <v>9</v>
      </c>
      <c r="M376" s="95"/>
      <c r="N376" s="96"/>
      <c r="O376" s="78"/>
      <c r="P376" s="46"/>
      <c r="Q376" s="46"/>
      <c r="R376" s="95"/>
      <c r="S376" s="96"/>
      <c r="T376" s="97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aca="true" t="shared" si="15" ref="F377:F396">G377+H377+I377+J377</f>
        <v>4276538</v>
      </c>
      <c r="G377" s="104">
        <v>2128800</v>
      </c>
      <c r="H377" s="104">
        <v>1931506</v>
      </c>
      <c r="I377" s="104">
        <v>70000</v>
      </c>
      <c r="J377" s="104">
        <v>146232</v>
      </c>
      <c r="K377" s="36"/>
      <c r="L377" s="221" t="s">
        <v>2291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5"/>
        <v>2175932</v>
      </c>
      <c r="G378" s="104">
        <v>18100</v>
      </c>
      <c r="H378" s="104">
        <v>1788708</v>
      </c>
      <c r="I378" s="104">
        <v>0</v>
      </c>
      <c r="J378" s="104">
        <v>369124</v>
      </c>
      <c r="K378" s="36"/>
      <c r="L378" s="221" t="s">
        <v>2287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5"/>
        <v>862295</v>
      </c>
      <c r="G379" s="104">
        <v>300</v>
      </c>
      <c r="H379" s="104">
        <v>861995</v>
      </c>
      <c r="I379" s="104">
        <v>0</v>
      </c>
      <c r="J379" s="104">
        <v>0</v>
      </c>
      <c r="K379" s="36"/>
      <c r="L379" s="221" t="s">
        <v>2291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5"/>
        <v>2735288</v>
      </c>
      <c r="G380" s="104">
        <v>988350</v>
      </c>
      <c r="H380" s="104">
        <v>1308915</v>
      </c>
      <c r="I380" s="104">
        <v>40300</v>
      </c>
      <c r="J380" s="104">
        <v>397723</v>
      </c>
      <c r="K380" s="36"/>
      <c r="L380" s="221" t="s">
        <v>2287</v>
      </c>
      <c r="M380" s="95"/>
      <c r="N380" s="96"/>
      <c r="O380" s="78"/>
      <c r="P380" s="46"/>
      <c r="Q380" s="46"/>
      <c r="R380" s="95"/>
      <c r="S380" s="96"/>
      <c r="T380" s="78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5"/>
        <v>272997</v>
      </c>
      <c r="G381" s="104">
        <v>3000</v>
      </c>
      <c r="H381" s="104">
        <v>258447</v>
      </c>
      <c r="I381" s="104">
        <v>1500</v>
      </c>
      <c r="J381" s="104">
        <v>10050</v>
      </c>
      <c r="K381" s="36"/>
      <c r="L381" s="221" t="s">
        <v>2291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5"/>
        <v>1770878</v>
      </c>
      <c r="G382" s="104">
        <v>452501</v>
      </c>
      <c r="H382" s="104">
        <v>228977</v>
      </c>
      <c r="I382" s="104">
        <v>0</v>
      </c>
      <c r="J382" s="104">
        <v>1089400</v>
      </c>
      <c r="K382" s="36"/>
      <c r="L382" s="221" t="s">
        <v>2291</v>
      </c>
      <c r="M382" s="95"/>
      <c r="N382" s="96"/>
      <c r="O382" s="97"/>
      <c r="P382" s="46"/>
      <c r="Q382" s="46"/>
      <c r="R382" s="95"/>
      <c r="S382" s="96"/>
      <c r="T382" s="97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5"/>
        <v>9066738</v>
      </c>
      <c r="G383" s="104">
        <v>3637165</v>
      </c>
      <c r="H383" s="104">
        <v>3161303</v>
      </c>
      <c r="I383" s="104">
        <v>0</v>
      </c>
      <c r="J383" s="104">
        <v>2268270</v>
      </c>
      <c r="K383" s="36"/>
      <c r="L383" s="221" t="s">
        <v>2287</v>
      </c>
      <c r="M383" s="95"/>
      <c r="N383" s="96"/>
      <c r="O383" s="97"/>
      <c r="P383" s="46"/>
      <c r="Q383" s="46"/>
      <c r="R383" s="95"/>
      <c r="S383" s="96"/>
      <c r="T383" s="78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5"/>
        <v>823651</v>
      </c>
      <c r="G384" s="104">
        <v>327900</v>
      </c>
      <c r="H384" s="104">
        <v>311177</v>
      </c>
      <c r="I384" s="104">
        <v>1</v>
      </c>
      <c r="J384" s="104">
        <v>184573</v>
      </c>
      <c r="K384" s="36"/>
      <c r="L384" s="221" t="s">
        <v>2287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5"/>
        <v>435974</v>
      </c>
      <c r="G385" s="104">
        <v>0</v>
      </c>
      <c r="H385" s="104">
        <v>311974</v>
      </c>
      <c r="I385" s="104">
        <v>0</v>
      </c>
      <c r="J385" s="104">
        <v>124000</v>
      </c>
      <c r="K385" s="36"/>
      <c r="L385" s="221" t="s">
        <v>2287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5"/>
        <v>2378498</v>
      </c>
      <c r="G386" s="104">
        <v>1048500</v>
      </c>
      <c r="H386" s="104">
        <v>1285157</v>
      </c>
      <c r="I386" s="104">
        <v>0</v>
      </c>
      <c r="J386" s="104">
        <v>44841</v>
      </c>
      <c r="K386" s="36"/>
      <c r="L386" s="221" t="s">
        <v>2291</v>
      </c>
      <c r="M386" s="95"/>
      <c r="N386" s="96"/>
      <c r="O386" s="97"/>
      <c r="P386" s="46"/>
      <c r="Q386" s="46"/>
      <c r="R386" s="95"/>
      <c r="S386" s="96"/>
      <c r="T386" s="78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5"/>
        <v>392425</v>
      </c>
      <c r="G387" s="104">
        <v>1000</v>
      </c>
      <c r="H387" s="104">
        <v>51050</v>
      </c>
      <c r="I387" s="104">
        <v>3000</v>
      </c>
      <c r="J387" s="104">
        <v>337375</v>
      </c>
      <c r="K387" s="36"/>
      <c r="L387" s="221" t="s">
        <v>2287</v>
      </c>
      <c r="M387" s="95"/>
      <c r="N387" s="96"/>
      <c r="O387" s="97"/>
      <c r="P387" s="46"/>
      <c r="Q387" s="46"/>
      <c r="R387" s="95"/>
      <c r="S387" s="96"/>
      <c r="T387" s="78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5"/>
        <v>2274648</v>
      </c>
      <c r="G388" s="104">
        <v>616400</v>
      </c>
      <c r="H388" s="104">
        <v>340183</v>
      </c>
      <c r="I388" s="104">
        <v>0</v>
      </c>
      <c r="J388" s="104">
        <v>1318065</v>
      </c>
      <c r="K388" s="36"/>
      <c r="L388" s="221" t="s">
        <v>2287</v>
      </c>
      <c r="M388" s="95"/>
      <c r="N388" s="96"/>
      <c r="O388" s="78"/>
      <c r="P388" s="46"/>
      <c r="Q388" s="46"/>
      <c r="R388" s="95"/>
      <c r="S388" s="96"/>
      <c r="T388" s="97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5"/>
        <v>2455485</v>
      </c>
      <c r="G389" s="104">
        <v>791800</v>
      </c>
      <c r="H389" s="104">
        <v>1270428</v>
      </c>
      <c r="I389" s="104">
        <v>0</v>
      </c>
      <c r="J389" s="104">
        <v>393257</v>
      </c>
      <c r="K389" s="36"/>
      <c r="L389" s="221" t="s">
        <v>2287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15"/>
        <v>519918</v>
      </c>
      <c r="G390" s="104">
        <v>57330</v>
      </c>
      <c r="H390" s="104">
        <v>305052</v>
      </c>
      <c r="I390" s="104">
        <v>15000</v>
      </c>
      <c r="J390" s="104">
        <v>142536</v>
      </c>
      <c r="K390" s="36"/>
      <c r="L390" s="221" t="s">
        <v>2287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15"/>
        <v>157842</v>
      </c>
      <c r="G391" s="104">
        <v>0</v>
      </c>
      <c r="H391" s="104">
        <v>157842</v>
      </c>
      <c r="I391" s="104">
        <v>0</v>
      </c>
      <c r="J391" s="104">
        <v>0</v>
      </c>
      <c r="K391" s="36"/>
      <c r="L391" s="221" t="s">
        <v>2291</v>
      </c>
      <c r="M391" s="95"/>
      <c r="N391" s="96"/>
      <c r="O391" s="97"/>
      <c r="P391" s="46"/>
      <c r="Q391" s="46"/>
      <c r="R391" s="95"/>
      <c r="S391" s="96"/>
      <c r="T391" s="78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5"/>
        <v>1011204</v>
      </c>
      <c r="G392" s="104">
        <v>76001</v>
      </c>
      <c r="H392" s="104">
        <v>197954</v>
      </c>
      <c r="I392" s="104">
        <v>43200</v>
      </c>
      <c r="J392" s="104">
        <v>694049</v>
      </c>
      <c r="K392" s="63"/>
      <c r="L392" s="221" t="s">
        <v>2287</v>
      </c>
      <c r="M392" s="95"/>
      <c r="N392" s="96"/>
      <c r="O392" s="97"/>
      <c r="P392" s="46"/>
      <c r="Q392" s="46"/>
      <c r="R392" s="95"/>
      <c r="S392" s="96"/>
      <c r="T392" s="78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5"/>
        <v>249600</v>
      </c>
      <c r="G393" s="104">
        <v>0</v>
      </c>
      <c r="H393" s="104">
        <v>195630</v>
      </c>
      <c r="I393" s="104">
        <v>0</v>
      </c>
      <c r="J393" s="104">
        <v>53970</v>
      </c>
      <c r="K393" s="36"/>
      <c r="L393" s="221" t="s">
        <v>2291</v>
      </c>
      <c r="M393" s="95"/>
      <c r="N393" s="96"/>
      <c r="O393" s="78"/>
      <c r="P393" s="46"/>
      <c r="Q393" s="46"/>
      <c r="R393" s="95"/>
      <c r="S393" s="96"/>
      <c r="T393" s="97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5"/>
        <v>2673309</v>
      </c>
      <c r="G394" s="104">
        <v>950000</v>
      </c>
      <c r="H394" s="104">
        <v>1721309</v>
      </c>
      <c r="I394" s="104">
        <v>0</v>
      </c>
      <c r="J394" s="104">
        <v>2000</v>
      </c>
      <c r="K394" s="36"/>
      <c r="L394" s="221" t="s">
        <v>2287</v>
      </c>
      <c r="M394" s="95"/>
      <c r="N394" s="96"/>
      <c r="O394" s="97"/>
      <c r="P394" s="46"/>
      <c r="Q394" s="46"/>
      <c r="R394" s="95"/>
      <c r="S394" s="96"/>
      <c r="T394" s="97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5"/>
        <v>134752</v>
      </c>
      <c r="G395" s="104">
        <v>0</v>
      </c>
      <c r="H395" s="104">
        <v>126052</v>
      </c>
      <c r="I395" s="104">
        <v>0</v>
      </c>
      <c r="J395" s="104">
        <v>8700</v>
      </c>
      <c r="K395" s="36"/>
      <c r="L395" s="221" t="s">
        <v>2291</v>
      </c>
      <c r="M395" s="95"/>
      <c r="N395" s="96"/>
      <c r="O395" s="97"/>
      <c r="P395" s="46"/>
      <c r="Q395" s="46"/>
      <c r="R395" s="95"/>
      <c r="S395" s="96"/>
      <c r="T395" s="78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5"/>
        <v>2659981</v>
      </c>
      <c r="G396" s="104">
        <v>495660</v>
      </c>
      <c r="H396" s="104">
        <v>2164321</v>
      </c>
      <c r="I396" s="104">
        <v>0</v>
      </c>
      <c r="J396" s="104">
        <v>0</v>
      </c>
      <c r="K396" s="36"/>
      <c r="L396" s="221" t="s">
        <v>2287</v>
      </c>
      <c r="M396" s="95"/>
      <c r="N396" s="96"/>
      <c r="O396" s="97"/>
      <c r="P396" s="46"/>
      <c r="Q396" s="46"/>
      <c r="R396" s="95"/>
      <c r="S396" s="96"/>
      <c r="T396" s="78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 t="s">
        <v>9</v>
      </c>
      <c r="G397" s="103" t="s">
        <v>9</v>
      </c>
      <c r="H397" s="103" t="s">
        <v>9</v>
      </c>
      <c r="I397" s="103" t="s">
        <v>9</v>
      </c>
      <c r="J397" s="103" t="s">
        <v>9</v>
      </c>
      <c r="K397" s="36"/>
      <c r="L397" s="222" t="s">
        <v>9</v>
      </c>
      <c r="M397" s="95"/>
      <c r="N397" s="96"/>
      <c r="O397" s="97"/>
      <c r="P397" s="46"/>
      <c r="Q397" s="46"/>
      <c r="R397" s="95"/>
      <c r="S397" s="96"/>
      <c r="T397" s="78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aca="true" t="shared" si="16" ref="F398:F410">G398+H398+I398+J398</f>
        <v>14180</v>
      </c>
      <c r="G398" s="104">
        <v>0</v>
      </c>
      <c r="H398" s="104">
        <v>14180</v>
      </c>
      <c r="I398" s="104">
        <v>0</v>
      </c>
      <c r="J398" s="104">
        <v>0</v>
      </c>
      <c r="K398" s="36"/>
      <c r="L398" s="221" t="s">
        <v>2287</v>
      </c>
      <c r="M398" s="95"/>
      <c r="N398" s="96"/>
      <c r="O398" s="97"/>
      <c r="P398" s="46"/>
      <c r="Q398" s="46"/>
      <c r="R398" s="95"/>
      <c r="S398" s="96"/>
      <c r="T398" s="97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6"/>
        <v>92997</v>
      </c>
      <c r="G399" s="104">
        <v>0</v>
      </c>
      <c r="H399" s="104">
        <v>79397</v>
      </c>
      <c r="I399" s="104">
        <v>0</v>
      </c>
      <c r="J399" s="104">
        <v>13600</v>
      </c>
      <c r="K399" s="36"/>
      <c r="L399" s="221" t="s">
        <v>2291</v>
      </c>
      <c r="M399" s="95"/>
      <c r="N399" s="96"/>
      <c r="O399" s="97"/>
      <c r="P399" s="46"/>
      <c r="Q399" s="46"/>
      <c r="R399" s="95"/>
      <c r="S399" s="96"/>
      <c r="T399" s="97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6"/>
        <v>2411214</v>
      </c>
      <c r="G400" s="104">
        <v>1557250</v>
      </c>
      <c r="H400" s="104">
        <v>735677</v>
      </c>
      <c r="I400" s="104">
        <v>99650</v>
      </c>
      <c r="J400" s="104">
        <v>18637</v>
      </c>
      <c r="K400" s="36"/>
      <c r="L400" s="221" t="s">
        <v>2287</v>
      </c>
      <c r="M400" s="95"/>
      <c r="N400" s="96"/>
      <c r="O400" s="97"/>
      <c r="P400" s="46"/>
      <c r="Q400" s="46"/>
      <c r="R400" s="95"/>
      <c r="S400" s="96"/>
      <c r="T400" s="78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6"/>
        <v>730983</v>
      </c>
      <c r="G401" s="104">
        <v>21263</v>
      </c>
      <c r="H401" s="104">
        <v>187580</v>
      </c>
      <c r="I401" s="104">
        <v>61640</v>
      </c>
      <c r="J401" s="104">
        <v>460500</v>
      </c>
      <c r="K401" s="36"/>
      <c r="L401" s="221" t="s">
        <v>2287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6"/>
        <v>1181911</v>
      </c>
      <c r="G402" s="104">
        <v>989950</v>
      </c>
      <c r="H402" s="104">
        <v>191960</v>
      </c>
      <c r="I402" s="104">
        <v>0</v>
      </c>
      <c r="J402" s="104">
        <v>1</v>
      </c>
      <c r="K402" s="36"/>
      <c r="L402" s="221" t="s">
        <v>2291</v>
      </c>
      <c r="M402" s="95"/>
      <c r="N402" s="96"/>
      <c r="O402" s="97"/>
      <c r="P402" s="46"/>
      <c r="Q402" s="46"/>
      <c r="R402" s="95"/>
      <c r="S402" s="96"/>
      <c r="T402" s="78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6"/>
        <v>526661</v>
      </c>
      <c r="G403" s="104">
        <v>228000</v>
      </c>
      <c r="H403" s="104">
        <v>202802</v>
      </c>
      <c r="I403" s="104">
        <v>68100</v>
      </c>
      <c r="J403" s="104">
        <v>27759</v>
      </c>
      <c r="K403" s="36"/>
      <c r="L403" s="221" t="s">
        <v>2287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6"/>
        <v>2669771</v>
      </c>
      <c r="G404" s="104">
        <v>724302</v>
      </c>
      <c r="H404" s="104">
        <v>977935</v>
      </c>
      <c r="I404" s="104">
        <v>20200</v>
      </c>
      <c r="J404" s="104">
        <v>947334</v>
      </c>
      <c r="K404" s="36"/>
      <c r="L404" s="221" t="s">
        <v>2291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6"/>
        <v>452099</v>
      </c>
      <c r="G405" s="104">
        <v>13025</v>
      </c>
      <c r="H405" s="104">
        <v>345124</v>
      </c>
      <c r="I405" s="104">
        <v>0</v>
      </c>
      <c r="J405" s="104">
        <v>93950</v>
      </c>
      <c r="K405" s="36"/>
      <c r="L405" s="221" t="s">
        <v>2291</v>
      </c>
      <c r="M405" s="95"/>
      <c r="N405" s="96"/>
      <c r="O405" s="97"/>
      <c r="P405" s="46"/>
      <c r="Q405" s="46"/>
      <c r="R405" s="95"/>
      <c r="S405" s="96"/>
      <c r="T405" s="78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6"/>
        <v>147312</v>
      </c>
      <c r="G406" s="104">
        <v>0</v>
      </c>
      <c r="H406" s="104">
        <v>132012</v>
      </c>
      <c r="I406" s="104">
        <v>0</v>
      </c>
      <c r="J406" s="104">
        <v>15300</v>
      </c>
      <c r="K406" s="36"/>
      <c r="L406" s="221" t="s">
        <v>2287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6"/>
        <v>660984</v>
      </c>
      <c r="G407" s="104">
        <v>500000</v>
      </c>
      <c r="H407" s="104">
        <v>74784</v>
      </c>
      <c r="I407" s="104">
        <v>81200</v>
      </c>
      <c r="J407" s="104">
        <v>5000</v>
      </c>
      <c r="K407" s="36"/>
      <c r="L407" s="221" t="s">
        <v>2287</v>
      </c>
      <c r="M407" s="95"/>
      <c r="N407" s="96"/>
      <c r="O407" s="78"/>
      <c r="P407" s="46"/>
      <c r="Q407" s="46"/>
      <c r="R407" s="95"/>
      <c r="S407" s="96"/>
      <c r="T407" s="97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6"/>
        <v>188170</v>
      </c>
      <c r="G408" s="104">
        <v>20000</v>
      </c>
      <c r="H408" s="104">
        <v>167420</v>
      </c>
      <c r="I408" s="104">
        <v>0</v>
      </c>
      <c r="J408" s="104">
        <v>750</v>
      </c>
      <c r="K408" s="36"/>
      <c r="L408" s="221" t="s">
        <v>2287</v>
      </c>
      <c r="M408" s="95"/>
      <c r="N408" s="96"/>
      <c r="O408" s="97"/>
      <c r="P408" s="46"/>
      <c r="Q408" s="46"/>
      <c r="R408" s="95"/>
      <c r="S408" s="96"/>
      <c r="T408" s="97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6"/>
        <v>1078176</v>
      </c>
      <c r="G409" s="104">
        <v>288800</v>
      </c>
      <c r="H409" s="104">
        <v>716931</v>
      </c>
      <c r="I409" s="104">
        <v>18800</v>
      </c>
      <c r="J409" s="104">
        <v>53645</v>
      </c>
      <c r="K409" s="36"/>
      <c r="L409" s="221" t="s">
        <v>2291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6"/>
        <v>99927</v>
      </c>
      <c r="G410" s="104">
        <v>0</v>
      </c>
      <c r="H410" s="104">
        <v>99927</v>
      </c>
      <c r="I410" s="104">
        <v>0</v>
      </c>
      <c r="J410" s="104">
        <v>0</v>
      </c>
      <c r="K410" s="36"/>
      <c r="L410" s="221" t="s">
        <v>2286</v>
      </c>
      <c r="M410" s="95"/>
      <c r="N410" s="96"/>
      <c r="O410" s="97"/>
      <c r="P410" s="46"/>
      <c r="Q410" s="46"/>
      <c r="R410" s="95"/>
      <c r="S410" s="96"/>
      <c r="T410" s="78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aca="true" t="shared" si="17" ref="F412:F423">G412+H412+I412+J412</f>
        <v>294187</v>
      </c>
      <c r="G412" s="104">
        <v>1500</v>
      </c>
      <c r="H412" s="104">
        <v>193382</v>
      </c>
      <c r="I412" s="104">
        <v>7400</v>
      </c>
      <c r="J412" s="104">
        <v>91905</v>
      </c>
      <c r="K412" s="36"/>
      <c r="L412" s="221" t="s">
        <v>2287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17"/>
        <v>1600822</v>
      </c>
      <c r="G413" s="104">
        <v>586120</v>
      </c>
      <c r="H413" s="104">
        <v>600003</v>
      </c>
      <c r="I413" s="104">
        <v>0</v>
      </c>
      <c r="J413" s="104">
        <v>414699</v>
      </c>
      <c r="K413" s="36"/>
      <c r="L413" s="221" t="s">
        <v>2287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17"/>
        <v>658339</v>
      </c>
      <c r="G414" s="104">
        <v>1</v>
      </c>
      <c r="H414" s="104">
        <v>371873</v>
      </c>
      <c r="I414" s="104">
        <v>0</v>
      </c>
      <c r="J414" s="104">
        <v>286465</v>
      </c>
      <c r="K414" s="36"/>
      <c r="L414" s="221" t="s">
        <v>2287</v>
      </c>
      <c r="M414" s="95"/>
      <c r="N414" s="96"/>
      <c r="O414" s="97"/>
      <c r="P414" s="46"/>
      <c r="Q414" s="46"/>
      <c r="R414" s="95"/>
      <c r="S414" s="96"/>
      <c r="T414" s="78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17"/>
        <v>1024458</v>
      </c>
      <c r="G415" s="104">
        <v>0</v>
      </c>
      <c r="H415" s="104">
        <v>224207</v>
      </c>
      <c r="I415" s="104">
        <v>0</v>
      </c>
      <c r="J415" s="104">
        <v>800251</v>
      </c>
      <c r="K415" s="36"/>
      <c r="L415" s="221" t="s">
        <v>2291</v>
      </c>
      <c r="M415" s="95"/>
      <c r="N415" s="96"/>
      <c r="O415" s="97"/>
      <c r="P415" s="46"/>
      <c r="Q415" s="46"/>
      <c r="R415" s="95"/>
      <c r="S415" s="96"/>
      <c r="T415" s="78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17"/>
        <v>1422663</v>
      </c>
      <c r="G416" s="104">
        <v>0</v>
      </c>
      <c r="H416" s="104">
        <v>487689</v>
      </c>
      <c r="I416" s="104">
        <v>0</v>
      </c>
      <c r="J416" s="104">
        <v>934974</v>
      </c>
      <c r="K416" s="36"/>
      <c r="L416" s="221" t="s">
        <v>2287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17"/>
        <v>14527940</v>
      </c>
      <c r="G417" s="104">
        <v>0</v>
      </c>
      <c r="H417" s="104">
        <v>226583</v>
      </c>
      <c r="I417" s="104">
        <v>3144600</v>
      </c>
      <c r="J417" s="104">
        <v>11156757</v>
      </c>
      <c r="K417" s="36"/>
      <c r="L417" s="221" t="s">
        <v>2291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17"/>
        <v>1193144</v>
      </c>
      <c r="G418" s="104">
        <v>0</v>
      </c>
      <c r="H418" s="104">
        <v>1193144</v>
      </c>
      <c r="I418" s="104">
        <v>0</v>
      </c>
      <c r="J418" s="104">
        <v>0</v>
      </c>
      <c r="K418" s="36"/>
      <c r="L418" s="221" t="s">
        <v>2291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17"/>
        <v>112500</v>
      </c>
      <c r="G419" s="104">
        <v>0</v>
      </c>
      <c r="H419" s="104">
        <v>0</v>
      </c>
      <c r="I419" s="104">
        <v>0</v>
      </c>
      <c r="J419" s="104">
        <v>112500</v>
      </c>
      <c r="K419" s="36"/>
      <c r="L419" s="221" t="s">
        <v>2287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17"/>
        <v>498511</v>
      </c>
      <c r="G420" s="104">
        <v>0</v>
      </c>
      <c r="H420" s="104">
        <v>498511</v>
      </c>
      <c r="I420" s="104">
        <v>0</v>
      </c>
      <c r="J420" s="104">
        <v>0</v>
      </c>
      <c r="K420" s="36"/>
      <c r="L420" s="221" t="s">
        <v>2291</v>
      </c>
      <c r="M420" s="95"/>
      <c r="N420" s="96"/>
      <c r="O420" s="78"/>
      <c r="P420" s="46"/>
      <c r="Q420" s="46"/>
      <c r="R420" s="95"/>
      <c r="S420" s="96"/>
      <c r="T420" s="78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17"/>
        <v>880599</v>
      </c>
      <c r="G421" s="104">
        <v>0</v>
      </c>
      <c r="H421" s="104">
        <v>307799</v>
      </c>
      <c r="I421" s="104">
        <v>0</v>
      </c>
      <c r="J421" s="104">
        <v>572800</v>
      </c>
      <c r="K421" s="36"/>
      <c r="L421" s="221" t="s">
        <v>2287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17"/>
        <v>2503932</v>
      </c>
      <c r="G422" s="104">
        <v>945000</v>
      </c>
      <c r="H422" s="104">
        <v>851929</v>
      </c>
      <c r="I422" s="104">
        <v>50001</v>
      </c>
      <c r="J422" s="104">
        <v>657002</v>
      </c>
      <c r="K422" s="36"/>
      <c r="L422" s="221" t="s">
        <v>2291</v>
      </c>
      <c r="M422" s="95"/>
      <c r="N422" s="96"/>
      <c r="O422" s="97"/>
      <c r="P422" s="46"/>
      <c r="Q422" s="46"/>
      <c r="R422" s="95"/>
      <c r="S422" s="96"/>
      <c r="T422" s="97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17"/>
        <v>419182</v>
      </c>
      <c r="G423" s="104">
        <v>144000</v>
      </c>
      <c r="H423" s="104">
        <v>253881</v>
      </c>
      <c r="I423" s="104">
        <v>0</v>
      </c>
      <c r="J423" s="104">
        <v>21301</v>
      </c>
      <c r="K423" s="36"/>
      <c r="L423" s="221" t="s">
        <v>2291</v>
      </c>
      <c r="M423" s="95"/>
      <c r="N423" s="96"/>
      <c r="O423" s="97"/>
      <c r="P423" s="46"/>
      <c r="Q423" s="46"/>
      <c r="R423" s="95"/>
      <c r="S423" s="96"/>
      <c r="T423" s="97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Q424" s="46"/>
      <c r="R424" s="95"/>
      <c r="S424" s="96"/>
      <c r="T424" s="78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18" ref="F425:F456">G425+H425+I425+J425</f>
        <v>168107</v>
      </c>
      <c r="G425" s="104">
        <v>0</v>
      </c>
      <c r="H425" s="104">
        <v>168107</v>
      </c>
      <c r="I425" s="104">
        <v>0</v>
      </c>
      <c r="J425" s="104">
        <v>0</v>
      </c>
      <c r="K425" s="36"/>
      <c r="L425" s="221" t="s">
        <v>2291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8"/>
        <v>2116867</v>
      </c>
      <c r="G426" s="104">
        <v>406750</v>
      </c>
      <c r="H426" s="104">
        <v>1400951</v>
      </c>
      <c r="I426" s="104">
        <v>115150</v>
      </c>
      <c r="J426" s="104">
        <v>194016</v>
      </c>
      <c r="K426" s="36"/>
      <c r="L426" s="221" t="s">
        <v>2287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8"/>
        <v>3775731</v>
      </c>
      <c r="G427" s="104">
        <v>775685</v>
      </c>
      <c r="H427" s="104">
        <v>1349761</v>
      </c>
      <c r="I427" s="104">
        <v>0</v>
      </c>
      <c r="J427" s="104">
        <v>1650285</v>
      </c>
      <c r="K427" s="36"/>
      <c r="L427" s="221" t="s">
        <v>2287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8"/>
        <v>493028</v>
      </c>
      <c r="G428" s="104">
        <v>0</v>
      </c>
      <c r="H428" s="104">
        <v>276628</v>
      </c>
      <c r="I428" s="104">
        <v>7900</v>
      </c>
      <c r="J428" s="104">
        <v>208500</v>
      </c>
      <c r="K428" s="36"/>
      <c r="L428" s="221" t="s">
        <v>2291</v>
      </c>
      <c r="M428" s="95"/>
      <c r="N428" s="96"/>
      <c r="O428" s="78"/>
      <c r="P428" s="46"/>
      <c r="Q428" s="46"/>
      <c r="R428" s="95"/>
      <c r="S428" s="96"/>
      <c r="T428" s="78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8"/>
        <v>1392805</v>
      </c>
      <c r="G429" s="104">
        <v>0</v>
      </c>
      <c r="H429" s="104">
        <v>622672</v>
      </c>
      <c r="I429" s="104">
        <v>0</v>
      </c>
      <c r="J429" s="104">
        <v>770133</v>
      </c>
      <c r="K429" s="36"/>
      <c r="L429" s="221" t="s">
        <v>2287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8"/>
        <v>671383</v>
      </c>
      <c r="G430" s="104">
        <v>0</v>
      </c>
      <c r="H430" s="104">
        <v>558623</v>
      </c>
      <c r="I430" s="104">
        <v>0</v>
      </c>
      <c r="J430" s="104">
        <v>112760</v>
      </c>
      <c r="K430" s="36"/>
      <c r="L430" s="221" t="s">
        <v>2287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18"/>
        <v>170166</v>
      </c>
      <c r="G431" s="104">
        <v>0</v>
      </c>
      <c r="H431" s="104">
        <v>53762</v>
      </c>
      <c r="I431" s="104">
        <v>0</v>
      </c>
      <c r="J431" s="104">
        <v>116404</v>
      </c>
      <c r="K431" s="36"/>
      <c r="L431" s="221" t="s">
        <v>2291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18"/>
        <v>3148162</v>
      </c>
      <c r="G432" s="104">
        <v>2608500</v>
      </c>
      <c r="H432" s="104">
        <v>316618</v>
      </c>
      <c r="I432" s="104">
        <v>0</v>
      </c>
      <c r="J432" s="104">
        <v>223044</v>
      </c>
      <c r="K432" s="36"/>
      <c r="L432" s="221" t="s">
        <v>2287</v>
      </c>
      <c r="M432" s="95"/>
      <c r="N432" s="96"/>
      <c r="O432" s="97"/>
      <c r="P432" s="46"/>
      <c r="Q432" s="46"/>
      <c r="R432" s="95"/>
      <c r="S432" s="96"/>
      <c r="T432" s="78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8"/>
        <v>25000</v>
      </c>
      <c r="G433" s="104">
        <v>0</v>
      </c>
      <c r="H433" s="104">
        <v>0</v>
      </c>
      <c r="I433" s="104">
        <v>0</v>
      </c>
      <c r="J433" s="104">
        <v>25000</v>
      </c>
      <c r="K433" s="36"/>
      <c r="L433" s="221" t="s">
        <v>2287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8"/>
        <v>5715955</v>
      </c>
      <c r="G434" s="104">
        <v>825914</v>
      </c>
      <c r="H434" s="104">
        <v>766821</v>
      </c>
      <c r="I434" s="104">
        <v>296781</v>
      </c>
      <c r="J434" s="104">
        <v>3826439</v>
      </c>
      <c r="K434" s="36"/>
      <c r="L434" s="221" t="s">
        <v>2291</v>
      </c>
      <c r="M434" s="95"/>
      <c r="N434" s="96"/>
      <c r="O434" s="97"/>
      <c r="P434" s="46"/>
      <c r="Q434" s="46"/>
      <c r="R434" s="95"/>
      <c r="S434" s="96"/>
      <c r="T434" s="97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8"/>
        <v>408949</v>
      </c>
      <c r="G435" s="104">
        <v>0</v>
      </c>
      <c r="H435" s="104">
        <v>303457</v>
      </c>
      <c r="I435" s="104">
        <v>0</v>
      </c>
      <c r="J435" s="104">
        <v>105492</v>
      </c>
      <c r="K435" s="36"/>
      <c r="L435" s="221" t="s">
        <v>2287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8"/>
        <v>1036000</v>
      </c>
      <c r="G436" s="104">
        <v>0</v>
      </c>
      <c r="H436" s="104">
        <v>697266</v>
      </c>
      <c r="I436" s="104">
        <v>0</v>
      </c>
      <c r="J436" s="104">
        <v>338734</v>
      </c>
      <c r="K436" s="36"/>
      <c r="L436" s="221" t="s">
        <v>2287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8"/>
        <v>1930817</v>
      </c>
      <c r="G437" s="104">
        <v>337000</v>
      </c>
      <c r="H437" s="104">
        <v>1118266</v>
      </c>
      <c r="I437" s="104">
        <v>284201</v>
      </c>
      <c r="J437" s="104">
        <v>191350</v>
      </c>
      <c r="K437" s="36"/>
      <c r="L437" s="221" t="s">
        <v>2287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8"/>
        <v>42059</v>
      </c>
      <c r="G438" s="104">
        <v>0</v>
      </c>
      <c r="H438" s="104">
        <v>41558</v>
      </c>
      <c r="I438" s="104">
        <v>0</v>
      </c>
      <c r="J438" s="104">
        <v>501</v>
      </c>
      <c r="K438" s="63"/>
      <c r="L438" s="221" t="s">
        <v>2287</v>
      </c>
      <c r="M438" s="95"/>
      <c r="N438" s="96"/>
      <c r="O438" s="97"/>
      <c r="P438" s="46"/>
      <c r="Q438" s="46"/>
      <c r="R438" s="95"/>
      <c r="S438" s="96"/>
      <c r="T438" s="78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8"/>
        <v>106910</v>
      </c>
      <c r="G439" s="104">
        <v>0</v>
      </c>
      <c r="H439" s="104">
        <v>76310</v>
      </c>
      <c r="I439" s="104">
        <v>0</v>
      </c>
      <c r="J439" s="104">
        <v>30600</v>
      </c>
      <c r="K439" s="36"/>
      <c r="L439" s="221" t="s">
        <v>2287</v>
      </c>
      <c r="M439" s="95"/>
      <c r="N439" s="96"/>
      <c r="O439" s="78"/>
      <c r="P439" s="46"/>
      <c r="Q439" s="46"/>
      <c r="R439" s="95"/>
      <c r="S439" s="96"/>
      <c r="T439" s="78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8"/>
        <v>5576677</v>
      </c>
      <c r="G440" s="104">
        <v>1222000</v>
      </c>
      <c r="H440" s="104">
        <v>1831466</v>
      </c>
      <c r="I440" s="104">
        <v>1385000</v>
      </c>
      <c r="J440" s="104">
        <v>1138211</v>
      </c>
      <c r="K440" s="36"/>
      <c r="L440" s="221" t="s">
        <v>2287</v>
      </c>
      <c r="M440" s="95"/>
      <c r="N440" s="96"/>
      <c r="O440" s="97"/>
      <c r="P440" s="46"/>
      <c r="Q440" s="46"/>
      <c r="R440" s="95"/>
      <c r="S440" s="96"/>
      <c r="T440" s="78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8"/>
        <v>1307911</v>
      </c>
      <c r="G441" s="104">
        <v>80000</v>
      </c>
      <c r="H441" s="104">
        <v>574824</v>
      </c>
      <c r="I441" s="104">
        <v>552150</v>
      </c>
      <c r="J441" s="104">
        <v>100937</v>
      </c>
      <c r="K441" s="36"/>
      <c r="L441" s="221" t="s">
        <v>2287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8"/>
        <v>3100</v>
      </c>
      <c r="G442" s="104">
        <v>0</v>
      </c>
      <c r="H442" s="104">
        <v>3100</v>
      </c>
      <c r="I442" s="104">
        <v>0</v>
      </c>
      <c r="J442" s="104">
        <v>0</v>
      </c>
      <c r="K442" s="36"/>
      <c r="L442" s="221" t="s">
        <v>2291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8"/>
        <v>17505846</v>
      </c>
      <c r="G443" s="104">
        <v>0</v>
      </c>
      <c r="H443" s="104">
        <v>322866</v>
      </c>
      <c r="I443" s="104">
        <v>17000000</v>
      </c>
      <c r="J443" s="104">
        <v>182980</v>
      </c>
      <c r="K443" s="36"/>
      <c r="L443" s="221" t="s">
        <v>2287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8"/>
        <v>232520</v>
      </c>
      <c r="G444" s="104">
        <v>0</v>
      </c>
      <c r="H444" s="104">
        <v>127025</v>
      </c>
      <c r="I444" s="104">
        <v>0</v>
      </c>
      <c r="J444" s="104">
        <v>105495</v>
      </c>
      <c r="K444" s="36"/>
      <c r="L444" s="221" t="s">
        <v>2287</v>
      </c>
      <c r="M444" s="95"/>
      <c r="N444" s="96"/>
      <c r="O444" s="97"/>
      <c r="P444" s="46"/>
      <c r="Q444" s="46"/>
      <c r="R444" s="95"/>
      <c r="S444" s="96"/>
      <c r="T444" s="78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8"/>
        <v>318315</v>
      </c>
      <c r="G445" s="104">
        <v>20800</v>
      </c>
      <c r="H445" s="104">
        <v>210015</v>
      </c>
      <c r="I445" s="104">
        <v>0</v>
      </c>
      <c r="J445" s="104">
        <v>87500</v>
      </c>
      <c r="K445" s="36"/>
      <c r="L445" s="221" t="s">
        <v>2287</v>
      </c>
      <c r="M445" s="95"/>
      <c r="N445" s="96"/>
      <c r="O445" s="97"/>
      <c r="P445" s="46"/>
      <c r="Q445" s="46"/>
      <c r="R445" s="95"/>
      <c r="S445" s="96"/>
      <c r="T445" s="97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8"/>
        <v>2543897</v>
      </c>
      <c r="G446" s="104">
        <v>2048095</v>
      </c>
      <c r="H446" s="104">
        <v>495802</v>
      </c>
      <c r="I446" s="104">
        <v>0</v>
      </c>
      <c r="J446" s="104">
        <v>0</v>
      </c>
      <c r="K446" s="36"/>
      <c r="L446" s="221" t="s">
        <v>2287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8"/>
        <v>2032130</v>
      </c>
      <c r="G447" s="104">
        <v>1466500</v>
      </c>
      <c r="H447" s="104">
        <v>479230</v>
      </c>
      <c r="I447" s="104">
        <v>9000</v>
      </c>
      <c r="J447" s="104">
        <v>77400</v>
      </c>
      <c r="K447" s="36"/>
      <c r="L447" s="221" t="s">
        <v>2287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8"/>
        <v>188807</v>
      </c>
      <c r="G448" s="104">
        <v>13001</v>
      </c>
      <c r="H448" s="104">
        <v>159806</v>
      </c>
      <c r="I448" s="104">
        <v>0</v>
      </c>
      <c r="J448" s="104">
        <v>16000</v>
      </c>
      <c r="K448" s="36"/>
      <c r="L448" s="221" t="s">
        <v>2287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8"/>
        <v>2092351</v>
      </c>
      <c r="G449" s="104">
        <v>48300</v>
      </c>
      <c r="H449" s="104">
        <v>1386795</v>
      </c>
      <c r="I449" s="104">
        <v>16202</v>
      </c>
      <c r="J449" s="104">
        <v>641054</v>
      </c>
      <c r="K449" s="36"/>
      <c r="L449" s="221" t="s">
        <v>2287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8"/>
        <v>6045205</v>
      </c>
      <c r="G450" s="104">
        <v>2225100</v>
      </c>
      <c r="H450" s="104">
        <v>2331369</v>
      </c>
      <c r="I450" s="104">
        <v>27000</v>
      </c>
      <c r="J450" s="104">
        <v>1461736</v>
      </c>
      <c r="K450" s="36"/>
      <c r="L450" s="221" t="s">
        <v>2287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8"/>
        <v>12988840</v>
      </c>
      <c r="G451" s="104">
        <v>7094471</v>
      </c>
      <c r="H451" s="104">
        <v>2710411</v>
      </c>
      <c r="I451" s="104">
        <v>0</v>
      </c>
      <c r="J451" s="104">
        <v>3183958</v>
      </c>
      <c r="K451" s="36"/>
      <c r="L451" s="221" t="s">
        <v>2291</v>
      </c>
      <c r="M451" s="95"/>
      <c r="N451" s="96"/>
      <c r="O451" s="97"/>
      <c r="P451" s="46"/>
      <c r="Q451" s="46"/>
      <c r="R451" s="95"/>
      <c r="S451" s="96"/>
      <c r="T451" s="78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8"/>
        <v>233462</v>
      </c>
      <c r="G452" s="104">
        <v>147880</v>
      </c>
      <c r="H452" s="104">
        <v>65982</v>
      </c>
      <c r="I452" s="104">
        <v>11000</v>
      </c>
      <c r="J452" s="104">
        <v>8600</v>
      </c>
      <c r="K452" s="36"/>
      <c r="L452" s="221" t="s">
        <v>2291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8"/>
        <v>502749</v>
      </c>
      <c r="G453" s="104">
        <v>445000</v>
      </c>
      <c r="H453" s="104">
        <v>57749</v>
      </c>
      <c r="I453" s="104">
        <v>0</v>
      </c>
      <c r="J453" s="104">
        <v>0</v>
      </c>
      <c r="K453" s="36"/>
      <c r="L453" s="221" t="s">
        <v>2287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8"/>
        <v>82352</v>
      </c>
      <c r="G454" s="104">
        <v>0</v>
      </c>
      <c r="H454" s="104">
        <v>32782</v>
      </c>
      <c r="I454" s="104">
        <v>49570</v>
      </c>
      <c r="J454" s="104">
        <v>0</v>
      </c>
      <c r="K454" s="36"/>
      <c r="L454" s="221" t="s">
        <v>2287</v>
      </c>
      <c r="M454" s="95"/>
      <c r="N454" s="96"/>
      <c r="O454" s="97"/>
      <c r="P454" s="46"/>
      <c r="Q454" s="46"/>
      <c r="R454" s="95"/>
      <c r="S454" s="96"/>
      <c r="T454" s="78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18"/>
        <v>6586443</v>
      </c>
      <c r="G455" s="104">
        <v>4837596</v>
      </c>
      <c r="H455" s="104">
        <v>1118643</v>
      </c>
      <c r="I455" s="104">
        <v>135503</v>
      </c>
      <c r="J455" s="104">
        <v>494701</v>
      </c>
      <c r="K455" s="36"/>
      <c r="L455" s="221" t="s">
        <v>2287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18"/>
        <v>4725111</v>
      </c>
      <c r="G456" s="104">
        <v>368800</v>
      </c>
      <c r="H456" s="104">
        <v>686797</v>
      </c>
      <c r="I456" s="104">
        <v>3094003</v>
      </c>
      <c r="J456" s="104">
        <v>575511</v>
      </c>
      <c r="K456" s="36"/>
      <c r="L456" s="221" t="s">
        <v>2287</v>
      </c>
      <c r="M456" s="95"/>
      <c r="N456" s="96"/>
      <c r="O456" s="97"/>
      <c r="P456" s="46"/>
      <c r="Q456" s="46"/>
      <c r="R456" s="95"/>
      <c r="S456" s="96"/>
      <c r="T456" s="78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 t="s">
        <v>9</v>
      </c>
      <c r="G457" s="103" t="s">
        <v>9</v>
      </c>
      <c r="H457" s="103" t="s">
        <v>9</v>
      </c>
      <c r="I457" s="103" t="s">
        <v>9</v>
      </c>
      <c r="J457" s="103" t="s">
        <v>9</v>
      </c>
      <c r="K457" s="36"/>
      <c r="L457" s="222" t="s">
        <v>9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 t="s">
        <v>9</v>
      </c>
      <c r="G458" s="103" t="s">
        <v>9</v>
      </c>
      <c r="H458" s="103" t="s">
        <v>9</v>
      </c>
      <c r="I458" s="103" t="s">
        <v>9</v>
      </c>
      <c r="J458" s="103" t="s">
        <v>9</v>
      </c>
      <c r="K458" s="36"/>
      <c r="L458" s="222" t="s">
        <v>9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>G459+H459+I459+J459</f>
        <v>1701632</v>
      </c>
      <c r="G459" s="104">
        <v>1178902</v>
      </c>
      <c r="H459" s="104">
        <v>456680</v>
      </c>
      <c r="I459" s="104">
        <v>0</v>
      </c>
      <c r="J459" s="104">
        <v>66050</v>
      </c>
      <c r="K459" s="36"/>
      <c r="L459" s="221" t="s">
        <v>2287</v>
      </c>
      <c r="M459" s="95"/>
      <c r="N459" s="96"/>
      <c r="O459" s="97"/>
      <c r="P459" s="46"/>
      <c r="Q459" s="46"/>
      <c r="R459" s="95"/>
      <c r="S459" s="96"/>
      <c r="T459" s="97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>G460+H460+I460+J460</f>
        <v>581615</v>
      </c>
      <c r="G460" s="104">
        <v>0</v>
      </c>
      <c r="H460" s="104">
        <v>550396</v>
      </c>
      <c r="I460" s="104">
        <v>0</v>
      </c>
      <c r="J460" s="104">
        <v>31219</v>
      </c>
      <c r="K460" s="36"/>
      <c r="L460" s="221" t="s">
        <v>2291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>G461+H461+I461+J461</f>
        <v>4524245</v>
      </c>
      <c r="G461" s="104">
        <v>3537758</v>
      </c>
      <c r="H461" s="104">
        <v>856987</v>
      </c>
      <c r="I461" s="104">
        <v>0</v>
      </c>
      <c r="J461" s="104">
        <v>129500</v>
      </c>
      <c r="K461" s="36"/>
      <c r="L461" s="221" t="s">
        <v>2287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 t="s">
        <v>9</v>
      </c>
      <c r="G462" s="103" t="s">
        <v>9</v>
      </c>
      <c r="H462" s="103" t="s">
        <v>9</v>
      </c>
      <c r="I462" s="103" t="s">
        <v>9</v>
      </c>
      <c r="J462" s="103" t="s">
        <v>9</v>
      </c>
      <c r="K462" s="36"/>
      <c r="L462" s="222" t="s">
        <v>9</v>
      </c>
      <c r="M462" s="95"/>
      <c r="N462" s="96"/>
      <c r="O462" s="78"/>
      <c r="P462" s="46"/>
      <c r="Q462" s="46"/>
      <c r="R462" s="95"/>
      <c r="S462" s="96"/>
      <c r="T462" s="78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>G463+H463+I463+J463</f>
        <v>244760</v>
      </c>
      <c r="G463" s="104">
        <v>81940</v>
      </c>
      <c r="H463" s="104">
        <v>81830</v>
      </c>
      <c r="I463" s="104">
        <v>21990</v>
      </c>
      <c r="J463" s="104">
        <v>59000</v>
      </c>
      <c r="K463" s="36"/>
      <c r="L463" s="221" t="s">
        <v>2287</v>
      </c>
      <c r="M463" s="95"/>
      <c r="N463" s="96"/>
      <c r="O463" s="97"/>
      <c r="P463" s="46"/>
      <c r="Q463" s="46"/>
      <c r="R463" s="95"/>
      <c r="S463" s="96"/>
      <c r="T463" s="97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2" t="s">
        <v>9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63539</v>
      </c>
      <c r="G465" s="104">
        <v>0</v>
      </c>
      <c r="H465" s="104">
        <v>63539</v>
      </c>
      <c r="I465" s="104">
        <v>0</v>
      </c>
      <c r="J465" s="104">
        <v>0</v>
      </c>
      <c r="K465" s="36"/>
      <c r="L465" s="221" t="s">
        <v>2287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>G466+H466+I466+J466</f>
        <v>57073</v>
      </c>
      <c r="G466" s="104">
        <v>0</v>
      </c>
      <c r="H466" s="104">
        <v>57073</v>
      </c>
      <c r="I466" s="104">
        <v>0</v>
      </c>
      <c r="J466" s="104">
        <v>0</v>
      </c>
      <c r="K466" s="36"/>
      <c r="L466" s="221" t="s">
        <v>2291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 t="s">
        <v>9</v>
      </c>
      <c r="G467" s="103" t="s">
        <v>9</v>
      </c>
      <c r="H467" s="103" t="s">
        <v>9</v>
      </c>
      <c r="I467" s="103" t="s">
        <v>9</v>
      </c>
      <c r="J467" s="103" t="s">
        <v>9</v>
      </c>
      <c r="K467" s="36"/>
      <c r="L467" s="222" t="s">
        <v>9</v>
      </c>
      <c r="M467" s="95"/>
      <c r="N467" s="96"/>
      <c r="O467" s="97"/>
      <c r="P467" s="46"/>
      <c r="Q467" s="46"/>
      <c r="R467" s="95"/>
      <c r="S467" s="96"/>
      <c r="T467" s="78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>G468+H468+I468+J468</f>
        <v>1231449</v>
      </c>
      <c r="G468" s="104">
        <v>623300</v>
      </c>
      <c r="H468" s="104">
        <v>406475</v>
      </c>
      <c r="I468" s="104">
        <v>19401</v>
      </c>
      <c r="J468" s="104">
        <v>182273</v>
      </c>
      <c r="K468" s="36"/>
      <c r="L468" s="221" t="s">
        <v>2287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 t="s">
        <v>9</v>
      </c>
      <c r="G469" s="103" t="s">
        <v>9</v>
      </c>
      <c r="H469" s="103" t="s">
        <v>9</v>
      </c>
      <c r="I469" s="103" t="s">
        <v>9</v>
      </c>
      <c r="J469" s="103" t="s">
        <v>9</v>
      </c>
      <c r="K469" s="36"/>
      <c r="L469" s="222" t="s">
        <v>9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aca="true" t="shared" si="19" ref="F470:F483">G470+H470+I470+J470</f>
        <v>699600</v>
      </c>
      <c r="G470" s="104">
        <v>543200</v>
      </c>
      <c r="H470" s="104">
        <v>79400</v>
      </c>
      <c r="I470" s="104">
        <v>40000</v>
      </c>
      <c r="J470" s="104">
        <v>37000</v>
      </c>
      <c r="K470" s="36"/>
      <c r="L470" s="221" t="s">
        <v>2287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19"/>
        <v>629750</v>
      </c>
      <c r="G471" s="104">
        <v>353900</v>
      </c>
      <c r="H471" s="104">
        <v>274650</v>
      </c>
      <c r="I471" s="104">
        <v>0</v>
      </c>
      <c r="J471" s="104">
        <v>1200</v>
      </c>
      <c r="K471" s="36"/>
      <c r="L471" s="221" t="s">
        <v>2287</v>
      </c>
      <c r="M471" s="95"/>
      <c r="N471" s="96"/>
      <c r="O471" s="97"/>
      <c r="P471" s="46"/>
      <c r="Q471" s="46"/>
      <c r="R471" s="95"/>
      <c r="S471" s="96"/>
      <c r="T471" s="78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19"/>
        <v>919880</v>
      </c>
      <c r="G472" s="104">
        <v>283678</v>
      </c>
      <c r="H472" s="104">
        <v>555202</v>
      </c>
      <c r="I472" s="104">
        <v>0</v>
      </c>
      <c r="J472" s="104">
        <v>81000</v>
      </c>
      <c r="K472" s="36"/>
      <c r="L472" s="221" t="s">
        <v>2291</v>
      </c>
      <c r="M472" s="95"/>
      <c r="N472" s="96"/>
      <c r="O472" s="97"/>
      <c r="P472" s="46"/>
      <c r="Q472" s="46"/>
      <c r="R472" s="95"/>
      <c r="S472" s="96"/>
      <c r="T472" s="78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19"/>
        <v>44510</v>
      </c>
      <c r="G473" s="104">
        <v>0</v>
      </c>
      <c r="H473" s="104">
        <v>44510</v>
      </c>
      <c r="I473" s="104">
        <v>0</v>
      </c>
      <c r="J473" s="104">
        <v>0</v>
      </c>
      <c r="K473" s="36"/>
      <c r="L473" s="221" t="s">
        <v>2287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19"/>
        <v>3964628</v>
      </c>
      <c r="G474" s="104">
        <v>2031167</v>
      </c>
      <c r="H474" s="104">
        <v>1068786</v>
      </c>
      <c r="I474" s="104">
        <v>0</v>
      </c>
      <c r="J474" s="104">
        <v>864675</v>
      </c>
      <c r="K474" s="36"/>
      <c r="L474" s="221" t="s">
        <v>2291</v>
      </c>
      <c r="M474" s="95"/>
      <c r="N474" s="96"/>
      <c r="O474" s="97"/>
      <c r="P474" s="46"/>
      <c r="Q474" s="46"/>
      <c r="R474" s="95"/>
      <c r="S474" s="96"/>
      <c r="T474" s="78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19"/>
        <v>2219320</v>
      </c>
      <c r="G475" s="104">
        <v>1680550</v>
      </c>
      <c r="H475" s="104">
        <v>537570</v>
      </c>
      <c r="I475" s="104">
        <v>0</v>
      </c>
      <c r="J475" s="104">
        <v>1200</v>
      </c>
      <c r="K475" s="36"/>
      <c r="L475" s="221" t="s">
        <v>2287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19"/>
        <v>468530</v>
      </c>
      <c r="G476" s="104">
        <v>275650</v>
      </c>
      <c r="H476" s="104">
        <v>192880</v>
      </c>
      <c r="I476" s="104">
        <v>0</v>
      </c>
      <c r="J476" s="104">
        <v>0</v>
      </c>
      <c r="K476" s="36"/>
      <c r="L476" s="221" t="s">
        <v>2287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19"/>
        <v>80391</v>
      </c>
      <c r="G477" s="104">
        <v>0</v>
      </c>
      <c r="H477" s="104">
        <v>79691</v>
      </c>
      <c r="I477" s="104">
        <v>0</v>
      </c>
      <c r="J477" s="104">
        <v>700</v>
      </c>
      <c r="K477" s="36"/>
      <c r="L477" s="221" t="s">
        <v>2291</v>
      </c>
      <c r="M477" s="95"/>
      <c r="N477" s="96"/>
      <c r="O477" s="97"/>
      <c r="P477" s="46"/>
      <c r="Q477" s="46"/>
      <c r="R477" s="95"/>
      <c r="S477" s="96"/>
      <c r="T477" s="78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19"/>
        <v>122543</v>
      </c>
      <c r="G478" s="104">
        <v>0</v>
      </c>
      <c r="H478" s="104">
        <v>117543</v>
      </c>
      <c r="I478" s="104">
        <v>0</v>
      </c>
      <c r="J478" s="104">
        <v>5000</v>
      </c>
      <c r="K478" s="36"/>
      <c r="L478" s="221" t="s">
        <v>2291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19"/>
        <v>17562350</v>
      </c>
      <c r="G479" s="104">
        <v>0</v>
      </c>
      <c r="H479" s="104">
        <v>2525662</v>
      </c>
      <c r="I479" s="104">
        <v>13115000</v>
      </c>
      <c r="J479" s="104">
        <v>1921688</v>
      </c>
      <c r="K479" s="36"/>
      <c r="L479" s="221" t="s">
        <v>2287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19"/>
        <v>53079</v>
      </c>
      <c r="G480" s="104">
        <v>0</v>
      </c>
      <c r="H480" s="104">
        <v>53079</v>
      </c>
      <c r="I480" s="104">
        <v>0</v>
      </c>
      <c r="J480" s="104">
        <v>0</v>
      </c>
      <c r="K480" s="36"/>
      <c r="L480" s="221" t="s">
        <v>2287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19"/>
        <v>295956</v>
      </c>
      <c r="G481" s="104">
        <v>0</v>
      </c>
      <c r="H481" s="104">
        <v>292856</v>
      </c>
      <c r="I481" s="104">
        <v>0</v>
      </c>
      <c r="J481" s="104">
        <v>3100</v>
      </c>
      <c r="K481" s="36"/>
      <c r="L481" s="221" t="s">
        <v>2287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19"/>
        <v>865361</v>
      </c>
      <c r="G482" s="104">
        <v>0</v>
      </c>
      <c r="H482" s="104">
        <v>322423</v>
      </c>
      <c r="I482" s="104">
        <v>0</v>
      </c>
      <c r="J482" s="104">
        <v>542938</v>
      </c>
      <c r="K482" s="36"/>
      <c r="L482" s="221" t="s">
        <v>2287</v>
      </c>
      <c r="M482" s="95"/>
      <c r="N482" s="96"/>
      <c r="O482" s="78"/>
      <c r="P482" s="46"/>
      <c r="Q482" s="46"/>
      <c r="R482" s="95"/>
      <c r="S482" s="96"/>
      <c r="T482" s="78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19"/>
        <v>577610</v>
      </c>
      <c r="G483" s="104">
        <v>0</v>
      </c>
      <c r="H483" s="104">
        <v>311610</v>
      </c>
      <c r="I483" s="104">
        <v>0</v>
      </c>
      <c r="J483" s="104">
        <v>266000</v>
      </c>
      <c r="K483" s="36"/>
      <c r="L483" s="221" t="s">
        <v>2287</v>
      </c>
      <c r="M483" s="95"/>
      <c r="N483" s="96"/>
      <c r="O483" s="78"/>
      <c r="P483" s="46"/>
      <c r="Q483" s="46"/>
      <c r="R483" s="95"/>
      <c r="S483" s="96"/>
      <c r="T483" s="78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 t="s">
        <v>9</v>
      </c>
      <c r="G484" s="103" t="s">
        <v>9</v>
      </c>
      <c r="H484" s="103" t="s">
        <v>9</v>
      </c>
      <c r="I484" s="103" t="s">
        <v>9</v>
      </c>
      <c r="J484" s="103" t="s">
        <v>9</v>
      </c>
      <c r="K484" s="63"/>
      <c r="L484" s="222" t="s">
        <v>9</v>
      </c>
      <c r="M484" s="95"/>
      <c r="N484" s="96"/>
      <c r="O484" s="97"/>
      <c r="P484" s="46"/>
      <c r="Q484" s="46"/>
      <c r="R484" s="95"/>
      <c r="S484" s="96"/>
      <c r="T484" s="97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aca="true" t="shared" si="20" ref="F485:F492">G485+H485+I485+J485</f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1" t="s">
        <v>2286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0"/>
        <v>422777</v>
      </c>
      <c r="G486" s="104">
        <v>0</v>
      </c>
      <c r="H486" s="104">
        <v>349322</v>
      </c>
      <c r="I486" s="104">
        <v>800</v>
      </c>
      <c r="J486" s="104">
        <v>72655</v>
      </c>
      <c r="K486" s="36"/>
      <c r="L486" s="221" t="s">
        <v>2287</v>
      </c>
      <c r="M486" s="95"/>
      <c r="N486" s="96"/>
      <c r="O486" s="97"/>
      <c r="P486" s="46"/>
      <c r="Q486" s="46"/>
      <c r="R486" s="95"/>
      <c r="S486" s="96"/>
      <c r="T486" s="78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20"/>
        <v>56200</v>
      </c>
      <c r="G487" s="104">
        <v>0</v>
      </c>
      <c r="H487" s="104">
        <v>56200</v>
      </c>
      <c r="I487" s="104">
        <v>0</v>
      </c>
      <c r="J487" s="104">
        <v>0</v>
      </c>
      <c r="K487" s="36"/>
      <c r="L487" s="221" t="s">
        <v>2291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20"/>
        <v>340986</v>
      </c>
      <c r="G488" s="104">
        <v>600</v>
      </c>
      <c r="H488" s="104">
        <v>308336</v>
      </c>
      <c r="I488" s="104">
        <v>0</v>
      </c>
      <c r="J488" s="104">
        <v>32050</v>
      </c>
      <c r="K488" s="36"/>
      <c r="L488" s="221" t="s">
        <v>2291</v>
      </c>
      <c r="M488" s="95"/>
      <c r="N488" s="96"/>
      <c r="O488" s="97"/>
      <c r="P488" s="46"/>
      <c r="Q488" s="46"/>
      <c r="R488" s="95"/>
      <c r="S488" s="96"/>
      <c r="T488" s="97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0"/>
        <v>7264722</v>
      </c>
      <c r="G489" s="104">
        <v>0</v>
      </c>
      <c r="H489" s="104">
        <v>154958</v>
      </c>
      <c r="I489" s="104">
        <v>4750000</v>
      </c>
      <c r="J489" s="104">
        <v>2359764</v>
      </c>
      <c r="K489" s="36"/>
      <c r="L489" s="221" t="s">
        <v>2287</v>
      </c>
      <c r="M489" s="95"/>
      <c r="N489" s="96"/>
      <c r="O489" s="78"/>
      <c r="P489" s="46"/>
      <c r="Q489" s="46"/>
      <c r="R489" s="95"/>
      <c r="S489" s="96"/>
      <c r="T489" s="78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0"/>
        <v>211135</v>
      </c>
      <c r="G490" s="104">
        <v>0</v>
      </c>
      <c r="H490" s="104">
        <v>153808</v>
      </c>
      <c r="I490" s="104">
        <v>0</v>
      </c>
      <c r="J490" s="104">
        <v>57327</v>
      </c>
      <c r="K490" s="36"/>
      <c r="L490" s="221" t="s">
        <v>2291</v>
      </c>
      <c r="M490" s="95"/>
      <c r="N490" s="96"/>
      <c r="O490" s="97"/>
      <c r="P490" s="46"/>
      <c r="Q490" s="46"/>
      <c r="R490" s="95"/>
      <c r="S490" s="96"/>
      <c r="T490" s="97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0"/>
        <v>19573166</v>
      </c>
      <c r="G491" s="104">
        <v>415000</v>
      </c>
      <c r="H491" s="104">
        <v>1310749</v>
      </c>
      <c r="I491" s="104">
        <v>15512253</v>
      </c>
      <c r="J491" s="104">
        <v>2335164</v>
      </c>
      <c r="K491" s="36"/>
      <c r="L491" s="221" t="s">
        <v>2287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0"/>
        <v>1867118</v>
      </c>
      <c r="G492" s="104">
        <v>298400</v>
      </c>
      <c r="H492" s="104">
        <v>767769</v>
      </c>
      <c r="I492" s="104">
        <v>0</v>
      </c>
      <c r="J492" s="104">
        <v>800949</v>
      </c>
      <c r="K492" s="36"/>
      <c r="L492" s="221" t="s">
        <v>2291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 t="s">
        <v>9</v>
      </c>
      <c r="G493" s="103" t="s">
        <v>9</v>
      </c>
      <c r="H493" s="103" t="s">
        <v>9</v>
      </c>
      <c r="I493" s="103" t="s">
        <v>9</v>
      </c>
      <c r="J493" s="103" t="s">
        <v>9</v>
      </c>
      <c r="K493" s="36"/>
      <c r="L493" s="222" t="s">
        <v>9</v>
      </c>
      <c r="M493" s="95"/>
      <c r="N493" s="96"/>
      <c r="O493" s="97"/>
      <c r="P493" s="46"/>
      <c r="Q493" s="46"/>
      <c r="R493" s="95"/>
      <c r="S493" s="96"/>
      <c r="T493" s="78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aca="true" t="shared" si="21" ref="F494:F500">G494+H494+I494+J494</f>
        <v>390253</v>
      </c>
      <c r="G494" s="104">
        <v>279400</v>
      </c>
      <c r="H494" s="104">
        <v>17035</v>
      </c>
      <c r="I494" s="104">
        <v>20000</v>
      </c>
      <c r="J494" s="104">
        <v>73818</v>
      </c>
      <c r="K494" s="36"/>
      <c r="L494" s="221" t="s">
        <v>2287</v>
      </c>
      <c r="M494" s="95"/>
      <c r="N494" s="96"/>
      <c r="O494" s="78"/>
      <c r="P494" s="46"/>
      <c r="Q494" s="46"/>
      <c r="R494" s="95"/>
      <c r="S494" s="96"/>
      <c r="T494" s="97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1"/>
        <v>66013</v>
      </c>
      <c r="G495" s="104">
        <v>0</v>
      </c>
      <c r="H495" s="104">
        <v>0</v>
      </c>
      <c r="I495" s="104">
        <v>0</v>
      </c>
      <c r="J495" s="104">
        <v>66013</v>
      </c>
      <c r="K495" s="36"/>
      <c r="L495" s="221" t="s">
        <v>2291</v>
      </c>
      <c r="M495" s="95"/>
      <c r="N495" s="96"/>
      <c r="O495" s="78"/>
      <c r="P495" s="46"/>
      <c r="Q495" s="46"/>
      <c r="R495" s="95"/>
      <c r="S495" s="96"/>
      <c r="T495" s="97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1"/>
        <v>1600</v>
      </c>
      <c r="G496" s="104">
        <v>0</v>
      </c>
      <c r="H496" s="104">
        <v>1600</v>
      </c>
      <c r="I496" s="104">
        <v>0</v>
      </c>
      <c r="J496" s="104">
        <v>0</v>
      </c>
      <c r="K496" s="36"/>
      <c r="L496" s="221" t="s">
        <v>2291</v>
      </c>
      <c r="M496" s="95"/>
      <c r="N496" s="96"/>
      <c r="O496" s="78"/>
      <c r="P496" s="46"/>
      <c r="Q496" s="46"/>
      <c r="R496" s="95"/>
      <c r="S496" s="96"/>
      <c r="T496" s="78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1"/>
        <v>26781</v>
      </c>
      <c r="G497" s="104">
        <v>0</v>
      </c>
      <c r="H497" s="104">
        <v>14300</v>
      </c>
      <c r="I497" s="104">
        <v>0</v>
      </c>
      <c r="J497" s="104">
        <v>12481</v>
      </c>
      <c r="K497" s="36"/>
      <c r="L497" s="221" t="s">
        <v>2287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1"/>
        <v>94195</v>
      </c>
      <c r="G498" s="104">
        <v>1000</v>
      </c>
      <c r="H498" s="104">
        <v>39107</v>
      </c>
      <c r="I498" s="104">
        <v>0</v>
      </c>
      <c r="J498" s="104">
        <v>54088</v>
      </c>
      <c r="K498" s="36"/>
      <c r="L498" s="221" t="s">
        <v>2291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1"/>
        <v>2640456</v>
      </c>
      <c r="G499" s="104">
        <v>0</v>
      </c>
      <c r="H499" s="104">
        <v>68052</v>
      </c>
      <c r="I499" s="104">
        <v>0</v>
      </c>
      <c r="J499" s="104">
        <v>2572404</v>
      </c>
      <c r="K499" s="36"/>
      <c r="L499" s="221" t="s">
        <v>2291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1"/>
        <v>69472</v>
      </c>
      <c r="G500" s="104">
        <v>0</v>
      </c>
      <c r="H500" s="104">
        <v>52972</v>
      </c>
      <c r="I500" s="104">
        <v>0</v>
      </c>
      <c r="J500" s="104">
        <v>16500</v>
      </c>
      <c r="K500" s="36"/>
      <c r="L500" s="221" t="s">
        <v>2287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 t="s">
        <v>9</v>
      </c>
      <c r="G501" s="103" t="s">
        <v>9</v>
      </c>
      <c r="H501" s="103" t="s">
        <v>9</v>
      </c>
      <c r="I501" s="103" t="s">
        <v>9</v>
      </c>
      <c r="J501" s="103" t="s">
        <v>9</v>
      </c>
      <c r="K501" s="36"/>
      <c r="L501" s="222" t="s">
        <v>9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aca="true" t="shared" si="22" ref="F502:F511">G502+H502+I502+J502</f>
        <v>824205</v>
      </c>
      <c r="G502" s="104">
        <v>336500</v>
      </c>
      <c r="H502" s="104">
        <v>190030</v>
      </c>
      <c r="I502" s="104">
        <v>0</v>
      </c>
      <c r="J502" s="104">
        <v>297675</v>
      </c>
      <c r="K502" s="36"/>
      <c r="L502" s="221" t="s">
        <v>2291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2"/>
        <v>153835</v>
      </c>
      <c r="G503" s="104">
        <v>0</v>
      </c>
      <c r="H503" s="104">
        <v>8000</v>
      </c>
      <c r="I503" s="104">
        <v>0</v>
      </c>
      <c r="J503" s="104">
        <v>145835</v>
      </c>
      <c r="K503" s="36"/>
      <c r="L503" s="221" t="s">
        <v>2291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2"/>
        <v>37000</v>
      </c>
      <c r="G504" s="104">
        <v>5750</v>
      </c>
      <c r="H504" s="104">
        <v>12450</v>
      </c>
      <c r="I504" s="104">
        <v>8250</v>
      </c>
      <c r="J504" s="104">
        <v>10550</v>
      </c>
      <c r="K504" s="36"/>
      <c r="L504" s="221" t="s">
        <v>2287</v>
      </c>
      <c r="M504" s="95"/>
      <c r="N504" s="96"/>
      <c r="O504" s="97"/>
      <c r="P504" s="46"/>
      <c r="Q504" s="46"/>
      <c r="R504" s="95"/>
      <c r="S504" s="96"/>
      <c r="T504" s="97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2"/>
        <v>16415</v>
      </c>
      <c r="G505" s="104">
        <v>0</v>
      </c>
      <c r="H505" s="104">
        <v>10735</v>
      </c>
      <c r="I505" s="104">
        <v>0</v>
      </c>
      <c r="J505" s="104">
        <v>5680</v>
      </c>
      <c r="K505" s="36"/>
      <c r="L505" s="221" t="s">
        <v>2287</v>
      </c>
      <c r="M505" s="95"/>
      <c r="N505" s="96"/>
      <c r="O505" s="97"/>
      <c r="P505" s="46"/>
      <c r="Q505" s="46"/>
      <c r="R505" s="95"/>
      <c r="S505" s="96"/>
      <c r="T505" s="97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2"/>
        <v>204859</v>
      </c>
      <c r="G506" s="104">
        <v>400</v>
      </c>
      <c r="H506" s="104">
        <v>168886</v>
      </c>
      <c r="I506" s="104">
        <v>0</v>
      </c>
      <c r="J506" s="104">
        <v>35573</v>
      </c>
      <c r="K506" s="36"/>
      <c r="L506" s="221" t="s">
        <v>2287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2"/>
        <v>656849</v>
      </c>
      <c r="G507" s="104">
        <v>300</v>
      </c>
      <c r="H507" s="104">
        <v>47200</v>
      </c>
      <c r="I507" s="104">
        <v>0</v>
      </c>
      <c r="J507" s="104">
        <v>609349</v>
      </c>
      <c r="K507" s="36"/>
      <c r="L507" s="221" t="s">
        <v>2291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2"/>
        <v>20401</v>
      </c>
      <c r="G508" s="104">
        <v>0</v>
      </c>
      <c r="H508" s="104">
        <v>800</v>
      </c>
      <c r="I508" s="104">
        <v>0</v>
      </c>
      <c r="J508" s="104">
        <v>19601</v>
      </c>
      <c r="K508" s="36"/>
      <c r="L508" s="221" t="s">
        <v>2291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2"/>
        <v>1257471</v>
      </c>
      <c r="G509" s="104">
        <v>0</v>
      </c>
      <c r="H509" s="104">
        <v>204056</v>
      </c>
      <c r="I509" s="104">
        <v>512520</v>
      </c>
      <c r="J509" s="104">
        <v>540895</v>
      </c>
      <c r="K509" s="36"/>
      <c r="L509" s="221" t="s">
        <v>2287</v>
      </c>
      <c r="M509" s="95"/>
      <c r="N509" s="96"/>
      <c r="O509" s="78"/>
      <c r="P509" s="46"/>
      <c r="Q509" s="46"/>
      <c r="R509" s="95"/>
      <c r="S509" s="96"/>
      <c r="T509" s="78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2"/>
        <v>4820062</v>
      </c>
      <c r="G510" s="104">
        <v>352000</v>
      </c>
      <c r="H510" s="104">
        <v>839362</v>
      </c>
      <c r="I510" s="104">
        <v>800000</v>
      </c>
      <c r="J510" s="104">
        <v>2828700</v>
      </c>
      <c r="K510" s="36"/>
      <c r="L510" s="221" t="s">
        <v>2287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2"/>
        <v>1925600</v>
      </c>
      <c r="G511" s="104">
        <v>200000</v>
      </c>
      <c r="H511" s="104">
        <v>1709800</v>
      </c>
      <c r="I511" s="104">
        <v>0</v>
      </c>
      <c r="J511" s="104">
        <v>15800</v>
      </c>
      <c r="K511" s="36"/>
      <c r="L511" s="221" t="s">
        <v>2287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 t="s">
        <v>9</v>
      </c>
      <c r="G512" s="103" t="s">
        <v>9</v>
      </c>
      <c r="H512" s="103" t="s">
        <v>9</v>
      </c>
      <c r="I512" s="103" t="s">
        <v>9</v>
      </c>
      <c r="J512" s="103" t="s">
        <v>9</v>
      </c>
      <c r="K512" s="36"/>
      <c r="L512" s="222" t="s">
        <v>9</v>
      </c>
      <c r="M512" s="95"/>
      <c r="N512" s="96"/>
      <c r="O512" s="97"/>
      <c r="P512" s="46"/>
      <c r="Q512" s="46"/>
      <c r="R512" s="95"/>
      <c r="S512" s="96"/>
      <c r="T512" s="78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aca="true" t="shared" si="23" ref="F513:F519">G513+H513+I513+J513</f>
        <v>808047</v>
      </c>
      <c r="G513" s="104">
        <v>3500</v>
      </c>
      <c r="H513" s="104">
        <v>342702</v>
      </c>
      <c r="I513" s="104">
        <v>300</v>
      </c>
      <c r="J513" s="104">
        <v>461545</v>
      </c>
      <c r="K513" s="36"/>
      <c r="L513" s="221" t="s">
        <v>2287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3"/>
        <v>8972816</v>
      </c>
      <c r="G514" s="104">
        <v>231500</v>
      </c>
      <c r="H514" s="104">
        <v>1418616</v>
      </c>
      <c r="I514" s="104">
        <v>402000</v>
      </c>
      <c r="J514" s="104">
        <v>6920700</v>
      </c>
      <c r="K514" s="36"/>
      <c r="L514" s="221" t="s">
        <v>2291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3"/>
        <v>103706</v>
      </c>
      <c r="G515" s="104">
        <v>0</v>
      </c>
      <c r="H515" s="104">
        <v>101850</v>
      </c>
      <c r="I515" s="104">
        <v>0</v>
      </c>
      <c r="J515" s="104">
        <v>1856</v>
      </c>
      <c r="K515" s="36"/>
      <c r="L515" s="221" t="s">
        <v>2287</v>
      </c>
      <c r="M515" s="95"/>
      <c r="N515" s="96"/>
      <c r="O515" s="97"/>
      <c r="P515" s="46"/>
      <c r="Q515" s="46"/>
      <c r="R515" s="95"/>
      <c r="S515" s="96"/>
      <c r="T515" s="97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3"/>
        <v>4675800</v>
      </c>
      <c r="G516" s="104">
        <v>410000</v>
      </c>
      <c r="H516" s="104">
        <v>3093423</v>
      </c>
      <c r="I516" s="104">
        <v>0</v>
      </c>
      <c r="J516" s="104">
        <v>1172377</v>
      </c>
      <c r="K516" s="36"/>
      <c r="L516" s="221" t="s">
        <v>2287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3"/>
        <v>28165</v>
      </c>
      <c r="G517" s="104">
        <v>0</v>
      </c>
      <c r="H517" s="104">
        <v>16295</v>
      </c>
      <c r="I517" s="104">
        <v>0</v>
      </c>
      <c r="J517" s="104">
        <v>11870</v>
      </c>
      <c r="K517" s="36"/>
      <c r="L517" s="221" t="s">
        <v>2287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3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1" t="s">
        <v>2291</v>
      </c>
      <c r="M518" s="95"/>
      <c r="N518" s="96"/>
      <c r="O518" s="78"/>
      <c r="P518" s="46"/>
      <c r="Q518" s="46"/>
      <c r="R518" s="95"/>
      <c r="S518" s="96"/>
      <c r="T518" s="78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3"/>
        <v>803772</v>
      </c>
      <c r="G519" s="104">
        <v>193750</v>
      </c>
      <c r="H519" s="104">
        <v>610022</v>
      </c>
      <c r="I519" s="104">
        <v>0</v>
      </c>
      <c r="J519" s="104">
        <v>0</v>
      </c>
      <c r="K519" s="36"/>
      <c r="L519" s="221" t="s">
        <v>2291</v>
      </c>
      <c r="M519" s="95"/>
      <c r="N519" s="96"/>
      <c r="O519" s="78"/>
      <c r="P519" s="46"/>
      <c r="Q519" s="46"/>
      <c r="R519" s="95"/>
      <c r="S519" s="96"/>
      <c r="T519" s="97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 t="s">
        <v>9</v>
      </c>
      <c r="G520" s="103" t="s">
        <v>9</v>
      </c>
      <c r="H520" s="103" t="s">
        <v>9</v>
      </c>
      <c r="I520" s="103" t="s">
        <v>9</v>
      </c>
      <c r="J520" s="103" t="s">
        <v>9</v>
      </c>
      <c r="K520" s="36"/>
      <c r="L520" s="222" t="s">
        <v>9</v>
      </c>
      <c r="M520" s="95"/>
      <c r="N520" s="96"/>
      <c r="O520" s="97"/>
      <c r="P520" s="46"/>
      <c r="Q520" s="46"/>
      <c r="R520" s="95"/>
      <c r="S520" s="96"/>
      <c r="T520" s="97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aca="true" t="shared" si="24" ref="F521:F526">G521+H521+I521+J521</f>
        <v>2364771</v>
      </c>
      <c r="G521" s="104">
        <v>514000</v>
      </c>
      <c r="H521" s="104">
        <v>874276</v>
      </c>
      <c r="I521" s="104">
        <v>1</v>
      </c>
      <c r="J521" s="104">
        <v>976494</v>
      </c>
      <c r="K521" s="36"/>
      <c r="L521" s="221" t="s">
        <v>2287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24"/>
        <v>661597</v>
      </c>
      <c r="G522" s="104">
        <v>0</v>
      </c>
      <c r="H522" s="104">
        <v>472947</v>
      </c>
      <c r="I522" s="104">
        <v>0</v>
      </c>
      <c r="J522" s="104">
        <v>188650</v>
      </c>
      <c r="K522" s="36"/>
      <c r="L522" s="221" t="s">
        <v>2291</v>
      </c>
      <c r="M522" s="95"/>
      <c r="N522" s="96"/>
      <c r="O522" s="97"/>
      <c r="P522" s="46"/>
      <c r="Q522" s="46"/>
      <c r="R522" s="95"/>
      <c r="S522" s="96"/>
      <c r="T522" s="78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24"/>
        <v>8600</v>
      </c>
      <c r="G523" s="104">
        <v>0</v>
      </c>
      <c r="H523" s="104">
        <v>8600</v>
      </c>
      <c r="I523" s="104">
        <v>0</v>
      </c>
      <c r="J523" s="104">
        <v>0</v>
      </c>
      <c r="K523" s="36"/>
      <c r="L523" s="221" t="s">
        <v>2291</v>
      </c>
      <c r="M523" s="95"/>
      <c r="N523" s="96"/>
      <c r="O523" s="97"/>
      <c r="P523" s="46"/>
      <c r="Q523" s="46"/>
      <c r="R523" s="95"/>
      <c r="S523" s="96"/>
      <c r="T523" s="78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4"/>
        <v>9565520</v>
      </c>
      <c r="G524" s="104">
        <v>87100</v>
      </c>
      <c r="H524" s="104">
        <v>158164</v>
      </c>
      <c r="I524" s="104">
        <v>0</v>
      </c>
      <c r="J524" s="104">
        <v>9320256</v>
      </c>
      <c r="K524" s="36"/>
      <c r="L524" s="221" t="s">
        <v>2291</v>
      </c>
      <c r="M524" s="95"/>
      <c r="N524" s="96"/>
      <c r="O524" s="78"/>
      <c r="P524" s="46"/>
      <c r="Q524" s="46"/>
      <c r="R524" s="95"/>
      <c r="S524" s="96"/>
      <c r="T524" s="78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4"/>
        <v>156989</v>
      </c>
      <c r="G525" s="104">
        <v>0</v>
      </c>
      <c r="H525" s="104">
        <v>13012</v>
      </c>
      <c r="I525" s="104">
        <v>0</v>
      </c>
      <c r="J525" s="104">
        <v>143977</v>
      </c>
      <c r="K525" s="36"/>
      <c r="L525" s="221" t="s">
        <v>2287</v>
      </c>
      <c r="M525" s="95"/>
      <c r="N525" s="96"/>
      <c r="O525" s="78"/>
      <c r="P525" s="46"/>
      <c r="Q525" s="46"/>
      <c r="R525" s="95"/>
      <c r="S525" s="96"/>
      <c r="T525" s="78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4"/>
        <v>1654405</v>
      </c>
      <c r="G526" s="104">
        <v>750000</v>
      </c>
      <c r="H526" s="104">
        <v>244977</v>
      </c>
      <c r="I526" s="104">
        <v>32000</v>
      </c>
      <c r="J526" s="104">
        <v>627428</v>
      </c>
      <c r="K526" s="36"/>
      <c r="L526" s="221" t="s">
        <v>2291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22" t="s">
        <v>9</v>
      </c>
      <c r="M527" s="95"/>
      <c r="N527" s="96"/>
      <c r="O527" s="97"/>
      <c r="P527" s="46"/>
      <c r="Q527" s="46"/>
      <c r="R527" s="95"/>
      <c r="S527" s="96"/>
      <c r="T527" s="78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>G528+H528+I528+J528</f>
        <v>4840761</v>
      </c>
      <c r="G528" s="104">
        <v>746720</v>
      </c>
      <c r="H528" s="104">
        <v>833033</v>
      </c>
      <c r="I528" s="104">
        <v>144695</v>
      </c>
      <c r="J528" s="104">
        <v>3116313</v>
      </c>
      <c r="K528" s="36"/>
      <c r="L528" s="221" t="s">
        <v>2291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>G529+H529+I529+J529</f>
        <v>645674</v>
      </c>
      <c r="G529" s="104">
        <v>0</v>
      </c>
      <c r="H529" s="104">
        <v>594074</v>
      </c>
      <c r="I529" s="104">
        <v>0</v>
      </c>
      <c r="J529" s="104">
        <v>51600</v>
      </c>
      <c r="K529" s="36"/>
      <c r="L529" s="221" t="s">
        <v>2287</v>
      </c>
      <c r="M529" s="95"/>
      <c r="N529" s="96"/>
      <c r="O529" s="78"/>
      <c r="P529" s="46"/>
      <c r="Q529" s="46"/>
      <c r="R529" s="95"/>
      <c r="S529" s="96"/>
      <c r="T529" s="97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97"/>
      <c r="P530" s="46"/>
      <c r="Q530" s="46"/>
      <c r="R530" s="95"/>
      <c r="S530" s="96"/>
      <c r="T530" s="78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141427</v>
      </c>
      <c r="G531" s="104">
        <v>0</v>
      </c>
      <c r="H531" s="104">
        <v>123727</v>
      </c>
      <c r="I531" s="104">
        <v>0</v>
      </c>
      <c r="J531" s="104">
        <v>17700</v>
      </c>
      <c r="K531" s="36"/>
      <c r="L531" s="221" t="s">
        <v>2287</v>
      </c>
      <c r="M531" s="95"/>
      <c r="N531" s="96"/>
      <c r="O531" s="78"/>
      <c r="P531" s="46"/>
      <c r="Q531" s="46"/>
      <c r="R531" s="95"/>
      <c r="S531" s="96"/>
      <c r="T531" s="78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 t="s">
        <v>9</v>
      </c>
      <c r="G533" s="103" t="s">
        <v>9</v>
      </c>
      <c r="H533" s="103" t="s">
        <v>9</v>
      </c>
      <c r="I533" s="103" t="s">
        <v>9</v>
      </c>
      <c r="J533" s="103" t="s">
        <v>9</v>
      </c>
      <c r="K533" s="36"/>
      <c r="L533" s="222" t="s">
        <v>9</v>
      </c>
      <c r="M533" s="95"/>
      <c r="N533" s="96"/>
      <c r="O533" s="78"/>
      <c r="P533" s="46"/>
      <c r="Q533" s="46"/>
      <c r="R533" s="95"/>
      <c r="S533" s="96"/>
      <c r="T533" s="78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aca="true" t="shared" si="25" ref="F534:F551">G534+H534+I534+J534</f>
        <v>264355</v>
      </c>
      <c r="G534" s="104">
        <v>0</v>
      </c>
      <c r="H534" s="104">
        <v>158104</v>
      </c>
      <c r="I534" s="104">
        <v>0</v>
      </c>
      <c r="J534" s="104">
        <v>106251</v>
      </c>
      <c r="K534" s="36"/>
      <c r="L534" s="221" t="s">
        <v>2287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5"/>
        <v>100850</v>
      </c>
      <c r="G535" s="104">
        <v>0</v>
      </c>
      <c r="H535" s="104">
        <v>57150</v>
      </c>
      <c r="I535" s="104">
        <v>0</v>
      </c>
      <c r="J535" s="104">
        <v>43700</v>
      </c>
      <c r="K535" s="36"/>
      <c r="L535" s="221" t="s">
        <v>2287</v>
      </c>
      <c r="M535" s="95"/>
      <c r="N535" s="96"/>
      <c r="O535" s="78"/>
      <c r="P535" s="46"/>
      <c r="Q535" s="46"/>
      <c r="R535" s="95"/>
      <c r="S535" s="96"/>
      <c r="T535" s="97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5"/>
        <v>81196</v>
      </c>
      <c r="G536" s="104">
        <v>0</v>
      </c>
      <c r="H536" s="104">
        <v>61221</v>
      </c>
      <c r="I536" s="104">
        <v>0</v>
      </c>
      <c r="J536" s="104">
        <v>19975</v>
      </c>
      <c r="K536" s="36"/>
      <c r="L536" s="221" t="s">
        <v>2287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5"/>
        <v>176399</v>
      </c>
      <c r="G537" s="104">
        <v>0</v>
      </c>
      <c r="H537" s="104">
        <v>100164</v>
      </c>
      <c r="I537" s="104">
        <v>0</v>
      </c>
      <c r="J537" s="104">
        <v>76235</v>
      </c>
      <c r="K537" s="36"/>
      <c r="L537" s="221" t="s">
        <v>2291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5"/>
        <v>647719</v>
      </c>
      <c r="G538" s="104">
        <v>559200</v>
      </c>
      <c r="H538" s="104">
        <v>78519</v>
      </c>
      <c r="I538" s="104">
        <v>0</v>
      </c>
      <c r="J538" s="104">
        <v>10000</v>
      </c>
      <c r="K538" s="36"/>
      <c r="L538" s="221" t="s">
        <v>2287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5"/>
        <v>319158</v>
      </c>
      <c r="G539" s="104">
        <v>0</v>
      </c>
      <c r="H539" s="104">
        <v>254508</v>
      </c>
      <c r="I539" s="104">
        <v>0</v>
      </c>
      <c r="J539" s="104">
        <v>64650</v>
      </c>
      <c r="K539" s="36"/>
      <c r="L539" s="221" t="s">
        <v>2287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5"/>
        <v>281344</v>
      </c>
      <c r="G540" s="104">
        <v>0</v>
      </c>
      <c r="H540" s="104">
        <v>147010</v>
      </c>
      <c r="I540" s="104">
        <v>39343</v>
      </c>
      <c r="J540" s="104">
        <v>94991</v>
      </c>
      <c r="K540" s="36"/>
      <c r="L540" s="221" t="s">
        <v>2287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5"/>
        <v>558720</v>
      </c>
      <c r="G541" s="104">
        <v>0</v>
      </c>
      <c r="H541" s="104">
        <v>487125</v>
      </c>
      <c r="I541" s="104">
        <v>0</v>
      </c>
      <c r="J541" s="104">
        <v>71595</v>
      </c>
      <c r="K541" s="36"/>
      <c r="L541" s="221" t="s">
        <v>2287</v>
      </c>
      <c r="M541" s="95"/>
      <c r="N541" s="96"/>
      <c r="O541" s="78"/>
      <c r="P541" s="46"/>
      <c r="Q541" s="46"/>
      <c r="R541" s="95"/>
      <c r="S541" s="96"/>
      <c r="T541" s="78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5"/>
        <v>81929</v>
      </c>
      <c r="G542" s="104">
        <v>0</v>
      </c>
      <c r="H542" s="104">
        <v>24800</v>
      </c>
      <c r="I542" s="104">
        <v>0</v>
      </c>
      <c r="J542" s="104">
        <v>57129</v>
      </c>
      <c r="K542" s="36"/>
      <c r="L542" s="221" t="s">
        <v>2287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5"/>
        <v>43350</v>
      </c>
      <c r="G543" s="104">
        <v>0</v>
      </c>
      <c r="H543" s="104">
        <v>43350</v>
      </c>
      <c r="I543" s="104">
        <v>0</v>
      </c>
      <c r="J543" s="104">
        <v>0</v>
      </c>
      <c r="K543" s="36"/>
      <c r="L543" s="221" t="s">
        <v>2287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5"/>
        <v>344911</v>
      </c>
      <c r="G544" s="104">
        <v>0</v>
      </c>
      <c r="H544" s="104">
        <v>56336</v>
      </c>
      <c r="I544" s="104">
        <v>0</v>
      </c>
      <c r="J544" s="104">
        <v>288575</v>
      </c>
      <c r="K544" s="36"/>
      <c r="L544" s="221" t="s">
        <v>2287</v>
      </c>
      <c r="M544" s="95"/>
      <c r="N544" s="96"/>
      <c r="O544" s="97"/>
      <c r="P544" s="46"/>
      <c r="Q544" s="46"/>
      <c r="R544" s="95"/>
      <c r="S544" s="96"/>
      <c r="T544" s="78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5"/>
        <v>113525</v>
      </c>
      <c r="G545" s="104">
        <v>0</v>
      </c>
      <c r="H545" s="104">
        <v>93326</v>
      </c>
      <c r="I545" s="104">
        <v>0</v>
      </c>
      <c r="J545" s="104">
        <v>20199</v>
      </c>
      <c r="K545" s="36"/>
      <c r="L545" s="221" t="s">
        <v>2287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5"/>
        <v>38202</v>
      </c>
      <c r="G546" s="104">
        <v>0</v>
      </c>
      <c r="H546" s="104">
        <v>26202</v>
      </c>
      <c r="I546" s="104">
        <v>12000</v>
      </c>
      <c r="J546" s="104">
        <v>0</v>
      </c>
      <c r="K546" s="36"/>
      <c r="L546" s="221" t="s">
        <v>2291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5"/>
        <v>6067883</v>
      </c>
      <c r="G547" s="104">
        <v>2238000</v>
      </c>
      <c r="H547" s="104">
        <v>1614633</v>
      </c>
      <c r="I547" s="104">
        <v>0</v>
      </c>
      <c r="J547" s="104">
        <v>2215250</v>
      </c>
      <c r="K547" s="36"/>
      <c r="L547" s="221" t="s">
        <v>2287</v>
      </c>
      <c r="M547" s="95"/>
      <c r="N547" s="96"/>
      <c r="O547" s="97"/>
      <c r="P547" s="46"/>
      <c r="Q547" s="46"/>
      <c r="R547" s="95"/>
      <c r="S547" s="96"/>
      <c r="T547" s="78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5"/>
        <v>17392</v>
      </c>
      <c r="G548" s="104">
        <v>0</v>
      </c>
      <c r="H548" s="104">
        <v>16662</v>
      </c>
      <c r="I548" s="104">
        <v>0</v>
      </c>
      <c r="J548" s="104">
        <v>730</v>
      </c>
      <c r="K548" s="36"/>
      <c r="L548" s="221" t="s">
        <v>2287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5"/>
        <v>196642</v>
      </c>
      <c r="G549" s="104">
        <v>0</v>
      </c>
      <c r="H549" s="104">
        <v>116771</v>
      </c>
      <c r="I549" s="104">
        <v>0</v>
      </c>
      <c r="J549" s="104">
        <v>79871</v>
      </c>
      <c r="K549" s="36"/>
      <c r="L549" s="221" t="s">
        <v>2287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5"/>
        <v>40225</v>
      </c>
      <c r="G550" s="104">
        <v>0</v>
      </c>
      <c r="H550" s="104">
        <v>15725</v>
      </c>
      <c r="I550" s="104">
        <v>0</v>
      </c>
      <c r="J550" s="104">
        <v>24500</v>
      </c>
      <c r="K550" s="36"/>
      <c r="L550" s="221" t="s">
        <v>2287</v>
      </c>
      <c r="M550" s="95"/>
      <c r="N550" s="96"/>
      <c r="O550" s="97"/>
      <c r="P550" s="46"/>
      <c r="Q550" s="46"/>
      <c r="R550" s="95"/>
      <c r="S550" s="96"/>
      <c r="T550" s="78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5"/>
        <v>1030763</v>
      </c>
      <c r="G551" s="104">
        <v>0</v>
      </c>
      <c r="H551" s="104">
        <v>708394</v>
      </c>
      <c r="I551" s="104">
        <v>0</v>
      </c>
      <c r="J551" s="104">
        <v>322369</v>
      </c>
      <c r="K551" s="36"/>
      <c r="L551" s="221" t="s">
        <v>2287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2" t="s">
        <v>9</v>
      </c>
      <c r="M552" s="95"/>
      <c r="N552" s="96"/>
      <c r="O552" s="78"/>
      <c r="P552" s="46"/>
      <c r="Q552" s="46"/>
      <c r="R552" s="95"/>
      <c r="S552" s="96"/>
      <c r="T552" s="78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6" ref="F553:F559">G553+H553+I553+J553</f>
        <v>315284</v>
      </c>
      <c r="G553" s="104">
        <v>60101</v>
      </c>
      <c r="H553" s="104">
        <v>173827</v>
      </c>
      <c r="I553" s="104">
        <v>5002</v>
      </c>
      <c r="J553" s="104">
        <v>76354</v>
      </c>
      <c r="K553" s="36"/>
      <c r="L553" s="221" t="s">
        <v>2287</v>
      </c>
      <c r="M553" s="95"/>
      <c r="N553" s="96"/>
      <c r="O553" s="78"/>
      <c r="P553" s="46"/>
      <c r="Q553" s="46"/>
      <c r="R553" s="95"/>
      <c r="S553" s="96"/>
      <c r="T553" s="78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6"/>
        <v>838974</v>
      </c>
      <c r="G554" s="104">
        <v>0</v>
      </c>
      <c r="H554" s="104">
        <v>391756</v>
      </c>
      <c r="I554" s="104">
        <v>120000</v>
      </c>
      <c r="J554" s="104">
        <v>327218</v>
      </c>
      <c r="K554" s="36"/>
      <c r="L554" s="221" t="s">
        <v>2291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6"/>
        <v>819727</v>
      </c>
      <c r="G555" s="104">
        <v>0</v>
      </c>
      <c r="H555" s="104">
        <v>559727</v>
      </c>
      <c r="I555" s="104">
        <v>0</v>
      </c>
      <c r="J555" s="104">
        <v>260000</v>
      </c>
      <c r="K555" s="36"/>
      <c r="L555" s="221" t="s">
        <v>2287</v>
      </c>
      <c r="M555" s="95"/>
      <c r="N555" s="96"/>
      <c r="O555" s="97"/>
      <c r="P555" s="46"/>
      <c r="Q555" s="46"/>
      <c r="R555" s="95"/>
      <c r="S555" s="96"/>
      <c r="T555" s="78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6"/>
        <v>3881331</v>
      </c>
      <c r="G556" s="104">
        <v>0</v>
      </c>
      <c r="H556" s="104">
        <v>2218090</v>
      </c>
      <c r="I556" s="104">
        <v>0</v>
      </c>
      <c r="J556" s="104">
        <v>1663241</v>
      </c>
      <c r="K556" s="36"/>
      <c r="L556" s="221" t="s">
        <v>2287</v>
      </c>
      <c r="M556" s="95"/>
      <c r="N556" s="96"/>
      <c r="O556" s="97"/>
      <c r="P556" s="46"/>
      <c r="Q556" s="46"/>
      <c r="R556" s="95"/>
      <c r="S556" s="96"/>
      <c r="T556" s="97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6"/>
        <v>339375</v>
      </c>
      <c r="G557" s="104">
        <v>0</v>
      </c>
      <c r="H557" s="104">
        <v>0</v>
      </c>
      <c r="I557" s="104">
        <v>0</v>
      </c>
      <c r="J557" s="104">
        <v>339375</v>
      </c>
      <c r="K557" s="36"/>
      <c r="L557" s="221" t="s">
        <v>2287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6"/>
        <v>715593</v>
      </c>
      <c r="G558" s="104">
        <v>246200</v>
      </c>
      <c r="H558" s="104">
        <v>459693</v>
      </c>
      <c r="I558" s="104">
        <v>0</v>
      </c>
      <c r="J558" s="104">
        <v>9700</v>
      </c>
      <c r="K558" s="36"/>
      <c r="L558" s="221" t="s">
        <v>2287</v>
      </c>
      <c r="M558" s="95"/>
      <c r="N558" s="96"/>
      <c r="O558" s="97"/>
      <c r="P558" s="46"/>
      <c r="Q558" s="46"/>
      <c r="R558" s="95"/>
      <c r="S558" s="96"/>
      <c r="T558" s="97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6"/>
        <v>8244631</v>
      </c>
      <c r="G559" s="104">
        <v>0</v>
      </c>
      <c r="H559" s="104">
        <v>234431</v>
      </c>
      <c r="I559" s="104">
        <v>8000000</v>
      </c>
      <c r="J559" s="104">
        <v>10200</v>
      </c>
      <c r="K559" s="36"/>
      <c r="L559" s="221" t="s">
        <v>2287</v>
      </c>
      <c r="M559" s="95"/>
      <c r="N559" s="96"/>
      <c r="O559" s="97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 t="s">
        <v>9</v>
      </c>
      <c r="G560" s="103" t="s">
        <v>9</v>
      </c>
      <c r="H560" s="103" t="s">
        <v>9</v>
      </c>
      <c r="I560" s="103" t="s">
        <v>9</v>
      </c>
      <c r="J560" s="103" t="s">
        <v>9</v>
      </c>
      <c r="K560" s="36"/>
      <c r="L560" s="222" t="s">
        <v>9</v>
      </c>
      <c r="M560" s="95"/>
      <c r="N560" s="96"/>
      <c r="O560" s="97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aca="true" t="shared" si="27" ref="F561:F575">G561+H561+I561+J561</f>
        <v>938374</v>
      </c>
      <c r="G561" s="104">
        <v>0</v>
      </c>
      <c r="H561" s="104">
        <v>325373</v>
      </c>
      <c r="I561" s="104">
        <v>0</v>
      </c>
      <c r="J561" s="104">
        <v>613001</v>
      </c>
      <c r="K561" s="36"/>
      <c r="L561" s="221" t="s">
        <v>2287</v>
      </c>
      <c r="M561" s="95"/>
      <c r="N561" s="96"/>
      <c r="O561" s="97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7"/>
        <v>4659729</v>
      </c>
      <c r="G562" s="104">
        <v>550000</v>
      </c>
      <c r="H562" s="104">
        <v>946397</v>
      </c>
      <c r="I562" s="104">
        <v>2082850</v>
      </c>
      <c r="J562" s="104">
        <v>1080482</v>
      </c>
      <c r="K562" s="36"/>
      <c r="L562" s="221" t="s">
        <v>2287</v>
      </c>
      <c r="M562" s="95"/>
      <c r="N562" s="96"/>
      <c r="O562" s="97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7"/>
        <v>413202</v>
      </c>
      <c r="G563" s="104">
        <v>0</v>
      </c>
      <c r="H563" s="104">
        <v>354417</v>
      </c>
      <c r="I563" s="104">
        <v>0</v>
      </c>
      <c r="J563" s="104">
        <v>58785</v>
      </c>
      <c r="K563" s="36"/>
      <c r="L563" s="221" t="s">
        <v>2287</v>
      </c>
      <c r="M563" s="95"/>
      <c r="N563" s="96"/>
      <c r="O563" s="78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7"/>
        <v>820203</v>
      </c>
      <c r="G564" s="104">
        <v>40000</v>
      </c>
      <c r="H564" s="104">
        <v>731767</v>
      </c>
      <c r="I564" s="104">
        <v>0</v>
      </c>
      <c r="J564" s="104">
        <v>48436</v>
      </c>
      <c r="K564" s="36"/>
      <c r="L564" s="221" t="s">
        <v>2287</v>
      </c>
      <c r="M564" s="95"/>
      <c r="N564" s="96"/>
      <c r="O564" s="97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7"/>
        <v>1323733</v>
      </c>
      <c r="G565" s="104">
        <v>0</v>
      </c>
      <c r="H565" s="104">
        <v>1319333</v>
      </c>
      <c r="I565" s="104">
        <v>0</v>
      </c>
      <c r="J565" s="104">
        <v>4400</v>
      </c>
      <c r="K565" s="36"/>
      <c r="L565" s="221" t="s">
        <v>2287</v>
      </c>
      <c r="M565" s="95"/>
      <c r="N565" s="96"/>
      <c r="O565" s="97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7"/>
        <v>1516290</v>
      </c>
      <c r="G566" s="104">
        <v>0</v>
      </c>
      <c r="H566" s="104">
        <v>317900</v>
      </c>
      <c r="I566" s="104">
        <v>0</v>
      </c>
      <c r="J566" s="104">
        <v>1198390</v>
      </c>
      <c r="K566" s="36"/>
      <c r="L566" s="221" t="s">
        <v>2287</v>
      </c>
      <c r="M566" s="95"/>
      <c r="N566" s="96"/>
      <c r="O566" s="97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7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1" t="s">
        <v>2287</v>
      </c>
      <c r="M567" s="95"/>
      <c r="N567" s="96"/>
      <c r="O567" s="78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7"/>
        <v>1864069</v>
      </c>
      <c r="G568" s="104">
        <v>0</v>
      </c>
      <c r="H568" s="104">
        <v>1844619</v>
      </c>
      <c r="I568" s="104">
        <v>0</v>
      </c>
      <c r="J568" s="104">
        <v>19450</v>
      </c>
      <c r="K568" s="36"/>
      <c r="L568" s="221" t="s">
        <v>2287</v>
      </c>
      <c r="M568" s="95"/>
      <c r="N568" s="96"/>
      <c r="O568" s="97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7"/>
        <v>1907326</v>
      </c>
      <c r="G569" s="104">
        <v>0</v>
      </c>
      <c r="H569" s="104">
        <v>1425907</v>
      </c>
      <c r="I569" s="104">
        <v>31000</v>
      </c>
      <c r="J569" s="104">
        <v>450419</v>
      </c>
      <c r="K569" s="36"/>
      <c r="L569" s="221" t="s">
        <v>2291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7"/>
        <v>1167870</v>
      </c>
      <c r="G570" s="104">
        <v>0</v>
      </c>
      <c r="H570" s="104">
        <v>1008418</v>
      </c>
      <c r="I570" s="104">
        <v>7000</v>
      </c>
      <c r="J570" s="104">
        <v>152452</v>
      </c>
      <c r="K570" s="36"/>
      <c r="L570" s="221" t="s">
        <v>2287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7"/>
        <v>4287222</v>
      </c>
      <c r="G571" s="104">
        <v>904000</v>
      </c>
      <c r="H571" s="104">
        <v>2027175</v>
      </c>
      <c r="I571" s="104">
        <v>0</v>
      </c>
      <c r="J571" s="104">
        <v>1356047</v>
      </c>
      <c r="K571" s="36"/>
      <c r="L571" s="221" t="s">
        <v>2291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7"/>
        <v>1555886</v>
      </c>
      <c r="G572" s="104">
        <v>193920</v>
      </c>
      <c r="H572" s="104">
        <v>903061</v>
      </c>
      <c r="I572" s="104">
        <v>10000</v>
      </c>
      <c r="J572" s="104">
        <v>448905</v>
      </c>
      <c r="K572" s="36"/>
      <c r="L572" s="221" t="s">
        <v>2287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7"/>
        <v>6583620</v>
      </c>
      <c r="G573" s="104">
        <v>2061800</v>
      </c>
      <c r="H573" s="104">
        <v>2060530</v>
      </c>
      <c r="I573" s="104">
        <v>0</v>
      </c>
      <c r="J573" s="104">
        <v>2461290</v>
      </c>
      <c r="K573" s="36"/>
      <c r="L573" s="221" t="s">
        <v>2287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7"/>
        <v>0</v>
      </c>
      <c r="G574" s="104">
        <v>0</v>
      </c>
      <c r="H574" s="104">
        <v>0</v>
      </c>
      <c r="I574" s="104">
        <v>0</v>
      </c>
      <c r="J574" s="104">
        <v>0</v>
      </c>
      <c r="K574" s="36"/>
      <c r="L574" s="221" t="s">
        <v>2287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7"/>
        <v>197899</v>
      </c>
      <c r="G575" s="104">
        <v>0</v>
      </c>
      <c r="H575" s="104">
        <v>110799</v>
      </c>
      <c r="I575" s="104">
        <v>6600</v>
      </c>
      <c r="J575" s="104">
        <v>80500</v>
      </c>
      <c r="K575" s="36"/>
      <c r="L575" s="221" t="s">
        <v>2287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 t="s">
        <v>9</v>
      </c>
      <c r="G576" s="103" t="s">
        <v>9</v>
      </c>
      <c r="H576" s="103" t="s">
        <v>9</v>
      </c>
      <c r="I576" s="103" t="s">
        <v>9</v>
      </c>
      <c r="J576" s="103" t="s">
        <v>9</v>
      </c>
      <c r="K576" s="36"/>
      <c r="L576" s="222" t="s">
        <v>9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>G577+H577+I577+J577</f>
        <v>150280</v>
      </c>
      <c r="G577" s="104">
        <v>0</v>
      </c>
      <c r="H577" s="104">
        <v>117480</v>
      </c>
      <c r="I577" s="104">
        <v>0</v>
      </c>
      <c r="J577" s="104">
        <v>32800</v>
      </c>
      <c r="K577" s="36"/>
      <c r="L577" s="221" t="s">
        <v>2291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>G578+H578+I578+J578</f>
        <v>420424</v>
      </c>
      <c r="G578" s="104">
        <v>0</v>
      </c>
      <c r="H578" s="104">
        <v>377511</v>
      </c>
      <c r="I578" s="104">
        <v>9700</v>
      </c>
      <c r="J578" s="104">
        <v>33213</v>
      </c>
      <c r="K578" s="36"/>
      <c r="L578" s="221" t="s">
        <v>2287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>G579+H579+I579+J579</f>
        <v>21651</v>
      </c>
      <c r="G579" s="104">
        <v>0</v>
      </c>
      <c r="H579" s="104">
        <v>10300</v>
      </c>
      <c r="I579" s="104">
        <v>0</v>
      </c>
      <c r="J579" s="104">
        <v>11351</v>
      </c>
      <c r="K579" s="36"/>
      <c r="L579" s="221" t="s">
        <v>2287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10475</v>
      </c>
      <c r="G580" s="104">
        <v>0</v>
      </c>
      <c r="H580" s="104">
        <v>8175</v>
      </c>
      <c r="I580" s="104">
        <v>0</v>
      </c>
      <c r="J580" s="104">
        <v>2300</v>
      </c>
      <c r="K580" s="36"/>
      <c r="L580" s="221" t="s">
        <v>2287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52901</v>
      </c>
      <c r="G581" s="104">
        <v>0</v>
      </c>
      <c r="H581" s="104">
        <v>15051</v>
      </c>
      <c r="I581" s="104">
        <v>0</v>
      </c>
      <c r="J581" s="104">
        <v>37850</v>
      </c>
      <c r="K581" s="36"/>
      <c r="L581" s="221" t="s">
        <v>2287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2" t="s">
        <v>9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8" ref="F583:F591">G583+H583+I583+J583</f>
        <v>16610</v>
      </c>
      <c r="G583" s="104">
        <v>0</v>
      </c>
      <c r="H583" s="104">
        <v>8500</v>
      </c>
      <c r="I583" s="104">
        <v>6360</v>
      </c>
      <c r="J583" s="104">
        <v>1750</v>
      </c>
      <c r="K583" s="36"/>
      <c r="L583" s="221" t="s">
        <v>2287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8"/>
        <v>45850</v>
      </c>
      <c r="G584" s="104">
        <v>0</v>
      </c>
      <c r="H584" s="104">
        <v>9200</v>
      </c>
      <c r="I584" s="104">
        <v>0</v>
      </c>
      <c r="J584" s="104">
        <v>36650</v>
      </c>
      <c r="K584" s="36"/>
      <c r="L584" s="221" t="s">
        <v>2287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8"/>
        <v>43899</v>
      </c>
      <c r="G585" s="104">
        <v>0</v>
      </c>
      <c r="H585" s="104">
        <v>42499</v>
      </c>
      <c r="I585" s="104">
        <v>0</v>
      </c>
      <c r="J585" s="104">
        <v>1400</v>
      </c>
      <c r="K585" s="36"/>
      <c r="L585" s="221" t="s">
        <v>2287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8"/>
        <v>93381</v>
      </c>
      <c r="G586" s="104">
        <v>0</v>
      </c>
      <c r="H586" s="104">
        <v>85281</v>
      </c>
      <c r="I586" s="104">
        <v>0</v>
      </c>
      <c r="J586" s="104">
        <v>8100</v>
      </c>
      <c r="K586" s="36"/>
      <c r="L586" s="221" t="s">
        <v>2291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8"/>
        <v>242732</v>
      </c>
      <c r="G587" s="104">
        <v>164900</v>
      </c>
      <c r="H587" s="104">
        <v>50032</v>
      </c>
      <c r="I587" s="104">
        <v>0</v>
      </c>
      <c r="J587" s="104">
        <v>27800</v>
      </c>
      <c r="K587" s="36"/>
      <c r="L587" s="221" t="s">
        <v>2287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8"/>
        <v>167858</v>
      </c>
      <c r="G588" s="104">
        <v>0</v>
      </c>
      <c r="H588" s="104">
        <v>82108</v>
      </c>
      <c r="I588" s="104">
        <v>0</v>
      </c>
      <c r="J588" s="104">
        <v>85750</v>
      </c>
      <c r="K588" s="36"/>
      <c r="L588" s="221" t="s">
        <v>2287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8"/>
        <v>10123439</v>
      </c>
      <c r="G589" s="104">
        <v>0</v>
      </c>
      <c r="H589" s="104">
        <v>113471</v>
      </c>
      <c r="I589" s="104">
        <v>10000000</v>
      </c>
      <c r="J589" s="104">
        <v>9968</v>
      </c>
      <c r="K589" s="63"/>
      <c r="L589" s="221" t="s">
        <v>2287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8"/>
        <v>1092539</v>
      </c>
      <c r="G590" s="104">
        <v>0</v>
      </c>
      <c r="H590" s="104">
        <v>357539</v>
      </c>
      <c r="I590" s="104">
        <v>0</v>
      </c>
      <c r="J590" s="104">
        <v>735000</v>
      </c>
      <c r="K590" s="36"/>
      <c r="L590" s="221" t="s">
        <v>2287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8"/>
        <v>202776</v>
      </c>
      <c r="G591" s="104">
        <v>0</v>
      </c>
      <c r="H591" s="104">
        <v>14408</v>
      </c>
      <c r="I591" s="104">
        <v>0</v>
      </c>
      <c r="J591" s="104">
        <v>188368</v>
      </c>
      <c r="K591" s="36"/>
      <c r="L591" s="221" t="s">
        <v>2287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1" t="s">
        <v>2288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9" ref="F593:F598">G593+H593+I593+J593</f>
        <v>626794</v>
      </c>
      <c r="G593" s="104">
        <v>0</v>
      </c>
      <c r="H593" s="104">
        <v>424152</v>
      </c>
      <c r="I593" s="104">
        <v>0</v>
      </c>
      <c r="J593" s="104">
        <v>202642</v>
      </c>
      <c r="K593" s="36"/>
      <c r="L593" s="221" t="s">
        <v>2287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9"/>
        <v>64227</v>
      </c>
      <c r="G594" s="104">
        <v>0</v>
      </c>
      <c r="H594" s="104">
        <v>3850</v>
      </c>
      <c r="I594" s="104">
        <v>0</v>
      </c>
      <c r="J594" s="104">
        <v>60377</v>
      </c>
      <c r="K594" s="36"/>
      <c r="L594" s="221" t="s">
        <v>2287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9"/>
        <v>609328</v>
      </c>
      <c r="G595" s="104">
        <v>0</v>
      </c>
      <c r="H595" s="104">
        <v>535250</v>
      </c>
      <c r="I595" s="104">
        <v>0</v>
      </c>
      <c r="J595" s="104">
        <v>74078</v>
      </c>
      <c r="K595" s="36"/>
      <c r="L595" s="221" t="s">
        <v>2287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9"/>
        <v>148898</v>
      </c>
      <c r="G596" s="104">
        <v>0</v>
      </c>
      <c r="H596" s="104">
        <v>146548</v>
      </c>
      <c r="I596" s="104">
        <v>1700</v>
      </c>
      <c r="J596" s="104">
        <v>650</v>
      </c>
      <c r="K596" s="36"/>
      <c r="L596" s="221" t="s">
        <v>2291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9"/>
        <v>44583</v>
      </c>
      <c r="G597" s="104">
        <v>0</v>
      </c>
      <c r="H597" s="104">
        <v>13191</v>
      </c>
      <c r="I597" s="104">
        <v>0</v>
      </c>
      <c r="J597" s="104">
        <v>31392</v>
      </c>
      <c r="K597" s="36"/>
      <c r="L597" s="221" t="s">
        <v>2291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9"/>
        <v>718000</v>
      </c>
      <c r="G598" s="104">
        <v>0</v>
      </c>
      <c r="H598" s="104">
        <v>0</v>
      </c>
      <c r="I598" s="104">
        <v>718000</v>
      </c>
      <c r="J598" s="104">
        <v>0</v>
      </c>
      <c r="K598" s="36"/>
      <c r="L598" s="221" t="s">
        <v>2287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2019-03-22T13:38:42Z</dcterms:modified>
  <cp:category/>
  <cp:version/>
  <cp:contentType/>
  <cp:contentStatus/>
</cp:coreProperties>
</file>