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985" windowWidth="21600" windowHeight="11400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<sst xmlns="http://schemas.openxmlformats.org/spreadsheetml/2006/main" count="12194" uniqueCount="2352">
  <si>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</si>
  <si>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</si>
  <si>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</si>
  <si>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</si>
  <si>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</si>
  <si>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</si>
  <si>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</si>
  <si>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</si>
  <si>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</si>
  <si>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</si>
  <si>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</si>
  <si>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</si>
  <si>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</si>
  <si>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</si>
  <si>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</si>
  <si>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</si>
  <si>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</si>
  <si>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</si>
  <si>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</si>
  <si>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</si>
  <si>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</si>
  <si>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</si>
  <si>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</si>
  <si>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</si>
  <si>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</si>
  <si>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</si>
  <si>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</si>
  <si>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</si>
  <si>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</si>
  <si>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</si>
  <si>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</si>
  <si>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</si>
  <si>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</si>
  <si>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</si>
  <si>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</si>
  <si>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</si>
  <si>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</si>
  <si>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</si>
  <si>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</si>
  <si>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</si>
  <si>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</si>
  <si>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</si>
  <si>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</si>
  <si>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</si>
  <si>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</si>
  <si>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</si>
  <si>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</si>
  <si>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</si>
  <si>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</si>
  <si>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</si>
  <si>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</si>
  <si>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</si>
  <si>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</si>
  <si>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</si>
  <si>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</si>
  <si>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</si>
  <si>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</si>
  <si>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</si>
  <si>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</si>
  <si>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</si>
  <si>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</si>
  <si>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</si>
  <si>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</si>
  <si>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</si>
  <si>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</si>
  <si>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</si>
  <si>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</si>
  <si>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</si>
  <si>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</si>
  <si>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</si>
  <si>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</si>
  <si>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</si>
  <si>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</si>
  <si>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</si>
  <si>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</si>
  <si>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</si>
  <si>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</si>
  <si>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</si>
  <si>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</si>
  <si>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</si>
  <si>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</si>
  <si>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</si>
  <si>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</si>
  <si>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</si>
  <si>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</si>
  <si>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</si>
  <si>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</si>
  <si>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</si>
  <si>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</si>
  <si>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</si>
  <si>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</si>
  <si>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</si>
  <si>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</si>
  <si>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</si>
  <si>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</si>
  <si>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</si>
  <si>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</si>
  <si>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</si>
  <si>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</si>
  <si>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</si>
  <si>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</si>
  <si>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</si>
  <si>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</si>
  <si>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</si>
  <si>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</si>
  <si>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</si>
  <si>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</si>
  <si>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</si>
  <si>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</si>
  <si>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</si>
  <si>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</si>
  <si>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</si>
  <si>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</si>
  <si>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</si>
  <si>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</si>
  <si>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</si>
  <si>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</si>
  <si>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</si>
  <si>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</si>
  <si>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</si>
  <si>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</si>
  <si>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</si>
  <si>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</si>
  <si>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</si>
  <si>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</si>
  <si>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</si>
  <si>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</si>
  <si>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</si>
  <si>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</si>
  <si>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</si>
  <si>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</si>
  <si>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</si>
  <si>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</si>
  <si>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</si>
  <si>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</si>
  <si>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</si>
  <si>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</si>
  <si>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</si>
  <si>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</si>
  <si>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</si>
  <si>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</si>
  <si>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</si>
  <si>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</si>
  <si>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</si>
  <si>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</si>
  <si>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</si>
  <si>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</si>
  <si>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</si>
  <si>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</si>
  <si>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</si>
  <si>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</si>
  <si>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</si>
  <si>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</si>
  <si>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</si>
  <si>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</si>
  <si>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</si>
  <si>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</si>
  <si>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</si>
  <si>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</si>
  <si>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</si>
  <si>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</si>
  <si>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</si>
  <si>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</si>
  <si>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</si>
  <si>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</si>
  <si>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</si>
  <si>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</si>
  <si>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</si>
  <si>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</si>
  <si>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</si>
  <si>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</si>
  <si>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</si>
  <si>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</si>
  <si>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</si>
  <si>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</si>
  <si>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</si>
  <si>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</si>
  <si>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</si>
  <si>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</si>
  <si>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</si>
  <si>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</si>
  <si>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</si>
  <si>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</si>
  <si>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</si>
  <si>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</si>
  <si>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</si>
  <si>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</si>
  <si>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</si>
  <si>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</si>
  <si>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</si>
  <si>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</si>
  <si>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</si>
  <si>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</si>
  <si>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</si>
  <si>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</si>
  <si>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</si>
  <si>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</si>
  <si>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</si>
  <si>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</si>
  <si>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</si>
  <si>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</si>
  <si>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</si>
  <si>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</si>
  <si>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</si>
  <si>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</si>
  <si>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</si>
  <si>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</si>
  <si>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</si>
  <si>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</si>
  <si>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</si>
  <si>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</si>
  <si>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</si>
  <si>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</si>
  <si>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</si>
  <si>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</si>
  <si>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</si>
  <si>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</si>
  <si>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</si>
  <si>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</si>
  <si>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</si>
  <si>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</si>
  <si>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</si>
  <si>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</si>
  <si>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</si>
  <si>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</si>
  <si>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</si>
  <si>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</si>
  <si>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</si>
  <si>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</si>
  <si>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</si>
  <si>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</si>
  <si>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</si>
  <si>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</si>
  <si>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</si>
  <si>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</si>
  <si>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</si>
  <si>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</si>
  <si>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</si>
  <si>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</si>
  <si>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</si>
  <si>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</si>
  <si>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</si>
  <si>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</si>
  <si>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</si>
  <si>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</si>
  <si>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</si>
  <si>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</si>
  <si>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</si>
  <si>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</si>
  <si>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</si>
  <si>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</si>
  <si>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</si>
  <si>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</si>
  <si>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</si>
  <si>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</si>
  <si>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</si>
  <si>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</si>
  <si>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</si>
  <si>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</si>
  <si>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</si>
  <si>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</si>
  <si>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</si>
  <si>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</si>
  <si>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</si>
  <si>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</si>
  <si>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</si>
  <si>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</si>
  <si>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</si>
  <si>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</si>
  <si>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</si>
  <si>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</si>
  <si>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</si>
  <si>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</si>
  <si>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</si>
  <si>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</si>
  <si>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</si>
  <si>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</si>
  <si>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</si>
  <si>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</si>
  <si>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</si>
  <si>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</si>
  <si>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</si>
  <si>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</si>
  <si>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</si>
  <si>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</si>
  <si>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</si>
  <si>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</si>
  <si>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</si>
  <si>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</si>
  <si>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</si>
  <si>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</si>
  <si>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</si>
  <si>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</si>
  <si>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</si>
  <si>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</si>
  <si>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</si>
  <si>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</si>
  <si>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</si>
  <si>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</si>
  <si>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</si>
  <si>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</si>
  <si>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</si>
  <si>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</si>
  <si>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</si>
  <si>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</si>
  <si>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</si>
  <si>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</si>
  <si>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</si>
  <si>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</si>
  <si>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</si>
  <si>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</si>
  <si>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</si>
  <si>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</si>
  <si>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</si>
  <si>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</si>
  <si>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</si>
  <si>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</si>
  <si>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</si>
  <si>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</si>
  <si>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</si>
  <si>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</si>
  <si>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</si>
  <si>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</si>
  <si>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</si>
  <si>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</si>
  <si>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</si>
  <si>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</si>
  <si>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</si>
  <si>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</si>
  <si>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</si>
  <si>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</si>
  <si>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</si>
  <si>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</si>
  <si>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</si>
  <si>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</si>
  <si>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</si>
  <si>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</si>
  <si>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</si>
  <si>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</si>
  <si>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</si>
  <si>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</si>
  <si>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</si>
  <si>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</si>
  <si>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</si>
  <si>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</si>
  <si>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</si>
  <si>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</si>
  <si>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</si>
  <si>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</si>
  <si>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</si>
  <si>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</si>
  <si>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</si>
  <si>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</si>
  <si>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</si>
  <si>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</si>
  <si>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</si>
  <si>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</si>
  <si>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</si>
  <si>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</si>
  <si>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</si>
  <si>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</si>
  <si>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</si>
  <si>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</si>
  <si>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</si>
  <si>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</si>
  <si>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</si>
  <si>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</si>
  <si>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</si>
  <si>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</si>
  <si>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</si>
  <si>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</si>
  <si>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</si>
  <si>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</si>
  <si>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</si>
  <si>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</si>
  <si>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</si>
  <si>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</si>
  <si>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</si>
  <si>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</si>
  <si>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</si>
  <si>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</si>
  <si>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</si>
  <si>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</si>
  <si>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</si>
  <si>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</si>
  <si>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</si>
  <si>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</si>
  <si>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</si>
  <si>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</si>
  <si>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</si>
  <si>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</si>
  <si>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</si>
  <si>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</si>
  <si>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</si>
  <si>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</si>
  <si>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</si>
  <si>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</si>
  <si>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</si>
  <si>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</si>
  <si>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</si>
  <si>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</si>
  <si>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</si>
  <si>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</si>
  <si>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</si>
  <si>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</si>
  <si>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</si>
  <si>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</si>
  <si>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</si>
  <si>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</si>
  <si>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</si>
  <si>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</si>
  <si>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</si>
  <si>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</si>
  <si>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</si>
  <si>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</si>
  <si>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</si>
  <si>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</si>
  <si>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</si>
  <si>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</si>
  <si>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</si>
  <si>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</si>
  <si>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</si>
  <si>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</si>
  <si>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</si>
  <si>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</si>
  <si>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</si>
  <si>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</si>
  <si>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</si>
  <si>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</si>
  <si>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</si>
  <si>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</si>
  <si>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</si>
  <si>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</si>
  <si>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</si>
  <si>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</si>
  <si>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</si>
  <si>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</si>
  <si>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</si>
  <si>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</si>
  <si>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</si>
  <si>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</si>
  <si>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</si>
  <si>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</si>
  <si>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</si>
  <si>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</si>
  <si>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</si>
  <si>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</si>
  <si>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</si>
  <si>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</si>
  <si>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</si>
  <si>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</si>
  <si>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</si>
  <si>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</si>
  <si>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</si>
  <si>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</si>
  <si>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</si>
  <si>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</si>
  <si>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</si>
  <si>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</si>
  <si>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</si>
  <si>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</si>
  <si>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</si>
  <si>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</si>
  <si>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</si>
  <si>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</si>
  <si>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</si>
  <si>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</si>
  <si>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</si>
  <si>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</si>
  <si>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</si>
  <si>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</si>
  <si>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</si>
  <si>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</si>
  <si>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</si>
  <si>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</si>
  <si>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</si>
  <si>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</si>
  <si>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</si>
  <si>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</si>
  <si>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</si>
  <si>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</si>
  <si>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</si>
  <si>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</si>
  <si>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</si>
  <si>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</si>
  <si>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</si>
  <si>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</si>
  <si>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</si>
  <si>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</si>
  <si>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</si>
  <si>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</si>
  <si>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</si>
  <si>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</si>
  <si>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</si>
  <si>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</si>
  <si>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</si>
  <si>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</si>
  <si>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</si>
  <si>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</si>
  <si>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</si>
  <si>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</si>
  <si>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</si>
  <si>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</si>
  <si>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</si>
  <si>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</si>
  <si>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</si>
  <si>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</si>
  <si>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</si>
  <si>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</si>
  <si>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</si>
  <si>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</si>
  <si>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</si>
  <si>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</si>
  <si>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</si>
  <si>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</si>
  <si>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</si>
  <si>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</si>
  <si>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</si>
  <si>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</si>
  <si>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</si>
  <si>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</si>
  <si>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</si>
  <si>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</si>
  <si>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</si>
  <si>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</si>
  <si>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</si>
  <si>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</si>
  <si>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</si>
  <si>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</si>
  <si>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</si>
  <si>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</si>
  <si>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</si>
  <si>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</si>
  <si>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</si>
  <si>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</si>
  <si>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</si>
  <si>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</si>
  <si>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</si>
  <si>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</si>
  <si>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</si>
  <si>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</si>
  <si>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</si>
  <si>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</si>
  <si>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</si>
  <si>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</si>
  <si>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</si>
  <si>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</si>
  <si>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</si>
  <si>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</si>
  <si>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</si>
  <si>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</si>
  <si>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</si>
  <si>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</si>
  <si>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</si>
  <si>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</si>
  <si>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</si>
  <si>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</si>
  <si>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</si>
  <si>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</si>
  <si>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</si>
  <si>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</si>
  <si>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</si>
  <si>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</si>
  <si>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</si>
  <si>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</si>
  <si>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</si>
  <si>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</si>
  <si>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</si>
  <si>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</si>
  <si>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</si>
  <si>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</si>
  <si>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</si>
  <si>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</si>
  <si>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</si>
  <si>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</si>
  <si>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</si>
  <si>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</si>
  <si>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</si>
  <si>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</si>
  <si>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</si>
  <si>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</si>
  <si>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</si>
  <si>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</si>
  <si>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</si>
  <si>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</si>
  <si>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</si>
  <si>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</si>
  <si>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</si>
  <si>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</si>
  <si>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</si>
  <si>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</si>
  <si>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</si>
  <si>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</si>
  <si>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</si>
  <si>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</si>
  <si>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</si>
  <si>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</si>
  <si>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</si>
  <si>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</si>
  <si>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</si>
  <si>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</si>
  <si>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</si>
  <si>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</si>
  <si>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</si>
  <si>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</si>
  <si>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</si>
  <si>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</si>
  <si>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</si>
  <si>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</si>
  <si>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</si>
  <si>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</si>
  <si>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</si>
  <si>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</si>
  <si>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</si>
  <si>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</si>
  <si>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</si>
  <si>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</si>
  <si>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</si>
  <si>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</si>
  <si>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</si>
  <si>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</si>
  <si>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</si>
  <si>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</si>
  <si>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</si>
  <si>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</si>
  <si>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</si>
  <si>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</si>
  <si>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</si>
  <si>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</si>
  <si>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</si>
  <si>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</si>
  <si>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</si>
  <si>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</si>
  <si>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</si>
  <si>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</si>
  <si>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</si>
  <si>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</si>
  <si>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</si>
  <si>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</si>
  <si>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</si>
  <si>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</si>
  <si>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</si>
  <si>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</si>
  <si>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</si>
  <si>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</si>
  <si>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</si>
  <si>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</si>
  <si>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</si>
  <si>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</si>
  <si>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</si>
  <si>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</si>
  <si>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</si>
  <si>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</si>
  <si>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</si>
  <si>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</si>
  <si>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</si>
  <si>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</si>
  <si>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</si>
  <si>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</si>
  <si>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</si>
  <si>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</si>
  <si>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</si>
  <si>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</si>
  <si>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</si>
  <si>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</si>
  <si>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</si>
  <si>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</si>
  <si>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</si>
  <si>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</si>
  <si>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</si>
  <si>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</si>
  <si>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</si>
  <si>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</si>
  <si>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</si>
  <si>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</si>
  <si>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</si>
  <si>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</si>
  <si>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</si>
  <si>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</si>
  <si>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</si>
  <si>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</si>
  <si>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</si>
  <si>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</si>
  <si>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</si>
  <si>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</si>
  <si>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</si>
  <si>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</si>
  <si>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</si>
  <si>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</si>
  <si>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</si>
  <si>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</si>
  <si>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</si>
  <si>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</si>
  <si>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</si>
  <si>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</si>
  <si>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</si>
  <si>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</si>
  <si>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</si>
  <si>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</si>
  <si>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</si>
  <si>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</si>
  <si>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</si>
  <si>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</si>
  <si>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</si>
  <si>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</si>
  <si>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</si>
  <si>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</si>
  <si>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</si>
  <si>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</si>
  <si>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</si>
  <si>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</si>
  <si>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</si>
  <si>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</si>
  <si>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</si>
  <si>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</si>
  <si>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</si>
  <si>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</si>
  <si>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</si>
  <si>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</si>
  <si>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</si>
  <si>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</si>
  <si>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</si>
  <si>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</si>
  <si>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</si>
  <si>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</si>
  <si>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</si>
  <si>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</si>
  <si>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</si>
  <si>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</si>
  <si>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</si>
  <si>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</si>
  <si>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</si>
  <si>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</si>
  <si>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</si>
  <si>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</si>
  <si>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</si>
  <si>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</si>
  <si>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</si>
  <si>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</si>
  <si>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</si>
  <si>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</si>
  <si>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</si>
  <si>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</si>
  <si>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</si>
  <si>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</si>
  <si>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</si>
  <si>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</si>
  <si>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</si>
  <si>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</si>
  <si>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</si>
  <si>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</si>
  <si>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</si>
  <si>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</si>
  <si>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</si>
  <si>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</si>
  <si>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</si>
  <si>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</si>
  <si>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</si>
  <si>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</si>
  <si>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</si>
  <si>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</si>
  <si>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</si>
  <si>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</si>
  <si>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</si>
  <si>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</si>
  <si>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</si>
  <si>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</si>
  <si>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</si>
  <si>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</si>
  <si>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</si>
  <si>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</si>
  <si>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</si>
  <si>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</si>
  <si>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</si>
  <si>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</si>
  <si>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</si>
  <si>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</si>
  <si>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</si>
  <si>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</si>
  <si>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</si>
  <si>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</si>
  <si>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</si>
  <si>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</si>
  <si>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</si>
  <si>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</si>
  <si>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</si>
  <si>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</si>
  <si>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</si>
  <si>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</si>
  <si>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</si>
  <si>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</si>
  <si>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</si>
  <si>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</si>
  <si>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</si>
  <si>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</si>
  <si>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</si>
  <si>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</si>
  <si>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</si>
  <si>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</si>
  <si>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</si>
  <si>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</si>
  <si>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</si>
  <si>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</si>
  <si>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</si>
  <si>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</si>
  <si>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</si>
  <si>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</si>
  <si>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</si>
  <si>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</si>
  <si>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</si>
  <si>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</si>
  <si>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</si>
  <si>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</si>
  <si>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</si>
  <si>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</si>
  <si>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</si>
  <si>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</si>
  <si>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</si>
  <si>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</si>
  <si>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</si>
  <si>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</si>
  <si>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</si>
  <si>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</si>
  <si>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</si>
  <si>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</si>
  <si>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</si>
  <si>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</si>
  <si>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</si>
  <si>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</si>
  <si>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</si>
  <si>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</si>
  <si>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</si>
  <si>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</si>
  <si>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</si>
  <si>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</si>
  <si>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</si>
  <si>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</si>
  <si>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</si>
  <si>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</si>
  <si>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</si>
  <si>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</si>
  <si>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</si>
  <si>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</si>
  <si>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</si>
  <si>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</si>
  <si>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</si>
  <si>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</si>
  <si>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</si>
  <si>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</si>
  <si>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</si>
  <si>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</si>
  <si>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</si>
  <si>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</si>
  <si>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</si>
  <si>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</si>
  <si>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</si>
  <si>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</si>
  <si>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</si>
  <si>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</si>
  <si>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</si>
  <si>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</si>
  <si>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</si>
  <si>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</si>
  <si>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</si>
  <si>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</si>
  <si>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</si>
  <si>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</si>
  <si>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</si>
  <si>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</si>
  <si>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</si>
  <si>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</si>
  <si>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</si>
  <si>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</si>
  <si>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</si>
  <si>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</si>
  <si>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</si>
  <si>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</si>
  <si>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</si>
  <si>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</si>
  <si>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</si>
  <si>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</si>
  <si>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</si>
  <si>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</si>
  <si>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</si>
  <si>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</si>
  <si>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</si>
  <si>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</si>
  <si>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</si>
  <si>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</si>
  <si>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</si>
  <si>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</si>
  <si>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</si>
  <si>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</si>
  <si>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</si>
  <si>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</si>
  <si>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</si>
  <si>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</si>
  <si>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</si>
  <si>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</si>
  <si>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</si>
  <si>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</si>
  <si>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</si>
  <si>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</si>
  <si>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</si>
  <si>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</si>
  <si>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</si>
  <si>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</si>
  <si>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</si>
  <si>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</si>
  <si>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</si>
  <si>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</si>
  <si>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</si>
  <si>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</si>
  <si>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</si>
  <si>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</si>
  <si>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</si>
  <si>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</si>
  <si>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</si>
  <si>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</si>
  <si>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</si>
  <si>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</si>
  <si>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</si>
  <si>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</si>
  <si>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</si>
  <si>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</si>
  <si>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</si>
  <si>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</si>
  <si>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</si>
  <si>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</si>
  <si>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</si>
  <si>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</si>
  <si>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</si>
  <si>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</si>
  <si>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</si>
  <si>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</si>
  <si>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</si>
  <si>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</si>
  <si>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</si>
  <si>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</si>
  <si>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</si>
  <si>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</si>
  <si>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</si>
  <si>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</si>
  <si>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</si>
  <si>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</si>
  <si>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</si>
  <si>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</si>
  <si>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</si>
  <si>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</si>
  <si>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</si>
  <si>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</si>
  <si>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</si>
  <si>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</si>
  <si>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</si>
  <si>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</si>
  <si>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</si>
  <si>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</si>
  <si>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</si>
  <si>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</si>
  <si>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</si>
  <si>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</si>
  <si>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</si>
  <si>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</si>
  <si>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</si>
  <si>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</si>
  <si>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</si>
  <si>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</si>
  <si>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</si>
  <si>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</si>
  <si>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</si>
  <si>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</si>
  <si>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</si>
  <si>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</si>
  <si>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</si>
  <si>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</si>
  <si>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</si>
  <si>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</si>
  <si>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</si>
  <si>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</si>
  <si>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</si>
  <si>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</si>
  <si>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</si>
  <si>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</si>
  <si>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</si>
  <si>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</si>
  <si>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</si>
  <si>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</si>
  <si>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</si>
  <si>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</si>
  <si>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</si>
  <si>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</si>
  <si>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</si>
  <si>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</si>
  <si>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</si>
  <si>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</si>
  <si>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</si>
  <si>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</si>
  <si>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</si>
  <si>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</si>
  <si>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</si>
  <si>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</si>
  <si>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</si>
  <si>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</si>
  <si>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</si>
  <si>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</si>
  <si>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</si>
  <si>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</si>
  <si>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</si>
  <si>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</si>
  <si>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</si>
  <si>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</si>
  <si>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</si>
  <si>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</si>
  <si>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</si>
  <si>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</si>
  <si>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</si>
  <si>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</si>
  <si>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</si>
  <si>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</si>
  <si>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</si>
  <si>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</si>
  <si>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</si>
  <si>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</si>
  <si>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</si>
  <si>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</si>
  <si>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</si>
  <si>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</si>
  <si>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</si>
  <si>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</si>
  <si>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</si>
  <si>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</si>
  <si>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</si>
  <si>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</si>
  <si>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</si>
  <si>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</si>
  <si>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</si>
  <si>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</si>
  <si>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</si>
  <si>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</si>
  <si>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</si>
  <si>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</si>
  <si>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</si>
  <si>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</si>
  <si>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</si>
  <si>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</si>
  <si>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</si>
  <si>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</si>
  <si>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</si>
  <si>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</si>
  <si>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</si>
  <si>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</si>
  <si>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</si>
  <si>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</si>
  <si>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</si>
  <si>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</si>
  <si>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</si>
  <si>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</si>
  <si>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</si>
  <si>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</si>
  <si>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</si>
  <si>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</si>
  <si>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</si>
  <si>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</si>
  <si>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</si>
  <si>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</si>
  <si>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</si>
  <si>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</si>
  <si>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</si>
  <si>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</si>
  <si>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</si>
  <si>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</si>
  <si>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</si>
  <si>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</si>
  <si>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</si>
  <si>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</si>
  <si>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</si>
  <si>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</si>
  <si>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</si>
  <si>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</si>
  <si>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</si>
  <si>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</si>
  <si>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</si>
  <si>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</si>
  <si>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</si>
  <si>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</si>
  <si>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</si>
  <si>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</si>
  <si>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</si>
  <si>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</si>
  <si>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</si>
  <si>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</si>
  <si>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</si>
  <si>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</si>
  <si>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</si>
  <si>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</si>
  <si>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</si>
  <si>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</si>
  <si>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</si>
  <si>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</si>
  <si>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</si>
  <si>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</si>
  <si>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</si>
  <si>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</si>
  <si>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</si>
  <si>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</si>
  <si>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</si>
  <si>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</si>
  <si>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</si>
  <si>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</si>
  <si>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</si>
  <si>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</si>
  <si>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</si>
  <si>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</si>
  <si>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</si>
  <si>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</si>
  <si>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</si>
  <si>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</si>
  <si>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</si>
  <si>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</si>
  <si>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</si>
  <si>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</si>
  <si>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</si>
  <si>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</si>
  <si>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</si>
  <si>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</si>
  <si>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</si>
  <si>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</si>
  <si>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</si>
  <si>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</si>
  <si>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</si>
  <si>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</si>
  <si>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</si>
  <si>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</si>
  <si>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</si>
  <si>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</si>
  <si>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</si>
  <si>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</si>
  <si>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</si>
  <si>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</si>
  <si>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</si>
  <si>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</si>
  <si>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</si>
  <si>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</si>
  <si>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</si>
  <si>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</si>
  <si>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</si>
  <si>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</si>
  <si>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</si>
  <si>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</si>
  <si>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</si>
  <si>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</si>
  <si>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</si>
  <si>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</si>
  <si>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</si>
  <si>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</si>
  <si>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</si>
  <si>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</si>
  <si>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</si>
  <si>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</si>
  <si>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</si>
  <si>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</si>
  <si>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</si>
  <si>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</si>
  <si>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</si>
  <si>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</si>
  <si>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</si>
  <si>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</si>
  <si>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</si>
  <si>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</si>
  <si>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</si>
  <si>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</si>
  <si>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</si>
  <si>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</si>
  <si>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</si>
  <si>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</si>
  <si>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</si>
  <si>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</si>
  <si>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</si>
  <si>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</si>
  <si>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</si>
  <si>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</si>
  <si>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</si>
  <si>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</si>
  <si>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</si>
  <si>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</si>
  <si>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</si>
  <si>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</si>
  <si>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</si>
  <si>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</si>
  <si>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</si>
  <si>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</si>
  <si>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</si>
  <si>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</si>
  <si>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</si>
  <si>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</si>
  <si>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</si>
  <si>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</si>
  <si>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</si>
  <si>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</si>
  <si>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</si>
  <si>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</si>
  <si>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</si>
  <si>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</si>
  <si>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</si>
  <si>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</si>
  <si>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</si>
  <si>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</si>
  <si>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</si>
  <si>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</si>
  <si>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</si>
  <si>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</si>
  <si>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</si>
  <si>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</si>
  <si>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</si>
  <si>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</si>
  <si>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</si>
  <si>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</si>
  <si>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</si>
  <si>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</si>
  <si>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</si>
  <si>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</si>
  <si>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</si>
  <si>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</si>
  <si>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</si>
  <si>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</si>
  <si>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</si>
  <si>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</si>
  <si>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</si>
  <si>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</si>
  <si>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</si>
  <si>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</si>
  <si>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</si>
  <si>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</si>
  <si>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</si>
  <si>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</si>
  <si>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</si>
  <si>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</si>
  <si>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</si>
  <si>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</si>
  <si>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</si>
  <si>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</si>
  <si>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</si>
  <si>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</si>
  <si>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</si>
  <si>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</si>
  <si>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</si>
  <si>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</si>
  <si>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</si>
  <si>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</si>
  <si>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</si>
  <si>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</si>
  <si>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</si>
  <si>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</si>
  <si>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</si>
  <si>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</si>
  <si>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</si>
  <si>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</si>
  <si>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</si>
  <si>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</si>
  <si>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</si>
  <si>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</si>
  <si>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</si>
  <si>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</si>
  <si>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</si>
  <si>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</si>
  <si>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</si>
  <si>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</si>
  <si>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</si>
  <si>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</si>
  <si>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</si>
  <si>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</si>
  <si>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</si>
  <si>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</si>
  <si>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</si>
  <si>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</si>
  <si>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</si>
  <si>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</si>
  <si>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</si>
  <si>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</si>
  <si>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</si>
  <si>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</si>
  <si>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</si>
  <si>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</si>
  <si>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</si>
  <si>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</si>
  <si>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</si>
  <si>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</si>
  <si>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</si>
  <si>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</si>
  <si>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</si>
  <si>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</si>
  <si>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</si>
  <si>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</si>
  <si>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</si>
  <si>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</si>
  <si>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</si>
  <si>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</si>
  <si>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</si>
  <si>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</si>
  <si>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</si>
  <si>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</si>
  <si>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</si>
  <si>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</si>
  <si>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</si>
  <si>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</si>
  <si>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</si>
  <si>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</si>
  <si>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</si>
  <si>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</si>
  <si>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</si>
  <si>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</si>
  <si>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</si>
  <si>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</si>
  <si>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</si>
  <si>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</si>
  <si>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</si>
  <si>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</si>
  <si>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</si>
  <si>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</si>
  <si>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</si>
  <si>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</si>
  <si>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</si>
  <si>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</si>
  <si>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</si>
  <si>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</si>
  <si>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</si>
  <si>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</si>
  <si>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</si>
  <si>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</si>
  <si>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</si>
  <si>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</si>
  <si>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</si>
  <si>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</si>
  <si>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</si>
  <si>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</si>
  <si>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</si>
  <si>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</si>
  <si>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</si>
  <si>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</si>
  <si>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</si>
  <si>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</si>
  <si>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</si>
  <si>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</si>
  <si>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</si>
  <si>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</si>
  <si>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</si>
  <si>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</si>
  <si>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</si>
  <si>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</si>
  <si>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</si>
  <si>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</si>
  <si>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</si>
  <si>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</si>
  <si>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</si>
  <si>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</si>
  <si>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</si>
  <si>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</si>
  <si>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</si>
  <si>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</si>
  <si>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</si>
  <si>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</si>
  <si>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</si>
  <si>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</si>
  <si>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</si>
  <si>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</si>
  <si>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</si>
  <si>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</si>
  <si>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</si>
  <si>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</si>
  <si>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</si>
  <si>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</si>
  <si>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</si>
  <si>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</si>
  <si>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</si>
  <si>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</si>
  <si>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</si>
  <si>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</si>
  <si>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</si>
  <si>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</si>
  <si>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</si>
  <si>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</si>
  <si>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</si>
  <si>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</si>
  <si>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</si>
  <si>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</si>
  <si>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</si>
  <si>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</si>
  <si>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</si>
  <si>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</si>
  <si>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</si>
  <si>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</si>
  <si>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</si>
  <si>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</si>
  <si>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</si>
  <si>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</si>
  <si>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</si>
  <si>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</si>
  <si>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</si>
  <si>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</si>
  <si>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</si>
  <si>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</si>
  <si>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</si>
  <si>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</si>
  <si>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</si>
  <si>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</si>
  <si>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</si>
  <si>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</si>
  <si>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</si>
  <si>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</si>
  <si>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</si>
  <si>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</si>
  <si>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</si>
  <si>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</si>
  <si>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</si>
  <si>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</si>
  <si>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</si>
  <si>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</si>
  <si>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</si>
  <si>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</si>
  <si>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</si>
  <si>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</si>
  <si>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</si>
  <si>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</si>
  <si>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</si>
  <si>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</si>
  <si>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</si>
  <si>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</si>
  <si>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</si>
  <si>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</si>
  <si>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</si>
  <si>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</si>
  <si>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</si>
  <si>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</si>
  <si>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</si>
  <si>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</si>
  <si>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</si>
  <si>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</si>
  <si>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</si>
  <si>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</si>
  <si>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</si>
  <si>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</si>
  <si>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</si>
  <si>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</si>
  <si>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</si>
  <si>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</si>
  <si>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</si>
  <si>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</si>
  <si>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</si>
  <si>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</si>
  <si>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</si>
  <si>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</si>
  <si>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</si>
  <si>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</si>
  <si>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</si>
  <si>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</si>
  <si>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</si>
  <si>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</si>
  <si>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</si>
  <si>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</si>
  <si>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</si>
  <si>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</si>
  <si>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</si>
  <si>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</si>
  <si>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</si>
  <si>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</si>
  <si>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</si>
  <si>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</si>
  <si>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</si>
  <si>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</si>
  <si>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</si>
  <si>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</si>
  <si>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</si>
  <si>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</si>
  <si>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</si>
  <si>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</si>
  <si>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</si>
  <si>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</si>
  <si>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</si>
  <si>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</si>
  <si>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</si>
  <si>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</si>
  <si>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</si>
  <si>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</si>
  <si>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</si>
  <si>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</si>
  <si>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</si>
  <si>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</si>
  <si>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</si>
  <si>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</si>
  <si>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</si>
  <si>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</si>
  <si>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</si>
  <si>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</si>
  <si>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</si>
  <si>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</si>
  <si>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</si>
  <si>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</si>
  <si>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</si>
  <si>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</si>
  <si>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</si>
  <si>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</si>
  <si>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</si>
  <si>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</si>
  <si>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</si>
  <si>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</si>
  <si>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</si>
  <si>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</si>
  <si>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</si>
  <si>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</si>
  <si>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</si>
  <si>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</si>
  <si>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</si>
  <si>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</si>
  <si>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</si>
  <si>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</si>
  <si>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</si>
  <si>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</si>
  <si>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</si>
  <si>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</si>
  <si>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</si>
  <si>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</si>
  <si>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</si>
  <si>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</si>
  <si>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</si>
  <si>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</si>
  <si>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</si>
  <si>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</si>
  <si>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</si>
  <si>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</si>
  <si>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</si>
  <si>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</si>
  <si>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</si>
  <si>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</si>
  <si>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</si>
  <si>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</si>
  <si>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</si>
  <si>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</si>
  <si>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</si>
  <si>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</si>
  <si>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</si>
  <si>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</si>
  <si>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</si>
  <si>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</si>
  <si>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</si>
  <si>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</si>
  <si>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</si>
  <si>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</si>
  <si>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</si>
  <si>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</si>
  <si>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</si>
  <si>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</si>
  <si>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</si>
  <si>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</si>
  <si>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</si>
  <si>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</si>
  <si>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</si>
  <si>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</si>
  <si>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</si>
  <si>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</si>
  <si>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</si>
  <si>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</si>
  <si>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</si>
  <si>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</si>
  <si>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</si>
  <si>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</si>
  <si>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</si>
  <si>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</si>
  <si>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</si>
  <si>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</si>
  <si>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</si>
  <si>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</si>
  <si>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</si>
  <si>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</si>
  <si>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</si>
  <si>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</si>
  <si>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</si>
  <si>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</si>
  <si>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</si>
  <si>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</si>
  <si>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</si>
  <si>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</si>
  <si>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</si>
  <si>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</si>
  <si>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</si>
  <si>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</si>
  <si>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</si>
  <si>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</si>
  <si>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</si>
  <si>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</si>
  <si>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</si>
  <si>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</si>
  <si>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</si>
  <si>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</si>
  <si>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</si>
  <si>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</si>
  <si>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</si>
  <si>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</si>
  <si>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</si>
  <si>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</si>
  <si>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</si>
  <si>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</si>
  <si>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</si>
  <si>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</si>
  <si>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</si>
  <si>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</si>
  <si>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</si>
  <si>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</si>
  <si>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</si>
  <si>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</si>
  <si>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</si>
  <si>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</si>
  <si>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</si>
  <si>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</si>
  <si>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</si>
  <si>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</si>
  <si>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</si>
  <si>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</si>
  <si>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</si>
  <si>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</si>
  <si>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</si>
  <si>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</si>
  <si>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</si>
  <si>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</si>
  <si>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</si>
  <si>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</si>
  <si>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</si>
  <si>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</si>
  <si>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</si>
  <si>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</si>
  <si>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</si>
  <si>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</si>
  <si>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</si>
  <si>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</si>
  <si>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</si>
  <si>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</si>
  <si>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</si>
  <si>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</si>
  <si>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</si>
  <si>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</si>
  <si>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</si>
  <si>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</si>
  <si>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</si>
  <si>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</si>
  <si>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</si>
  <si>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</si>
  <si>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</si>
  <si>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</si>
  <si>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</si>
  <si>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</si>
  <si>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</si>
  <si>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</si>
  <si>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</si>
  <si>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</si>
  <si>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</si>
  <si>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</si>
  <si>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</si>
  <si>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</si>
  <si>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</si>
  <si>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</si>
  <si>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</si>
  <si>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</si>
  <si>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</si>
  <si>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</si>
  <si>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</si>
  <si>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</si>
  <si>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</si>
  <si>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</si>
  <si>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</si>
  <si>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</si>
  <si>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</si>
  <si>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</si>
  <si>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</si>
  <si>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</si>
  <si>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</si>
  <si>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</si>
  <si>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</si>
  <si>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</si>
  <si>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</si>
  <si>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</si>
  <si>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</si>
  <si>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</si>
  <si>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</si>
  <si>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</si>
  <si>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</si>
  <si>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</si>
  <si>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</si>
  <si>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</si>
  <si>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</si>
  <si>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</si>
  <si>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</si>
  <si>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</si>
  <si>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</si>
  <si>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</si>
  <si>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</si>
  <si>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</si>
  <si>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</si>
  <si>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</si>
  <si>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</si>
  <si>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</si>
  <si>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</si>
  <si>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</si>
  <si>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</si>
  <si>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</si>
  <si>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</si>
  <si>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</si>
  <si>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</si>
  <si>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</si>
  <si>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</si>
  <si>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</si>
  <si>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</si>
  <si>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</si>
  <si>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</si>
  <si>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</si>
  <si>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</si>
  <si>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</si>
  <si>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</si>
  <si>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</si>
  <si>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</si>
  <si>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</si>
  <si>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</si>
  <si>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</si>
  <si>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</si>
  <si>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</si>
  <si>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</si>
  <si>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</si>
  <si>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</si>
  <si>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</si>
  <si>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</si>
  <si>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</si>
  <si>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</si>
  <si>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</si>
  <si>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</si>
  <si>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</si>
  <si>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</si>
  <si>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</si>
  <si>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</si>
  <si>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</si>
  <si>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</si>
  <si>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</si>
  <si>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</si>
  <si>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</si>
  <si>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</si>
  <si>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</si>
  <si>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</si>
  <si>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</si>
  <si>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</si>
  <si>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</si>
  <si>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</si>
  <si>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</si>
  <si>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</si>
  <si>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</si>
  <si>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</si>
  <si>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</si>
  <si>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</si>
  <si>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</si>
  <si>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</si>
  <si>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</si>
  <si>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</si>
  <si>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</si>
  <si>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</si>
  <si>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</si>
  <si>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</si>
  <si>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</si>
  <si>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</si>
  <si>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</si>
  <si>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</si>
  <si>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</si>
  <si>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</si>
  <si>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</si>
  <si>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</si>
  <si>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</si>
  <si>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</si>
  <si>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</si>
  <si>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</si>
  <si>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</si>
  <si>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</si>
  <si>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</si>
  <si>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</si>
  <si>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</si>
  <si>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</si>
  <si>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</si>
  <si>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</si>
  <si>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</si>
  <si>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</si>
  <si>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</si>
  <si>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</si>
  <si>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</si>
  <si>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</si>
  <si>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</si>
  <si>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</si>
  <si>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</si>
  <si>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</si>
  <si>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</si>
  <si>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</si>
  <si>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</si>
  <si>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</si>
  <si>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</si>
  <si>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</si>
  <si>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</si>
  <si>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</si>
  <si>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</si>
  <si>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</si>
  <si>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</si>
  <si>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</si>
  <si>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</si>
  <si>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</si>
  <si>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</si>
  <si>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</si>
  <si>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</si>
  <si>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</si>
  <si>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</si>
  <si>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</si>
  <si>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</si>
  <si>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</si>
  <si>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</si>
  <si>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</si>
  <si>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</si>
  <si>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</si>
  <si>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</si>
  <si>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</si>
  <si>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</si>
  <si>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</si>
  <si>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</si>
  <si>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</si>
  <si>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</si>
  <si>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</si>
  <si>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</si>
  <si>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</si>
  <si>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</si>
  <si>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</si>
  <si>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</si>
  <si>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</si>
  <si>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</si>
  <si>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</si>
  <si>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</si>
  <si>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</si>
  <si>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</si>
  <si>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</si>
  <si>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</si>
  <si>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</si>
  <si>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</si>
  <si>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</si>
  <si>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</si>
  <si>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</si>
  <si>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</si>
  <si>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</si>
  <si>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</si>
  <si>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</si>
  <si>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</si>
  <si>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</si>
  <si>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</si>
  <si>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</si>
  <si>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</si>
  <si>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</si>
  <si>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</si>
  <si>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</si>
  <si>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</si>
  <si>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</si>
  <si>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</si>
  <si>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</si>
  <si>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</si>
  <si>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</si>
  <si>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</si>
  <si>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</si>
  <si>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</si>
  <si>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</si>
  <si>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</si>
  <si>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</si>
  <si>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</si>
  <si>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</si>
  <si>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</si>
  <si>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</si>
  <si>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</si>
  <si>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</si>
  <si>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</si>
  <si>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</si>
  <si>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</si>
  <si>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</si>
  <si>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</si>
  <si>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</si>
  <si>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</si>
  <si>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</si>
  <si>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</si>
  <si>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</si>
  <si>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</si>
  <si>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</si>
  <si>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</si>
  <si>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</si>
  <si>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</si>
  <si>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</si>
  <si>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</si>
  <si>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</si>
  <si>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</si>
  <si>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</si>
  <si>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</si>
  <si>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</si>
  <si>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</si>
  <si>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</si>
  <si>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</si>
  <si>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</si>
  <si>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</si>
  <si>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</si>
  <si>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</si>
  <si>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</si>
  <si>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</si>
  <si>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</si>
  <si>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</si>
  <si>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</si>
  <si>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</si>
  <si>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</si>
  <si>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</si>
  <si>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</si>
  <si>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</si>
  <si>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</si>
  <si>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</si>
  <si>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</si>
  <si>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</si>
  <si>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</si>
  <si>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</si>
  <si>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</si>
  <si>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</si>
  <si>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</si>
  <si>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</si>
  <si>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</si>
  <si>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</si>
  <si>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</si>
  <si>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</si>
  <si>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</si>
  <si>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</si>
  <si>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</si>
  <si>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</si>
  <si>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</si>
  <si>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</si>
  <si>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</si>
  <si>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</si>
  <si>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</si>
  <si>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</si>
  <si>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</si>
  <si>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</si>
  <si>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</si>
  <si>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</si>
  <si>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</si>
  <si>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</si>
  <si>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</si>
  <si>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</si>
  <si>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</si>
  <si>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</si>
  <si>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</si>
  <si>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</si>
  <si>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</si>
  <si>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</si>
  <si>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</si>
  <si>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</si>
  <si>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</si>
  <si>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</si>
  <si>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</si>
  <si>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</si>
  <si>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</si>
  <si>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</si>
  <si>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</si>
  <si>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</si>
  <si>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</si>
  <si>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</si>
  <si>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</si>
  <si>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</si>
  <si>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</si>
  <si>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</si>
  <si>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</si>
  <si>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</si>
  <si>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</si>
  <si>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</si>
  <si>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</si>
  <si>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</si>
  <si>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</si>
  <si>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</si>
  <si>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</si>
  <si>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</si>
  <si>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</si>
  <si>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</si>
  <si>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</si>
  <si>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</si>
  <si>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</si>
  <si>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</si>
  <si>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</si>
  <si>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</si>
  <si>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</si>
  <si>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</si>
  <si>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</si>
  <si>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</si>
  <si>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</si>
  <si>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</si>
  <si>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</si>
  <si>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</si>
  <si>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</si>
  <si>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</si>
  <si>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</si>
  <si>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</si>
  <si>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</si>
  <si>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</si>
  <si>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</si>
  <si>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</si>
  <si>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</si>
  <si>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</si>
  <si>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</si>
  <si>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</si>
  <si>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</si>
  <si>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</si>
  <si>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</si>
  <si>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</si>
  <si>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</si>
  <si>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</si>
  <si>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</si>
  <si>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</si>
  <si>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</si>
  <si>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</si>
  <si>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</si>
  <si>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</si>
  <si>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</si>
  <si>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</si>
  <si>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</si>
  <si>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</si>
  <si>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</si>
  <si>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</si>
  <si>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</si>
  <si>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</si>
  <si>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</si>
  <si>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</si>
  <si>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</si>
  <si>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</si>
  <si>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</si>
  <si>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</si>
  <si>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</si>
  <si>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</si>
  <si>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</si>
  <si>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</si>
  <si>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</si>
  <si>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</si>
  <si>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</si>
  <si>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</si>
  <si>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</si>
  <si>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</si>
  <si>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</si>
  <si>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</si>
  <si>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</si>
  <si>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</si>
  <si>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</si>
  <si>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</si>
  <si>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</si>
  <si>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</si>
  <si>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</si>
  <si>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</si>
  <si>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</si>
  <si>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</si>
  <si>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</si>
  <si>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</si>
  <si>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</si>
  <si>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</si>
  <si>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</si>
  <si>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</si>
  <si>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</si>
  <si>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</si>
  <si>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</si>
  <si>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</si>
  <si>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</si>
  <si>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</si>
  <si>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</si>
  <si>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</si>
  <si>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</si>
  <si>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</si>
  <si>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</si>
  <si>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</si>
  <si>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</si>
  <si>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</si>
  <si>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</si>
  <si>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</si>
  <si>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</si>
  <si>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</si>
  <si>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</si>
  <si>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</si>
  <si>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</si>
  <si>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</si>
  <si>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</si>
  <si>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</si>
  <si>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</si>
  <si>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</si>
  <si>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</si>
  <si>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</si>
  <si>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</si>
  <si>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</si>
  <si>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</si>
  <si>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</si>
  <si>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</si>
  <si>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</si>
  <si>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</si>
  <si>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</si>
  <si>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</si>
  <si>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</si>
  <si>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</si>
  <si>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</si>
  <si>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</si>
  <si>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</si>
  <si>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</si>
  <si>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</si>
  <si>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</si>
  <si>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</si>
  <si>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</si>
  <si>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</si>
  <si>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</si>
  <si>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</si>
  <si>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</si>
  <si>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</si>
  <si>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</si>
  <si>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</si>
  <si>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</si>
  <si>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</si>
  <si>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</si>
  <si>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</si>
  <si>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</si>
  <si>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</si>
  <si>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</si>
  <si>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</si>
  <si>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</si>
  <si>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</si>
  <si>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</si>
  <si>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</si>
  <si>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</si>
  <si>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</si>
  <si>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</si>
  <si>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</si>
  <si>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</si>
  <si>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</si>
  <si>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</si>
  <si>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</si>
  <si>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</si>
  <si>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</si>
  <si>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</si>
  <si>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</si>
  <si>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</si>
  <si>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</si>
  <si>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</si>
  <si>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</si>
  <si>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</si>
  <si>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</si>
  <si>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</si>
  <si>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</si>
  <si>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</si>
  <si>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</si>
  <si>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</si>
  <si>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</si>
  <si>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</si>
  <si>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</si>
  <si>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</si>
  <si>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</si>
  <si>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</si>
  <si>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</si>
  <si>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</si>
  <si>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</si>
  <si>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</si>
  <si>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</si>
  <si>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</si>
  <si>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</si>
  <si>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</si>
  <si>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</si>
  <si>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</si>
  <si>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</si>
  <si>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</si>
  <si>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</si>
  <si>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</si>
  <si>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</si>
  <si>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</si>
  <si>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</si>
  <si>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</si>
  <si>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</si>
  <si>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</si>
  <si>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</si>
  <si>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</si>
  <si>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</si>
  <si>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</si>
  <si>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</si>
  <si>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</si>
  <si>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</si>
  <si>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</si>
  <si>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</si>
  <si>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</si>
  <si>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</si>
  <si>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</si>
  <si>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</si>
  <si>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</si>
  <si>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</si>
  <si>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</si>
  <si>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</si>
  <si>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</si>
  <si>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</si>
  <si>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</si>
  <si>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</si>
  <si>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</si>
  <si>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</si>
  <si>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</si>
  <si>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</si>
  <si>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</si>
  <si>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</si>
  <si>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</si>
  <si>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</si>
  <si>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</si>
  <si>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</si>
  <si>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</si>
  <si>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</si>
  <si>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</si>
  <si>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</si>
  <si>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</si>
  <si>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</si>
  <si>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</si>
  <si>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</si>
  <si>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</si>
  <si>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</si>
  <si>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</si>
  <si>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</si>
  <si>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</si>
  <si>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</si>
  <si>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</si>
  <si>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</si>
  <si>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</si>
  <si>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</si>
  <si>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</si>
  <si>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</si>
  <si>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</si>
  <si>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</si>
  <si>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</si>
  <si>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</si>
  <si>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</si>
  <si>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</si>
  <si>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</si>
  <si>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</si>
  <si>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</si>
  <si>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</si>
  <si>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</si>
  <si>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</si>
  <si>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</si>
  <si>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</si>
  <si>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</si>
  <si>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</si>
  <si>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</si>
  <si>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</si>
  <si>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</si>
  <si>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</si>
  <si>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</si>
  <si>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</si>
  <si>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</si>
  <si>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</si>
  <si>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</si>
  <si>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</si>
  <si>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</si>
  <si>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</si>
  <si>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</si>
  <si>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</si>
  <si>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</si>
  <si>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</si>
  <si>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</si>
  <si>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</si>
  <si>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</si>
  <si>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</si>
  <si>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</si>
  <si>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</si>
  <si>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</si>
  <si>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</si>
  <si>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</si>
  <si>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</si>
  <si>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</si>
  <si>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</si>
  <si>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</si>
  <si>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</si>
  <si>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</si>
  <si>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</si>
  <si>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</si>
  <si>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</si>
  <si>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</si>
  <si>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</si>
  <si>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</si>
  <si>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</si>
  <si>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</si>
  <si>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</si>
  <si>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</si>
  <si>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</si>
  <si>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</si>
  <si>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</si>
  <si>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</si>
  <si>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Missing data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</si>
  <si>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</si>
  <si>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</si>
  <si>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</si>
  <si>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</si>
  <si>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</si>
  <si>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</si>
  <si>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</si>
  <si>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WEEHAWKEN TWP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</si>
  <si>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</si>
  <si>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</si>
  <si>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</si>
  <si>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</si>
  <si>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</si>
  <si>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</si>
  <si>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</si>
  <si>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</si>
  <si>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ANDOVER BORO</t>
  </si>
  <si>
    <t>ALPHA BORO</t>
  </si>
  <si>
    <t>HACKETTSTOWN TOWN</t>
  </si>
  <si>
    <t>ELMWOOD PARK BORO</t>
  </si>
  <si>
    <t>STOCKTON BORO</t>
  </si>
  <si>
    <t>BELMAR BORO</t>
  </si>
  <si>
    <t>MENDHAM TWP</t>
  </si>
  <si>
    <t>BRANCHVILLE BORO</t>
  </si>
  <si>
    <t>CORBIN CITY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</si>
  <si>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</si>
  <si>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</si>
  <si>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</si>
  <si>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</si>
  <si>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</si>
  <si>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</si>
  <si>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</si>
  <si>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</si>
  <si>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WOODLAND TWP</t>
  </si>
  <si>
    <t>CLEMENTON BORO</t>
  </si>
  <si>
    <t>ESSEX FELLS BORO</t>
  </si>
  <si>
    <t>NEWFIELD BORO</t>
  </si>
  <si>
    <t>KEANSBURG BORO</t>
  </si>
  <si>
    <t>CHESTER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</si>
  <si>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</si>
  <si>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</si>
  <si>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</si>
  <si>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</si>
  <si>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</si>
  <si>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</si>
  <si>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</si>
  <si>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</si>
  <si>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</si>
  <si>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</si>
  <si>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</si>
  <si>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PINE VALLEY BORO</t>
  </si>
  <si>
    <t>BROOKLAWN BORO</t>
  </si>
  <si>
    <t>AVON BY THE SEA BORO</t>
  </si>
  <si>
    <t>WALPACK TWP</t>
  </si>
  <si>
    <t>20191007</t>
  </si>
  <si>
    <t>20191107</t>
  </si>
  <si>
    <t>see Princeton (1114)</t>
  </si>
  <si>
    <t>Estimated cost of construction authorized by building permits, October 2019</t>
  </si>
  <si>
    <t>Source:  New Jersey Department of Community Affairs, 12/9/19</t>
  </si>
  <si>
    <t>Estimated cost of construction authorized by building permits, January - October 2019</t>
  </si>
  <si>
    <t>20191209</t>
  </si>
  <si>
    <t>20190307</t>
  </si>
  <si>
    <t>see Hardwick</t>
  </si>
  <si>
    <t>October</t>
  </si>
  <si>
    <t xml:space="preserve">  October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</si>
</sst>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4.15"/>
      <color indexed="8"/>
      <name val="Calibri"/>
      <family val="0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21" fillId="2" borderId="0" xfId="0" applyNumberFormat="1" applyFont="1" applyAlignment="1">
      <alignment horizontal="center"/>
    </xf>
    <xf numFmtId="49" fontId="21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21" fillId="2" borderId="0" xfId="0" applyNumberFormat="1" applyFont="1" applyAlignment="1" applyProtection="1">
      <alignment horizontal="right"/>
      <protection locked="0"/>
    </xf>
    <xf numFmtId="0" fontId="21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3" fontId="6" fillId="2" borderId="12" xfId="0" applyNumberFormat="1" applyFont="1" applyBorder="1" applyAlignment="1">
      <alignment horizontal="right" shrinkToFit="1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7424767"/>
        <c:axId val="24169720"/>
      </c:bar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169720"/>
        <c:crosses val="autoZero"/>
        <c:auto val="1"/>
        <c:lblOffset val="100"/>
        <c:tickLblSkip val="1"/>
        <c:noMultiLvlLbl val="0"/>
      </c:catAx>
      <c:valAx>
        <c:axId val="24169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42476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3" t="s">
        <v>2234</v>
      </c>
      <c r="R30" s="223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28481349</v>
      </c>
      <c r="G7" s="39">
        <f>SUM(G31:G53)</f>
        <v>11263475</v>
      </c>
      <c r="H7" s="39">
        <f>SUM(H31:H53)</f>
        <v>6770408</v>
      </c>
      <c r="I7" s="39">
        <f>SUM(I31:I53)</f>
        <v>3131785</v>
      </c>
      <c r="J7" s="39">
        <f>SUM(J31:J53)</f>
        <v>7315681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221658952</v>
      </c>
      <c r="G8" s="37">
        <f>SUM(G54:G123)</f>
        <v>36956200</v>
      </c>
      <c r="H8" s="37">
        <f>SUM(H54:H123)</f>
        <v>33884832</v>
      </c>
      <c r="I8" s="37">
        <f>SUM(I54:I123)</f>
        <v>61587785</v>
      </c>
      <c r="J8" s="37">
        <f>SUM(J54:J123)</f>
        <v>89230135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67647096</v>
      </c>
      <c r="G9" s="37">
        <f>SUM(G124:G163)</f>
        <v>5815522</v>
      </c>
      <c r="H9" s="37">
        <f>SUM(H124:H163)</f>
        <v>14961060</v>
      </c>
      <c r="I9" s="37">
        <f>SUM(I124:I163)</f>
        <v>18140095</v>
      </c>
      <c r="J9" s="37">
        <f>SUM(J124:J163)</f>
        <v>28730419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39163921</v>
      </c>
      <c r="G10" s="37">
        <f>SUM(G164:G200)</f>
        <v>2731586</v>
      </c>
      <c r="H10" s="37">
        <f>SUM(H164:H200)</f>
        <v>13360623</v>
      </c>
      <c r="I10" s="37">
        <f>SUM(I164:I200)</f>
        <v>4198001</v>
      </c>
      <c r="J10" s="37">
        <f>SUM(J164:J200)</f>
        <v>18873711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51810943</v>
      </c>
      <c r="G11" s="37">
        <f>SUM(G201:G216)</f>
        <v>35555492</v>
      </c>
      <c r="H11" s="37">
        <f>SUM(H201:H216)</f>
        <v>12752804</v>
      </c>
      <c r="I11" s="37">
        <f>SUM(I201:I216)</f>
        <v>1104465</v>
      </c>
      <c r="J11" s="37">
        <f>SUM(J201:J216)</f>
        <v>2398182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4668953</v>
      </c>
      <c r="G12" s="37">
        <f>SUM(G217:G230)</f>
        <v>437000</v>
      </c>
      <c r="H12" s="37">
        <f>SUM(H217:H230)</f>
        <v>1273881</v>
      </c>
      <c r="I12" s="37">
        <f>SUM(I217:I230)</f>
        <v>331520</v>
      </c>
      <c r="J12" s="37">
        <f>SUM(J217:J230)</f>
        <v>2626552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93124932</v>
      </c>
      <c r="G13" s="37">
        <f>SUM(G231:G252)</f>
        <v>12192544</v>
      </c>
      <c r="H13" s="37">
        <f>SUM(H231:H252)</f>
        <v>26254579</v>
      </c>
      <c r="I13" s="37">
        <f>SUM(I231:I252)</f>
        <v>16278226</v>
      </c>
      <c r="J13" s="37">
        <f>SUM(J231:J252)</f>
        <v>38399583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72317503</v>
      </c>
      <c r="G14" s="37">
        <f>SUM(G253:G276)</f>
        <v>3736595</v>
      </c>
      <c r="H14" s="37">
        <f>SUM(H253:H276)</f>
        <v>8976346</v>
      </c>
      <c r="I14" s="37">
        <f>SUM(I253:I276)</f>
        <v>48385754</v>
      </c>
      <c r="J14" s="37">
        <f>SUM(J253:J276)</f>
        <v>11218808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581225074</v>
      </c>
      <c r="G15" s="37">
        <f>SUM(G277:G288)</f>
        <v>464071156</v>
      </c>
      <c r="H15" s="37">
        <f>SUM(H277:H288)</f>
        <v>53666220</v>
      </c>
      <c r="I15" s="37">
        <f>SUM(I277:I288)</f>
        <v>3057900</v>
      </c>
      <c r="J15" s="37">
        <f>SUM(J277:J288)</f>
        <v>60429798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22592896</v>
      </c>
      <c r="G16" s="37">
        <f>SUM(G289:G314)</f>
        <v>8854381</v>
      </c>
      <c r="H16" s="37">
        <f>SUM(H289:H314)</f>
        <v>6380966</v>
      </c>
      <c r="I16" s="37">
        <f>SUM(I289:I314)</f>
        <v>1730781</v>
      </c>
      <c r="J16" s="37">
        <f>SUM(J289:J314)</f>
        <v>5626768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41278245</v>
      </c>
      <c r="G17" s="37">
        <f>SUM(G315:G327)</f>
        <v>4130616</v>
      </c>
      <c r="H17" s="37">
        <f>SUM(H315:H327)</f>
        <v>15091563</v>
      </c>
      <c r="I17" s="37">
        <f>SUM(I315:I327)</f>
        <v>8202368</v>
      </c>
      <c r="J17" s="37">
        <f>SUM(J315:J327)</f>
        <v>13853698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156827406</v>
      </c>
      <c r="G18" s="37">
        <f>SUM(G328:G352)</f>
        <v>23011134</v>
      </c>
      <c r="H18" s="37">
        <f>SUM(H328:H352)</f>
        <v>20585930</v>
      </c>
      <c r="I18" s="37">
        <f>SUM(I328:I352)</f>
        <v>73761292</v>
      </c>
      <c r="J18" s="37">
        <f>SUM(J328:J352)</f>
        <v>39469050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127964716</v>
      </c>
      <c r="G19" s="37">
        <f>SUM(G353:G405)</f>
        <v>43768019</v>
      </c>
      <c r="H19" s="37">
        <f>SUM(H353:H405)</f>
        <v>34135140</v>
      </c>
      <c r="I19" s="37">
        <f>SUM(I353:I405)</f>
        <v>15681412</v>
      </c>
      <c r="J19" s="37">
        <f>SUM(J353:J405)</f>
        <v>34380145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67696043</v>
      </c>
      <c r="G20" s="37">
        <f>SUM(G406:G444)</f>
        <v>8530601</v>
      </c>
      <c r="H20" s="37">
        <f>SUM(H406:H444)</f>
        <v>21220486</v>
      </c>
      <c r="I20" s="37">
        <f>SUM(I406:I444)</f>
        <v>18571810</v>
      </c>
      <c r="J20" s="37">
        <f>SUM(J406:J444)</f>
        <v>19373146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113049109</v>
      </c>
      <c r="G21" s="37">
        <f>SUM(G445:G477)</f>
        <v>67282505</v>
      </c>
      <c r="H21" s="37">
        <f>SUM(H445:H477)</f>
        <v>24033074</v>
      </c>
      <c r="I21" s="37">
        <f>SUM(I445:I477)</f>
        <v>7299214</v>
      </c>
      <c r="J21" s="37">
        <f>SUM(J445:J477)</f>
        <v>14434316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79563037</v>
      </c>
      <c r="G22" s="37">
        <f>SUM(G478:G493)</f>
        <v>1335100</v>
      </c>
      <c r="H22" s="37">
        <f>SUM(H478:H493)</f>
        <v>10919699</v>
      </c>
      <c r="I22" s="37">
        <f>SUM(I478:I493)</f>
        <v>46699910</v>
      </c>
      <c r="J22" s="37">
        <f>SUM(J478:J493)</f>
        <v>20608328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4251457</v>
      </c>
      <c r="G23" s="37">
        <f>SUM(G494:G508)</f>
        <v>568176</v>
      </c>
      <c r="H23" s="37">
        <f>SUM(H494:H508)</f>
        <v>1898592</v>
      </c>
      <c r="I23" s="37">
        <f>SUM(I494:I508)</f>
        <v>381630</v>
      </c>
      <c r="J23" s="37">
        <f>SUM(J494:J508)</f>
        <v>1403059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60472912</v>
      </c>
      <c r="G24" s="37">
        <f>SUM(G509:G529)</f>
        <v>12423390</v>
      </c>
      <c r="H24" s="37">
        <f>SUM(H509:H529)</f>
        <v>15439923</v>
      </c>
      <c r="I24" s="37">
        <f>SUM(I509:I529)</f>
        <v>16850051</v>
      </c>
      <c r="J24" s="37">
        <f>SUM(J509:J529)</f>
        <v>15759548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13308769</v>
      </c>
      <c r="G25" s="37">
        <f>SUM(G530:G553)</f>
        <v>2779984</v>
      </c>
      <c r="H25" s="37">
        <f>SUM(H530:H553)</f>
        <v>4809304</v>
      </c>
      <c r="I25" s="37">
        <f>SUM(I530:I553)</f>
        <v>3339933</v>
      </c>
      <c r="J25" s="37">
        <f>SUM(J530:J553)</f>
        <v>2379548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37614034</v>
      </c>
      <c r="G26" s="37">
        <f>SUM(G554:G574)</f>
        <v>6244500</v>
      </c>
      <c r="H26" s="37">
        <f>SUM(H554:H574)</f>
        <v>22534377</v>
      </c>
      <c r="I26" s="37">
        <f>SUM(I554:I574)</f>
        <v>1185800</v>
      </c>
      <c r="J26" s="37">
        <f>SUM(J554:J574)</f>
        <v>7649357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7631349</v>
      </c>
      <c r="G27" s="37">
        <f>SUM(G575:G597)</f>
        <v>2423650</v>
      </c>
      <c r="H27" s="37">
        <f>SUM(H575:H597)</f>
        <v>1695390</v>
      </c>
      <c r="I27" s="37">
        <f>SUM(I575:I597)</f>
        <v>891878</v>
      </c>
      <c r="J27" s="37">
        <f>SUM(J575:J597)</f>
        <v>2620431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1779319</v>
      </c>
      <c r="G28" s="37">
        <f>G598</f>
        <v>0</v>
      </c>
      <c r="H28" s="37">
        <f>H598</f>
        <v>0</v>
      </c>
      <c r="I28" s="37">
        <f>I598</f>
        <v>630754</v>
      </c>
      <c r="J28" s="37">
        <f>J598</f>
        <v>1148565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1894128015</v>
      </c>
      <c r="G29" s="39">
        <f>SUM(G7:G28)</f>
        <v>754111626</v>
      </c>
      <c r="H29" s="39">
        <f>SUM(H7:H28)</f>
        <v>350645197</v>
      </c>
      <c r="I29" s="39">
        <f>SUM(I7:I28)</f>
        <v>351442364</v>
      </c>
      <c r="J29" s="39">
        <f>SUM(J7:J28)</f>
        <v>437928828</v>
      </c>
      <c r="K29" s="39"/>
      <c r="L29" s="216"/>
      <c r="N29" s="221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49">G31+H31+I31+J31</f>
        <v>478179</v>
      </c>
      <c r="G31" s="102">
        <v>0</v>
      </c>
      <c r="H31" s="102">
        <v>225564</v>
      </c>
      <c r="I31" s="102">
        <v>175000</v>
      </c>
      <c r="J31" s="102">
        <v>77615</v>
      </c>
      <c r="K31" s="36"/>
      <c r="L31" s="219" t="s">
        <v>2342</v>
      </c>
      <c r="M31" s="96"/>
      <c r="N31" s="96"/>
      <c r="O31" s="97"/>
      <c r="P31" s="46"/>
      <c r="Q31" s="97"/>
      <c r="R31" s="97"/>
      <c r="S31" s="46"/>
      <c r="T31" s="46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5331526</v>
      </c>
      <c r="G32" s="104">
        <v>441050</v>
      </c>
      <c r="H32" s="104">
        <v>753943</v>
      </c>
      <c r="I32" s="104">
        <v>0</v>
      </c>
      <c r="J32" s="104">
        <v>4136533</v>
      </c>
      <c r="K32" s="36"/>
      <c r="L32" s="219" t="s">
        <v>2342</v>
      </c>
      <c r="M32" s="96"/>
      <c r="N32" s="96"/>
      <c r="O32" s="97"/>
      <c r="P32" s="46"/>
      <c r="Q32" s="97"/>
      <c r="R32" s="97"/>
      <c r="S32" s="46"/>
      <c r="T32" s="46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1120211</v>
      </c>
      <c r="G33" s="104">
        <v>456400</v>
      </c>
      <c r="H33" s="104">
        <v>552266</v>
      </c>
      <c r="I33" s="104">
        <v>0</v>
      </c>
      <c r="J33" s="104">
        <v>111545</v>
      </c>
      <c r="K33" s="36"/>
      <c r="L33" s="219" t="s">
        <v>2347</v>
      </c>
      <c r="M33" s="96"/>
      <c r="N33" s="96"/>
      <c r="O33" s="97"/>
      <c r="P33" s="46"/>
      <c r="Q33" s="97"/>
      <c r="R33" s="97"/>
      <c r="S33" s="46"/>
      <c r="T33" s="46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160846</v>
      </c>
      <c r="G34" s="104">
        <v>0</v>
      </c>
      <c r="H34" s="104">
        <v>154196</v>
      </c>
      <c r="I34" s="104">
        <v>0</v>
      </c>
      <c r="J34" s="104">
        <v>6650</v>
      </c>
      <c r="K34" s="36"/>
      <c r="L34" s="219" t="s">
        <v>2342</v>
      </c>
      <c r="M34" s="96"/>
      <c r="N34" s="96"/>
      <c r="O34" s="78"/>
      <c r="P34" s="46"/>
      <c r="Q34" s="78"/>
      <c r="R34" s="97"/>
      <c r="S34" s="46"/>
      <c r="T34" s="46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224080</v>
      </c>
      <c r="G35" s="104">
        <v>0</v>
      </c>
      <c r="H35" s="104">
        <v>144648</v>
      </c>
      <c r="I35" s="104">
        <v>0</v>
      </c>
      <c r="J35" s="104">
        <v>79432</v>
      </c>
      <c r="K35" s="36"/>
      <c r="L35" s="219" t="s">
        <v>2347</v>
      </c>
      <c r="M35" s="96"/>
      <c r="N35" s="96"/>
      <c r="O35" s="97"/>
      <c r="P35" s="46"/>
      <c r="Q35" s="97"/>
      <c r="R35" s="97"/>
      <c r="S35" s="46"/>
      <c r="T35" s="46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16000</v>
      </c>
      <c r="G36" s="104">
        <v>0</v>
      </c>
      <c r="H36" s="104">
        <v>0</v>
      </c>
      <c r="I36" s="104">
        <v>16000</v>
      </c>
      <c r="J36" s="104">
        <v>0</v>
      </c>
      <c r="K36" s="36"/>
      <c r="L36" s="219" t="s">
        <v>2342</v>
      </c>
      <c r="M36" s="96"/>
      <c r="N36" s="96"/>
      <c r="O36" s="97"/>
      <c r="P36" s="46"/>
      <c r="Q36" s="78"/>
      <c r="R36" s="78"/>
      <c r="S36" s="46"/>
      <c r="T36" s="46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709738</v>
      </c>
      <c r="G37" s="104">
        <v>196040</v>
      </c>
      <c r="H37" s="104">
        <v>205698</v>
      </c>
      <c r="I37" s="104">
        <v>0</v>
      </c>
      <c r="J37" s="104">
        <v>308000</v>
      </c>
      <c r="K37" s="36"/>
      <c r="L37" s="219" t="s">
        <v>2342</v>
      </c>
      <c r="M37" s="96"/>
      <c r="N37" s="96"/>
      <c r="O37" s="97"/>
      <c r="P37" s="46"/>
      <c r="Q37" s="78"/>
      <c r="R37" s="97"/>
      <c r="S37" s="46"/>
      <c r="T37" s="46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4937837</v>
      </c>
      <c r="G38" s="104">
        <v>1134463</v>
      </c>
      <c r="H38" s="104">
        <v>722288</v>
      </c>
      <c r="I38" s="104">
        <v>2535121</v>
      </c>
      <c r="J38" s="104">
        <v>545965</v>
      </c>
      <c r="K38" s="36"/>
      <c r="L38" s="219" t="s">
        <v>2347</v>
      </c>
      <c r="M38" s="96"/>
      <c r="N38" s="96"/>
      <c r="O38" s="97"/>
      <c r="P38" s="46"/>
      <c r="Q38" s="97"/>
      <c r="R38" s="97"/>
      <c r="S38" s="46"/>
      <c r="T38" s="46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145880</v>
      </c>
      <c r="G39" s="104">
        <v>10000</v>
      </c>
      <c r="H39" s="104">
        <v>114480</v>
      </c>
      <c r="I39" s="104">
        <v>20400</v>
      </c>
      <c r="J39" s="104">
        <v>1000</v>
      </c>
      <c r="K39" s="36"/>
      <c r="L39" s="219" t="s">
        <v>2342</v>
      </c>
      <c r="M39" s="96"/>
      <c r="N39" s="96"/>
      <c r="O39" s="78"/>
      <c r="P39" s="46"/>
      <c r="Q39" s="78"/>
      <c r="R39" s="97"/>
      <c r="S39" s="46"/>
      <c r="T39" s="46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30976</v>
      </c>
      <c r="G40" s="104">
        <v>0</v>
      </c>
      <c r="H40" s="104">
        <v>11250</v>
      </c>
      <c r="I40" s="104">
        <v>7000</v>
      </c>
      <c r="J40" s="104">
        <v>12726</v>
      </c>
      <c r="K40" s="36"/>
      <c r="L40" s="219" t="s">
        <v>2342</v>
      </c>
      <c r="M40" s="96"/>
      <c r="N40" s="96"/>
      <c r="O40" s="78"/>
      <c r="P40" s="46"/>
      <c r="Q40" s="78"/>
      <c r="R40" s="97"/>
      <c r="S40" s="46"/>
      <c r="T40" s="46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1354381</v>
      </c>
      <c r="G41" s="104">
        <v>276792</v>
      </c>
      <c r="H41" s="104">
        <v>707704</v>
      </c>
      <c r="I41" s="104">
        <v>146500</v>
      </c>
      <c r="J41" s="104">
        <v>223385</v>
      </c>
      <c r="K41" s="36"/>
      <c r="L41" s="219" t="s">
        <v>2342</v>
      </c>
      <c r="M41" s="96"/>
      <c r="N41" s="96"/>
      <c r="O41" s="97"/>
      <c r="P41" s="46"/>
      <c r="Q41" s="97"/>
      <c r="R41" s="97"/>
      <c r="S41" s="46"/>
      <c r="T41" s="46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1596594</v>
      </c>
      <c r="G42" s="104">
        <v>790450</v>
      </c>
      <c r="H42" s="104">
        <v>289567</v>
      </c>
      <c r="I42" s="104">
        <v>183241</v>
      </c>
      <c r="J42" s="104">
        <v>333336</v>
      </c>
      <c r="K42" s="36"/>
      <c r="L42" s="219" t="s">
        <v>2342</v>
      </c>
      <c r="M42" s="96"/>
      <c r="N42" s="96"/>
      <c r="O42" s="78"/>
      <c r="P42" s="46"/>
      <c r="Q42" s="78"/>
      <c r="R42" s="97"/>
      <c r="S42" s="46"/>
      <c r="T42" s="46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508006</v>
      </c>
      <c r="G43" s="104">
        <v>850</v>
      </c>
      <c r="H43" s="104">
        <v>218925</v>
      </c>
      <c r="I43" s="104">
        <v>48523</v>
      </c>
      <c r="J43" s="104">
        <v>239708</v>
      </c>
      <c r="K43" s="36"/>
      <c r="L43" s="219" t="s">
        <v>2347</v>
      </c>
      <c r="M43" s="96"/>
      <c r="N43" s="96"/>
      <c r="O43" s="97"/>
      <c r="P43" s="46"/>
      <c r="Q43" s="78"/>
      <c r="R43" s="97"/>
      <c r="S43" s="46"/>
      <c r="T43" s="46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520036</v>
      </c>
      <c r="G44" s="104">
        <v>139800</v>
      </c>
      <c r="H44" s="104">
        <v>354123</v>
      </c>
      <c r="I44" s="104">
        <v>0</v>
      </c>
      <c r="J44" s="104">
        <v>26113</v>
      </c>
      <c r="K44" s="36"/>
      <c r="L44" s="219" t="s">
        <v>2347</v>
      </c>
      <c r="M44" s="96"/>
      <c r="N44" s="96"/>
      <c r="O44" s="78"/>
      <c r="P44" s="46"/>
      <c r="Q44" s="97"/>
      <c r="R44" s="97"/>
      <c r="S44" s="46"/>
      <c r="T44" s="46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37554</v>
      </c>
      <c r="G45" s="104">
        <v>0</v>
      </c>
      <c r="H45" s="104">
        <v>31679</v>
      </c>
      <c r="I45" s="104">
        <v>0</v>
      </c>
      <c r="J45" s="104">
        <v>5875</v>
      </c>
      <c r="K45" s="36"/>
      <c r="L45" s="219" t="s">
        <v>2347</v>
      </c>
      <c r="M45" s="96"/>
      <c r="N45" s="96"/>
      <c r="O45" s="97"/>
      <c r="P45" s="46"/>
      <c r="Q45" s="97"/>
      <c r="R45" s="97"/>
      <c r="S45" s="46"/>
      <c r="T45" s="46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6554758</v>
      </c>
      <c r="G46" s="104">
        <v>5538050</v>
      </c>
      <c r="H46" s="104">
        <v>793636</v>
      </c>
      <c r="I46" s="104">
        <v>0</v>
      </c>
      <c r="J46" s="104">
        <v>223072</v>
      </c>
      <c r="K46" s="36"/>
      <c r="L46" s="219" t="s">
        <v>2342</v>
      </c>
      <c r="M46" s="96"/>
      <c r="N46" s="96"/>
      <c r="O46" s="97"/>
      <c r="P46" s="46"/>
      <c r="Q46" s="97"/>
      <c r="R46" s="97"/>
      <c r="S46" s="46"/>
      <c r="T46" s="46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19551</v>
      </c>
      <c r="G47" s="104">
        <v>0</v>
      </c>
      <c r="H47" s="104">
        <v>0</v>
      </c>
      <c r="I47" s="104">
        <v>0</v>
      </c>
      <c r="J47" s="104">
        <v>19551</v>
      </c>
      <c r="K47" s="36"/>
      <c r="L47" s="219" t="s">
        <v>2342</v>
      </c>
      <c r="M47" s="96"/>
      <c r="N47" s="96"/>
      <c r="O47" s="97"/>
      <c r="P47" s="46"/>
      <c r="Q47" s="78"/>
      <c r="R47" s="97"/>
      <c r="S47" s="46"/>
      <c r="T47" s="46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537621</v>
      </c>
      <c r="G48" s="104">
        <v>28000</v>
      </c>
      <c r="H48" s="104">
        <v>224796</v>
      </c>
      <c r="I48" s="104">
        <v>0</v>
      </c>
      <c r="J48" s="104">
        <v>284825</v>
      </c>
      <c r="K48" s="36"/>
      <c r="L48" s="219" t="s">
        <v>2342</v>
      </c>
      <c r="M48" s="96"/>
      <c r="N48" s="96"/>
      <c r="O48" s="78"/>
      <c r="P48" s="46"/>
      <c r="Q48" s="97"/>
      <c r="R48" s="97"/>
      <c r="S48" s="46"/>
      <c r="T48" s="46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929254</v>
      </c>
      <c r="G49" s="104">
        <v>0</v>
      </c>
      <c r="H49" s="104">
        <v>601254</v>
      </c>
      <c r="I49" s="104">
        <v>0</v>
      </c>
      <c r="J49" s="104">
        <v>328000</v>
      </c>
      <c r="K49" s="36"/>
      <c r="L49" s="219" t="s">
        <v>2347</v>
      </c>
      <c r="M49" s="96"/>
      <c r="N49" s="96"/>
      <c r="O49" s="97"/>
      <c r="P49" s="46"/>
      <c r="Q49" s="97"/>
      <c r="R49" s="97"/>
      <c r="S49" s="46"/>
      <c r="T49" s="46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222" t="s">
        <v>9</v>
      </c>
      <c r="G50" s="222" t="s">
        <v>9</v>
      </c>
      <c r="H50" s="222" t="s">
        <v>9</v>
      </c>
      <c r="I50" s="222" t="s">
        <v>9</v>
      </c>
      <c r="J50" s="222" t="s">
        <v>9</v>
      </c>
      <c r="K50" s="36"/>
      <c r="L50" s="220" t="s">
        <v>9</v>
      </c>
      <c r="M50" s="96"/>
      <c r="N50" s="96"/>
      <c r="O50" s="78"/>
      <c r="P50" s="46"/>
      <c r="Q50" s="78"/>
      <c r="R50" s="97"/>
      <c r="S50" s="46"/>
      <c r="T50" s="46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222" t="s">
        <v>9</v>
      </c>
      <c r="G51" s="222" t="s">
        <v>9</v>
      </c>
      <c r="H51" s="222" t="s">
        <v>9</v>
      </c>
      <c r="I51" s="222" t="s">
        <v>9</v>
      </c>
      <c r="J51" s="222" t="s">
        <v>9</v>
      </c>
      <c r="K51" s="36"/>
      <c r="L51" s="220" t="s">
        <v>9</v>
      </c>
      <c r="M51" s="96"/>
      <c r="N51" s="96"/>
      <c r="O51" s="97"/>
      <c r="P51" s="46"/>
      <c r="Q51" s="97"/>
      <c r="R51" s="97"/>
      <c r="S51" s="46"/>
      <c r="T51" s="46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aca="true" t="shared" si="1" ref="F52:F63">G52+H52+I52+J52</f>
        <v>3226971</v>
      </c>
      <c r="G52" s="104">
        <v>2251580</v>
      </c>
      <c r="H52" s="104">
        <v>627391</v>
      </c>
      <c r="I52" s="104">
        <v>0</v>
      </c>
      <c r="J52" s="104">
        <v>348000</v>
      </c>
      <c r="K52" s="36"/>
      <c r="L52" s="219" t="s">
        <v>2347</v>
      </c>
      <c r="M52" s="96"/>
      <c r="N52" s="96"/>
      <c r="O52" s="97"/>
      <c r="P52" s="46"/>
      <c r="Q52" s="78"/>
      <c r="R52" s="97"/>
      <c r="S52" s="46"/>
      <c r="T52" s="46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1"/>
        <v>41350</v>
      </c>
      <c r="G53" s="104">
        <v>0</v>
      </c>
      <c r="H53" s="104">
        <v>37000</v>
      </c>
      <c r="I53" s="104">
        <v>0</v>
      </c>
      <c r="J53" s="104">
        <v>4350</v>
      </c>
      <c r="K53" s="36"/>
      <c r="L53" s="219" t="s">
        <v>2342</v>
      </c>
      <c r="M53" s="96"/>
      <c r="N53" s="96"/>
      <c r="O53" s="78"/>
      <c r="P53" s="46"/>
      <c r="Q53" s="97"/>
      <c r="R53" s="97"/>
      <c r="S53" s="46"/>
      <c r="T53" s="46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1"/>
        <v>27700</v>
      </c>
      <c r="G54" s="104">
        <v>0</v>
      </c>
      <c r="H54" s="104">
        <v>25000</v>
      </c>
      <c r="I54" s="104">
        <v>0</v>
      </c>
      <c r="J54" s="104">
        <v>2700</v>
      </c>
      <c r="K54" s="36"/>
      <c r="L54" s="219" t="s">
        <v>2342</v>
      </c>
      <c r="M54" s="96"/>
      <c r="N54" s="96"/>
      <c r="O54" s="78"/>
      <c r="P54" s="46"/>
      <c r="Q54" s="78"/>
      <c r="R54" s="97"/>
      <c r="S54" s="46"/>
      <c r="T54" s="46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1"/>
        <v>733639</v>
      </c>
      <c r="G55" s="104">
        <v>273200</v>
      </c>
      <c r="H55" s="104">
        <v>223539</v>
      </c>
      <c r="I55" s="104">
        <v>218000</v>
      </c>
      <c r="J55" s="104">
        <v>18900</v>
      </c>
      <c r="K55" s="36"/>
      <c r="L55" s="219" t="s">
        <v>2347</v>
      </c>
      <c r="M55" s="96"/>
      <c r="N55" s="96"/>
      <c r="O55" s="78"/>
      <c r="P55" s="46"/>
      <c r="Q55" s="78"/>
      <c r="R55" s="97"/>
      <c r="S55" s="46"/>
      <c r="T55" s="46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1"/>
        <v>1697660</v>
      </c>
      <c r="G56" s="104">
        <v>2000</v>
      </c>
      <c r="H56" s="104">
        <v>1694460</v>
      </c>
      <c r="I56" s="104">
        <v>0</v>
      </c>
      <c r="J56" s="104">
        <v>1200</v>
      </c>
      <c r="K56" s="36"/>
      <c r="L56" s="219" t="s">
        <v>2347</v>
      </c>
      <c r="M56" s="96"/>
      <c r="N56" s="96"/>
      <c r="O56" s="97"/>
      <c r="P56" s="46"/>
      <c r="Q56" s="97"/>
      <c r="R56" s="97"/>
      <c r="S56" s="46"/>
      <c r="T56" s="46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1"/>
        <v>709959</v>
      </c>
      <c r="G57" s="104">
        <v>340000</v>
      </c>
      <c r="H57" s="104">
        <v>49559</v>
      </c>
      <c r="I57" s="104">
        <v>0</v>
      </c>
      <c r="J57" s="104">
        <v>320400</v>
      </c>
      <c r="K57" s="36"/>
      <c r="L57" s="219" t="s">
        <v>2342</v>
      </c>
      <c r="M57" s="96"/>
      <c r="N57" s="96"/>
      <c r="O57" s="78"/>
      <c r="P57" s="46"/>
      <c r="Q57" s="78"/>
      <c r="R57" s="97"/>
      <c r="S57" s="46"/>
      <c r="T57" s="46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1"/>
        <v>2799316</v>
      </c>
      <c r="G58" s="104">
        <v>253600</v>
      </c>
      <c r="H58" s="104">
        <v>160671</v>
      </c>
      <c r="I58" s="104">
        <v>32000</v>
      </c>
      <c r="J58" s="104">
        <v>2353045</v>
      </c>
      <c r="K58" s="36"/>
      <c r="L58" s="219" t="s">
        <v>2342</v>
      </c>
      <c r="M58" s="96"/>
      <c r="N58" s="96"/>
      <c r="O58" s="97"/>
      <c r="P58" s="46"/>
      <c r="Q58" s="78"/>
      <c r="R58" s="97"/>
      <c r="S58" s="46"/>
      <c r="T58" s="46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1"/>
        <v>723993</v>
      </c>
      <c r="G59" s="104">
        <v>362000</v>
      </c>
      <c r="H59" s="104">
        <v>260518</v>
      </c>
      <c r="I59" s="104">
        <v>0</v>
      </c>
      <c r="J59" s="104">
        <v>101475</v>
      </c>
      <c r="K59" s="36"/>
      <c r="L59" s="219" t="s">
        <v>2342</v>
      </c>
      <c r="M59" s="96"/>
      <c r="N59" s="96"/>
      <c r="O59" s="97"/>
      <c r="P59" s="46"/>
      <c r="Q59" s="78"/>
      <c r="R59" s="97"/>
      <c r="S59" s="46"/>
      <c r="T59" s="46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1"/>
        <v>1175886</v>
      </c>
      <c r="G60" s="104">
        <v>250</v>
      </c>
      <c r="H60" s="104">
        <v>329449</v>
      </c>
      <c r="I60" s="104">
        <v>225100</v>
      </c>
      <c r="J60" s="104">
        <v>621087</v>
      </c>
      <c r="K60" s="36"/>
      <c r="L60" s="219" t="s">
        <v>2342</v>
      </c>
      <c r="M60" s="96"/>
      <c r="N60" s="96"/>
      <c r="O60" s="97"/>
      <c r="P60" s="46"/>
      <c r="Q60" s="78"/>
      <c r="R60" s="97"/>
      <c r="S60" s="46"/>
      <c r="T60" s="46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1"/>
        <v>1517637</v>
      </c>
      <c r="G61" s="104">
        <v>736501</v>
      </c>
      <c r="H61" s="104">
        <v>704176</v>
      </c>
      <c r="I61" s="104">
        <v>0</v>
      </c>
      <c r="J61" s="104">
        <v>76960</v>
      </c>
      <c r="K61" s="36"/>
      <c r="L61" s="219" t="s">
        <v>2347</v>
      </c>
      <c r="M61" s="96"/>
      <c r="N61" s="96"/>
      <c r="O61" s="78"/>
      <c r="P61" s="46"/>
      <c r="Q61" s="78"/>
      <c r="R61" s="97"/>
      <c r="S61" s="46"/>
      <c r="T61" s="46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1"/>
        <v>1476101</v>
      </c>
      <c r="G62" s="104">
        <v>1302001</v>
      </c>
      <c r="H62" s="104">
        <v>174100</v>
      </c>
      <c r="I62" s="104">
        <v>0</v>
      </c>
      <c r="J62" s="104">
        <v>0</v>
      </c>
      <c r="K62" s="36"/>
      <c r="L62" s="219" t="s">
        <v>2342</v>
      </c>
      <c r="M62" s="96"/>
      <c r="N62" s="96"/>
      <c r="O62" s="97"/>
      <c r="P62" s="46"/>
      <c r="Q62" s="97"/>
      <c r="R62" s="97"/>
      <c r="S62" s="46"/>
      <c r="T62" s="46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1"/>
        <v>935774</v>
      </c>
      <c r="G63" s="104">
        <v>7100</v>
      </c>
      <c r="H63" s="104">
        <v>928674</v>
      </c>
      <c r="I63" s="104">
        <v>0</v>
      </c>
      <c r="J63" s="104">
        <v>0</v>
      </c>
      <c r="K63" s="36"/>
      <c r="L63" s="219" t="s">
        <v>2342</v>
      </c>
      <c r="M63" s="96"/>
      <c r="N63" s="96"/>
      <c r="O63" s="97"/>
      <c r="P63" s="46"/>
      <c r="Q63" s="97"/>
      <c r="R63" s="97"/>
      <c r="S63" s="46"/>
      <c r="T63" s="46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222" t="s">
        <v>9</v>
      </c>
      <c r="G64" s="222" t="s">
        <v>9</v>
      </c>
      <c r="H64" s="222" t="s">
        <v>9</v>
      </c>
      <c r="I64" s="222" t="s">
        <v>9</v>
      </c>
      <c r="J64" s="222" t="s">
        <v>9</v>
      </c>
      <c r="K64" s="36"/>
      <c r="L64" s="220" t="s">
        <v>9</v>
      </c>
      <c r="M64" s="96"/>
      <c r="N64" s="96"/>
      <c r="O64" s="97"/>
      <c r="P64" s="46"/>
      <c r="Q64" s="78"/>
      <c r="R64" s="97"/>
      <c r="S64" s="46"/>
      <c r="T64" s="46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>G65+H65+I65+J65</f>
        <v>14712253</v>
      </c>
      <c r="G65" s="104">
        <v>0</v>
      </c>
      <c r="H65" s="104">
        <v>0</v>
      </c>
      <c r="I65" s="104">
        <v>0</v>
      </c>
      <c r="J65" s="104">
        <v>14712253</v>
      </c>
      <c r="K65" s="36"/>
      <c r="L65" s="219" t="s">
        <v>2342</v>
      </c>
      <c r="M65" s="96"/>
      <c r="N65" s="96"/>
      <c r="O65" s="78"/>
      <c r="P65" s="46"/>
      <c r="Q65" s="97"/>
      <c r="R65" s="97"/>
      <c r="S65" s="46"/>
      <c r="T65" s="46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>G66+H66+I66+J66</f>
        <v>4112003</v>
      </c>
      <c r="G66" s="104">
        <v>3029800</v>
      </c>
      <c r="H66" s="104">
        <v>466140</v>
      </c>
      <c r="I66" s="104">
        <v>0</v>
      </c>
      <c r="J66" s="104">
        <v>616063</v>
      </c>
      <c r="K66" s="36"/>
      <c r="L66" s="219" t="s">
        <v>2342</v>
      </c>
      <c r="M66" s="96"/>
      <c r="N66" s="96"/>
      <c r="O66" s="97"/>
      <c r="P66" s="46"/>
      <c r="Q66" s="97"/>
      <c r="R66" s="97"/>
      <c r="S66" s="46"/>
      <c r="T66" s="46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>G67+H67+I67+J67</f>
        <v>364855</v>
      </c>
      <c r="G67" s="104">
        <v>0</v>
      </c>
      <c r="H67" s="104">
        <v>313261</v>
      </c>
      <c r="I67" s="104">
        <v>0</v>
      </c>
      <c r="J67" s="104">
        <v>51594</v>
      </c>
      <c r="K67" s="36"/>
      <c r="L67" s="219" t="s">
        <v>2347</v>
      </c>
      <c r="M67" s="96"/>
      <c r="N67" s="96"/>
      <c r="O67" s="97"/>
      <c r="P67" s="46"/>
      <c r="Q67" s="97"/>
      <c r="R67" s="97"/>
      <c r="S67" s="46"/>
      <c r="T67" s="46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222" t="s">
        <v>9</v>
      </c>
      <c r="G68" s="222" t="s">
        <v>9</v>
      </c>
      <c r="H68" s="222" t="s">
        <v>9</v>
      </c>
      <c r="I68" s="222" t="s">
        <v>9</v>
      </c>
      <c r="J68" s="222" t="s">
        <v>9</v>
      </c>
      <c r="K68" s="36"/>
      <c r="L68" s="220" t="s">
        <v>9</v>
      </c>
      <c r="M68" s="96"/>
      <c r="N68" s="96"/>
      <c r="O68" s="78"/>
      <c r="P68" s="46"/>
      <c r="Q68" s="97"/>
      <c r="R68" s="97"/>
      <c r="S68" s="46"/>
      <c r="T68" s="46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aca="true" t="shared" si="2" ref="F69:F77">G69+H69+I69+J69</f>
        <v>2145344</v>
      </c>
      <c r="G69" s="104">
        <v>655000</v>
      </c>
      <c r="H69" s="104">
        <v>272844</v>
      </c>
      <c r="I69" s="104">
        <v>0</v>
      </c>
      <c r="J69" s="104">
        <v>1217500</v>
      </c>
      <c r="K69" s="36"/>
      <c r="L69" s="219" t="s">
        <v>2342</v>
      </c>
      <c r="M69" s="96"/>
      <c r="N69" s="96"/>
      <c r="O69" s="97"/>
      <c r="P69" s="46"/>
      <c r="Q69" s="97"/>
      <c r="R69" s="97"/>
      <c r="S69" s="46"/>
      <c r="T69" s="46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2"/>
        <v>782348</v>
      </c>
      <c r="G70" s="104">
        <v>24500</v>
      </c>
      <c r="H70" s="104">
        <v>412371</v>
      </c>
      <c r="I70" s="104">
        <v>3800</v>
      </c>
      <c r="J70" s="104">
        <v>341677</v>
      </c>
      <c r="K70" s="36"/>
      <c r="L70" s="219" t="s">
        <v>2342</v>
      </c>
      <c r="M70" s="96"/>
      <c r="N70" s="96"/>
      <c r="O70" s="97"/>
      <c r="P70" s="46"/>
      <c r="Q70" s="97"/>
      <c r="R70" s="97"/>
      <c r="S70" s="46"/>
      <c r="T70" s="46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2"/>
        <v>523397</v>
      </c>
      <c r="G71" s="104">
        <v>0</v>
      </c>
      <c r="H71" s="104">
        <v>521117</v>
      </c>
      <c r="I71" s="104">
        <v>0</v>
      </c>
      <c r="J71" s="104">
        <v>2280</v>
      </c>
      <c r="K71" s="36"/>
      <c r="L71" s="219" t="s">
        <v>2347</v>
      </c>
      <c r="M71" s="96"/>
      <c r="N71" s="96"/>
      <c r="O71" s="78"/>
      <c r="P71" s="46"/>
      <c r="Q71" s="97"/>
      <c r="R71" s="97"/>
      <c r="S71" s="46"/>
      <c r="T71" s="46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2"/>
        <v>3312014</v>
      </c>
      <c r="G72" s="104">
        <v>1080701</v>
      </c>
      <c r="H72" s="104">
        <v>844339</v>
      </c>
      <c r="I72" s="104">
        <v>0</v>
      </c>
      <c r="J72" s="104">
        <v>1386974</v>
      </c>
      <c r="K72" s="36"/>
      <c r="L72" s="219" t="s">
        <v>2342</v>
      </c>
      <c r="M72" s="96"/>
      <c r="N72" s="96"/>
      <c r="O72" s="97"/>
      <c r="P72" s="46"/>
      <c r="Q72" s="97"/>
      <c r="R72" s="97"/>
      <c r="S72" s="46"/>
      <c r="T72" s="46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2"/>
        <v>3568137</v>
      </c>
      <c r="G73" s="104">
        <v>2795710</v>
      </c>
      <c r="H73" s="104">
        <v>658872</v>
      </c>
      <c r="I73" s="104">
        <v>40000</v>
      </c>
      <c r="J73" s="104">
        <v>73555</v>
      </c>
      <c r="K73" s="36"/>
      <c r="L73" s="219" t="s">
        <v>2342</v>
      </c>
      <c r="M73" s="96"/>
      <c r="N73" s="96"/>
      <c r="O73" s="97"/>
      <c r="P73" s="46"/>
      <c r="Q73" s="97"/>
      <c r="R73" s="97"/>
      <c r="S73" s="46"/>
      <c r="T73" s="46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2"/>
        <v>1180325</v>
      </c>
      <c r="G74" s="104">
        <v>657500</v>
      </c>
      <c r="H74" s="104">
        <v>463830</v>
      </c>
      <c r="I74" s="104">
        <v>12000</v>
      </c>
      <c r="J74" s="104">
        <v>46995</v>
      </c>
      <c r="K74" s="36"/>
      <c r="L74" s="219" t="s">
        <v>2342</v>
      </c>
      <c r="M74" s="96"/>
      <c r="N74" s="96"/>
      <c r="O74" s="78"/>
      <c r="P74" s="46"/>
      <c r="Q74" s="78"/>
      <c r="R74" s="97"/>
      <c r="S74" s="46"/>
      <c r="T74" s="46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2"/>
        <v>595950</v>
      </c>
      <c r="G75" s="104">
        <v>0</v>
      </c>
      <c r="H75" s="104">
        <v>477850</v>
      </c>
      <c r="I75" s="104">
        <v>300</v>
      </c>
      <c r="J75" s="104">
        <v>117800</v>
      </c>
      <c r="K75" s="36"/>
      <c r="L75" s="219" t="s">
        <v>2342</v>
      </c>
      <c r="M75" s="96"/>
      <c r="N75" s="96"/>
      <c r="O75" s="97"/>
      <c r="P75" s="46"/>
      <c r="Q75" s="97"/>
      <c r="R75" s="97"/>
      <c r="S75" s="46"/>
      <c r="T75" s="46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2"/>
        <v>20495756</v>
      </c>
      <c r="G76" s="104">
        <v>8771500</v>
      </c>
      <c r="H76" s="104">
        <v>1707393</v>
      </c>
      <c r="I76" s="104">
        <v>81825</v>
      </c>
      <c r="J76" s="104">
        <v>9935038</v>
      </c>
      <c r="K76" s="36"/>
      <c r="L76" s="219" t="s">
        <v>2347</v>
      </c>
      <c r="M76" s="96"/>
      <c r="N76" s="96"/>
      <c r="O76" s="78"/>
      <c r="P76" s="46"/>
      <c r="Q76" s="97"/>
      <c r="R76" s="97"/>
      <c r="S76" s="46"/>
      <c r="T76" s="46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2"/>
        <v>851880</v>
      </c>
      <c r="G77" s="104">
        <v>311950</v>
      </c>
      <c r="H77" s="104">
        <v>482905</v>
      </c>
      <c r="I77" s="104">
        <v>0</v>
      </c>
      <c r="J77" s="104">
        <v>57025</v>
      </c>
      <c r="K77" s="36"/>
      <c r="L77" s="219" t="s">
        <v>2347</v>
      </c>
      <c r="M77" s="96"/>
      <c r="N77" s="96"/>
      <c r="O77" s="78"/>
      <c r="P77" s="46"/>
      <c r="Q77" s="97"/>
      <c r="R77" s="97"/>
      <c r="S77" s="46"/>
      <c r="T77" s="46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222" t="s">
        <v>9</v>
      </c>
      <c r="G78" s="222" t="s">
        <v>9</v>
      </c>
      <c r="H78" s="222" t="s">
        <v>9</v>
      </c>
      <c r="I78" s="222" t="s">
        <v>9</v>
      </c>
      <c r="J78" s="222" t="s">
        <v>9</v>
      </c>
      <c r="K78" s="36"/>
      <c r="L78" s="220" t="s">
        <v>9</v>
      </c>
      <c r="M78" s="96"/>
      <c r="N78" s="96"/>
      <c r="O78" s="97"/>
      <c r="P78" s="46"/>
      <c r="Q78" s="97"/>
      <c r="R78" s="97"/>
      <c r="S78" s="46"/>
      <c r="T78" s="46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aca="true" t="shared" si="3" ref="F79:F89">G79+H79+I79+J79</f>
        <v>1292235</v>
      </c>
      <c r="G79" s="104">
        <v>1060600</v>
      </c>
      <c r="H79" s="104">
        <v>223135</v>
      </c>
      <c r="I79" s="104">
        <v>0</v>
      </c>
      <c r="J79" s="104">
        <v>8500</v>
      </c>
      <c r="K79" s="36"/>
      <c r="L79" s="219" t="s">
        <v>2342</v>
      </c>
      <c r="M79" s="96"/>
      <c r="N79" s="96"/>
      <c r="O79" s="78"/>
      <c r="P79" s="46"/>
      <c r="Q79" s="78"/>
      <c r="R79" s="97"/>
      <c r="S79" s="46"/>
      <c r="T79" s="46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3"/>
        <v>1362288</v>
      </c>
      <c r="G80" s="104">
        <v>350</v>
      </c>
      <c r="H80" s="104">
        <v>921153</v>
      </c>
      <c r="I80" s="104">
        <v>0</v>
      </c>
      <c r="J80" s="104">
        <v>440785</v>
      </c>
      <c r="K80" s="36"/>
      <c r="L80" s="219" t="s">
        <v>2342</v>
      </c>
      <c r="M80" s="96"/>
      <c r="N80" s="96"/>
      <c r="O80" s="78"/>
      <c r="P80" s="46"/>
      <c r="Q80" s="97"/>
      <c r="R80" s="97"/>
      <c r="S80" s="46"/>
      <c r="T80" s="46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3"/>
        <v>865029</v>
      </c>
      <c r="G81" s="104">
        <v>20000</v>
      </c>
      <c r="H81" s="104">
        <v>845029</v>
      </c>
      <c r="I81" s="104">
        <v>0</v>
      </c>
      <c r="J81" s="104">
        <v>0</v>
      </c>
      <c r="K81" s="36"/>
      <c r="L81" s="219" t="s">
        <v>2342</v>
      </c>
      <c r="M81" s="96"/>
      <c r="N81" s="96"/>
      <c r="O81" s="78"/>
      <c r="P81" s="46"/>
      <c r="Q81" s="97"/>
      <c r="R81" s="97"/>
      <c r="S81" s="46"/>
      <c r="T81" s="46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3"/>
        <v>252285</v>
      </c>
      <c r="G82" s="104">
        <v>0</v>
      </c>
      <c r="H82" s="104">
        <v>231514</v>
      </c>
      <c r="I82" s="104">
        <v>0</v>
      </c>
      <c r="J82" s="104">
        <v>20771</v>
      </c>
      <c r="K82" s="36"/>
      <c r="L82" s="219" t="s">
        <v>2342</v>
      </c>
      <c r="M82" s="96"/>
      <c r="N82" s="96"/>
      <c r="O82" s="97"/>
      <c r="P82" s="46"/>
      <c r="Q82" s="97"/>
      <c r="R82" s="97"/>
      <c r="S82" s="46"/>
      <c r="T82" s="46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3"/>
        <v>300091</v>
      </c>
      <c r="G83" s="104">
        <v>0</v>
      </c>
      <c r="H83" s="104">
        <v>251606</v>
      </c>
      <c r="I83" s="104">
        <v>2500</v>
      </c>
      <c r="J83" s="104">
        <v>45985</v>
      </c>
      <c r="K83" s="36"/>
      <c r="L83" s="219" t="s">
        <v>2342</v>
      </c>
      <c r="M83" s="96"/>
      <c r="N83" s="96"/>
      <c r="O83" s="78"/>
      <c r="P83" s="46"/>
      <c r="Q83" s="97"/>
      <c r="R83" s="97"/>
      <c r="S83" s="46"/>
      <c r="T83" s="46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3"/>
        <v>480852</v>
      </c>
      <c r="G84" s="104">
        <v>0</v>
      </c>
      <c r="H84" s="104">
        <v>374902</v>
      </c>
      <c r="I84" s="104">
        <v>0</v>
      </c>
      <c r="J84" s="104">
        <v>105950</v>
      </c>
      <c r="K84" s="36"/>
      <c r="L84" s="219" t="s">
        <v>2347</v>
      </c>
      <c r="M84" s="96"/>
      <c r="N84" s="96"/>
      <c r="O84" s="78"/>
      <c r="P84" s="46"/>
      <c r="Q84" s="97"/>
      <c r="R84" s="97"/>
      <c r="S84" s="46"/>
      <c r="T84" s="46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3"/>
        <v>816455</v>
      </c>
      <c r="G85" s="104">
        <v>0</v>
      </c>
      <c r="H85" s="104">
        <v>350306</v>
      </c>
      <c r="I85" s="104">
        <v>0</v>
      </c>
      <c r="J85" s="104">
        <v>466149</v>
      </c>
      <c r="K85" s="36"/>
      <c r="L85" s="219" t="s">
        <v>2342</v>
      </c>
      <c r="M85" s="96"/>
      <c r="N85" s="96"/>
      <c r="O85" s="97"/>
      <c r="P85" s="46"/>
      <c r="Q85" s="78"/>
      <c r="R85" s="97"/>
      <c r="S85" s="46"/>
      <c r="T85" s="46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3"/>
        <v>33074767</v>
      </c>
      <c r="G86" s="104">
        <v>186187</v>
      </c>
      <c r="H86" s="104">
        <v>1200205</v>
      </c>
      <c r="I86" s="104">
        <v>0</v>
      </c>
      <c r="J86" s="104">
        <v>31688375</v>
      </c>
      <c r="K86" s="36"/>
      <c r="L86" s="219" t="s">
        <v>2342</v>
      </c>
      <c r="M86" s="96"/>
      <c r="N86" s="96"/>
      <c r="O86" s="78"/>
      <c r="P86" s="46"/>
      <c r="Q86" s="97"/>
      <c r="R86" s="97"/>
      <c r="S86" s="46"/>
      <c r="T86" s="46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3"/>
        <v>370971</v>
      </c>
      <c r="G87" s="104">
        <v>0</v>
      </c>
      <c r="H87" s="104">
        <v>344921</v>
      </c>
      <c r="I87" s="104">
        <v>0</v>
      </c>
      <c r="J87" s="104">
        <v>26050</v>
      </c>
      <c r="K87" s="36"/>
      <c r="L87" s="219" t="s">
        <v>2342</v>
      </c>
      <c r="M87" s="96"/>
      <c r="N87" s="96"/>
      <c r="O87" s="97"/>
      <c r="P87" s="46"/>
      <c r="Q87" s="78"/>
      <c r="R87" s="97"/>
      <c r="S87" s="46"/>
      <c r="T87" s="46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3"/>
        <v>368483</v>
      </c>
      <c r="G88" s="104">
        <v>11100</v>
      </c>
      <c r="H88" s="104">
        <v>286013</v>
      </c>
      <c r="I88" s="104">
        <v>0</v>
      </c>
      <c r="J88" s="104">
        <v>71370</v>
      </c>
      <c r="K88" s="36"/>
      <c r="L88" s="219" t="s">
        <v>2342</v>
      </c>
      <c r="M88" s="96"/>
      <c r="N88" s="96"/>
      <c r="O88" s="78"/>
      <c r="P88" s="46"/>
      <c r="Q88" s="78"/>
      <c r="R88" s="97"/>
      <c r="S88" s="46"/>
      <c r="T88" s="46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3"/>
        <v>54191916</v>
      </c>
      <c r="G89" s="104">
        <v>366500</v>
      </c>
      <c r="H89" s="104">
        <v>459179</v>
      </c>
      <c r="I89" s="104">
        <v>52625000</v>
      </c>
      <c r="J89" s="104">
        <v>741237</v>
      </c>
      <c r="K89" s="36"/>
      <c r="L89" s="219" t="s">
        <v>2342</v>
      </c>
      <c r="M89" s="96"/>
      <c r="N89" s="96"/>
      <c r="O89" s="78"/>
      <c r="P89" s="46"/>
      <c r="Q89" s="78"/>
      <c r="R89" s="97"/>
      <c r="S89" s="46"/>
      <c r="T89" s="46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222" t="s">
        <v>9</v>
      </c>
      <c r="G90" s="222" t="s">
        <v>9</v>
      </c>
      <c r="H90" s="222" t="s">
        <v>9</v>
      </c>
      <c r="I90" s="222" t="s">
        <v>9</v>
      </c>
      <c r="J90" s="222" t="s">
        <v>9</v>
      </c>
      <c r="K90" s="36"/>
      <c r="L90" s="220" t="s">
        <v>9</v>
      </c>
      <c r="M90" s="96"/>
      <c r="N90" s="96"/>
      <c r="O90" s="97"/>
      <c r="P90" s="46"/>
      <c r="Q90" s="97"/>
      <c r="R90" s="97"/>
      <c r="S90" s="46"/>
      <c r="T90" s="46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>G91+H91+I91+J91</f>
        <v>662321</v>
      </c>
      <c r="G91" s="104">
        <v>0</v>
      </c>
      <c r="H91" s="104">
        <v>494926</v>
      </c>
      <c r="I91" s="104">
        <v>0</v>
      </c>
      <c r="J91" s="104">
        <v>167395</v>
      </c>
      <c r="K91" s="36"/>
      <c r="L91" s="219" t="s">
        <v>2347</v>
      </c>
      <c r="M91" s="96"/>
      <c r="N91" s="96"/>
      <c r="O91" s="97"/>
      <c r="P91" s="46"/>
      <c r="Q91" s="97"/>
      <c r="R91" s="97"/>
      <c r="S91" s="46"/>
      <c r="T91" s="46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>G92+H92+I92+J92</f>
        <v>7136860</v>
      </c>
      <c r="G92" s="104">
        <v>212750</v>
      </c>
      <c r="H92" s="104">
        <v>567710</v>
      </c>
      <c r="I92" s="104">
        <v>6327000</v>
      </c>
      <c r="J92" s="104">
        <v>29400</v>
      </c>
      <c r="K92" s="36"/>
      <c r="L92" s="219" t="s">
        <v>2342</v>
      </c>
      <c r="M92" s="96"/>
      <c r="N92" s="96"/>
      <c r="O92" s="97"/>
      <c r="P92" s="46"/>
      <c r="Q92" s="78"/>
      <c r="R92" s="97"/>
      <c r="S92" s="46"/>
      <c r="T92" s="46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>G93+H93+I93+J93</f>
        <v>451100</v>
      </c>
      <c r="G93" s="104">
        <v>325700</v>
      </c>
      <c r="H93" s="104">
        <v>111214</v>
      </c>
      <c r="I93" s="104">
        <v>0</v>
      </c>
      <c r="J93" s="104">
        <v>14186</v>
      </c>
      <c r="K93" s="36"/>
      <c r="L93" s="219" t="s">
        <v>2347</v>
      </c>
      <c r="M93" s="96"/>
      <c r="N93" s="96"/>
      <c r="O93" s="97"/>
      <c r="P93" s="46"/>
      <c r="Q93" s="97"/>
      <c r="R93" s="97"/>
      <c r="S93" s="46"/>
      <c r="T93" s="46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>G94+H94+I94+J94</f>
        <v>689057</v>
      </c>
      <c r="G94" s="104">
        <v>0</v>
      </c>
      <c r="H94" s="104">
        <v>689057</v>
      </c>
      <c r="I94" s="104">
        <v>0</v>
      </c>
      <c r="J94" s="104">
        <v>0</v>
      </c>
      <c r="K94" s="36"/>
      <c r="L94" s="219" t="s">
        <v>2342</v>
      </c>
      <c r="M94" s="96"/>
      <c r="N94" s="96"/>
      <c r="O94" s="78"/>
      <c r="P94" s="46"/>
      <c r="Q94" s="78"/>
      <c r="R94" s="97"/>
      <c r="S94" s="46"/>
      <c r="T94" s="46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222" t="s">
        <v>9</v>
      </c>
      <c r="G95" s="222" t="s">
        <v>9</v>
      </c>
      <c r="H95" s="222" t="s">
        <v>9</v>
      </c>
      <c r="I95" s="222" t="s">
        <v>9</v>
      </c>
      <c r="J95" s="222" t="s">
        <v>9</v>
      </c>
      <c r="K95" s="36"/>
      <c r="L95" s="220" t="s">
        <v>9</v>
      </c>
      <c r="M95" s="96"/>
      <c r="N95" s="96"/>
      <c r="O95" s="78"/>
      <c r="P95" s="46"/>
      <c r="Q95" s="97"/>
      <c r="R95" s="97"/>
      <c r="S95" s="46"/>
      <c r="T95" s="46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aca="true" t="shared" si="4" ref="F96:F102">G96+H96+I96+J96</f>
        <v>1039443</v>
      </c>
      <c r="G96" s="104">
        <v>804400</v>
      </c>
      <c r="H96" s="104">
        <v>210843</v>
      </c>
      <c r="I96" s="104">
        <v>4000</v>
      </c>
      <c r="J96" s="104">
        <v>20200</v>
      </c>
      <c r="K96" s="36"/>
      <c r="L96" s="219" t="s">
        <v>2342</v>
      </c>
      <c r="M96" s="96"/>
      <c r="N96" s="96"/>
      <c r="O96" s="97"/>
      <c r="P96" s="46"/>
      <c r="Q96" s="97"/>
      <c r="R96" s="97"/>
      <c r="S96" s="46"/>
      <c r="T96" s="46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4"/>
        <v>968909</v>
      </c>
      <c r="G97" s="104">
        <v>0</v>
      </c>
      <c r="H97" s="104">
        <v>653684</v>
      </c>
      <c r="I97" s="104">
        <v>0</v>
      </c>
      <c r="J97" s="104">
        <v>315225</v>
      </c>
      <c r="K97" s="36"/>
      <c r="L97" s="219" t="s">
        <v>2347</v>
      </c>
      <c r="M97" s="96"/>
      <c r="N97" s="96"/>
      <c r="O97" s="78"/>
      <c r="P97" s="46"/>
      <c r="Q97" s="97"/>
      <c r="R97" s="97"/>
      <c r="S97" s="46"/>
      <c r="T97" s="46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4"/>
        <v>146972</v>
      </c>
      <c r="G98" s="104">
        <v>0</v>
      </c>
      <c r="H98" s="104">
        <v>85867</v>
      </c>
      <c r="I98" s="104">
        <v>0</v>
      </c>
      <c r="J98" s="104">
        <v>61105</v>
      </c>
      <c r="K98" s="36"/>
      <c r="L98" s="219" t="s">
        <v>2342</v>
      </c>
      <c r="M98" s="96"/>
      <c r="N98" s="96"/>
      <c r="O98" s="78"/>
      <c r="P98" s="46"/>
      <c r="Q98" s="97"/>
      <c r="R98" s="97"/>
      <c r="S98" s="46"/>
      <c r="T98" s="46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4"/>
        <v>12426929</v>
      </c>
      <c r="G99" s="104">
        <v>1694800</v>
      </c>
      <c r="H99" s="104">
        <v>1177965</v>
      </c>
      <c r="I99" s="104">
        <v>191500</v>
      </c>
      <c r="J99" s="104">
        <v>9362664</v>
      </c>
      <c r="K99" s="36"/>
      <c r="L99" s="219" t="s">
        <v>2342</v>
      </c>
      <c r="M99" s="96"/>
      <c r="N99" s="96"/>
      <c r="O99" s="78"/>
      <c r="P99" s="46"/>
      <c r="Q99" s="97"/>
      <c r="R99" s="97"/>
      <c r="S99" s="46"/>
      <c r="T99" s="46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4"/>
        <v>582085</v>
      </c>
      <c r="G100" s="104">
        <v>0</v>
      </c>
      <c r="H100" s="104">
        <v>258735</v>
      </c>
      <c r="I100" s="104">
        <v>0</v>
      </c>
      <c r="J100" s="104">
        <v>323350</v>
      </c>
      <c r="K100" s="36"/>
      <c r="L100" s="219" t="s">
        <v>2347</v>
      </c>
      <c r="M100" s="96"/>
      <c r="N100" s="96"/>
      <c r="O100" s="97"/>
      <c r="P100" s="46"/>
      <c r="Q100" s="97"/>
      <c r="R100" s="97"/>
      <c r="S100" s="46"/>
      <c r="T100" s="46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4"/>
        <v>996378</v>
      </c>
      <c r="G101" s="104">
        <v>2500</v>
      </c>
      <c r="H101" s="104">
        <v>575608</v>
      </c>
      <c r="I101" s="104">
        <v>0</v>
      </c>
      <c r="J101" s="104">
        <v>418270</v>
      </c>
      <c r="K101" s="36"/>
      <c r="L101" s="219" t="s">
        <v>2342</v>
      </c>
      <c r="M101" s="96"/>
      <c r="N101" s="96"/>
      <c r="O101" s="97"/>
      <c r="P101" s="46"/>
      <c r="Q101" s="97"/>
      <c r="R101" s="97"/>
      <c r="S101" s="46"/>
      <c r="T101" s="46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4"/>
        <v>8181202</v>
      </c>
      <c r="G102" s="104">
        <v>0</v>
      </c>
      <c r="H102" s="104">
        <v>43435</v>
      </c>
      <c r="I102" s="104">
        <v>0</v>
      </c>
      <c r="J102" s="104">
        <v>8137767</v>
      </c>
      <c r="K102" s="36"/>
      <c r="L102" s="219" t="s">
        <v>2342</v>
      </c>
      <c r="M102" s="96"/>
      <c r="N102" s="96"/>
      <c r="O102" s="97"/>
      <c r="P102" s="46"/>
      <c r="Q102" s="97"/>
      <c r="R102" s="97"/>
      <c r="S102" s="46"/>
      <c r="T102" s="46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222" t="s">
        <v>9</v>
      </c>
      <c r="G103" s="222" t="s">
        <v>9</v>
      </c>
      <c r="H103" s="222" t="s">
        <v>9</v>
      </c>
      <c r="I103" s="222" t="s">
        <v>9</v>
      </c>
      <c r="J103" s="222" t="s">
        <v>9</v>
      </c>
      <c r="K103" s="36"/>
      <c r="L103" s="220" t="s">
        <v>9</v>
      </c>
      <c r="M103" s="96"/>
      <c r="N103" s="96"/>
      <c r="O103" s="78"/>
      <c r="P103" s="46"/>
      <c r="Q103" s="78"/>
      <c r="R103" s="97"/>
      <c r="S103" s="46"/>
      <c r="T103" s="46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aca="true" t="shared" si="5" ref="F104:F129">G104+H104+I104+J104</f>
        <v>3698467</v>
      </c>
      <c r="G104" s="104">
        <v>1251500</v>
      </c>
      <c r="H104" s="104">
        <v>2124247</v>
      </c>
      <c r="I104" s="104">
        <v>178200</v>
      </c>
      <c r="J104" s="104">
        <v>144520</v>
      </c>
      <c r="K104" s="36"/>
      <c r="L104" s="219" t="s">
        <v>2342</v>
      </c>
      <c r="M104" s="96"/>
      <c r="N104" s="96"/>
      <c r="O104" s="97"/>
      <c r="P104" s="46"/>
      <c r="Q104" s="97"/>
      <c r="R104" s="97"/>
      <c r="S104" s="46"/>
      <c r="T104" s="46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5"/>
        <v>624813</v>
      </c>
      <c r="G105" s="104">
        <v>0</v>
      </c>
      <c r="H105" s="104">
        <v>594613</v>
      </c>
      <c r="I105" s="104">
        <v>0</v>
      </c>
      <c r="J105" s="104">
        <v>30200</v>
      </c>
      <c r="K105" s="36"/>
      <c r="L105" s="219" t="s">
        <v>2347</v>
      </c>
      <c r="M105" s="96"/>
      <c r="N105" s="96"/>
      <c r="O105" s="97"/>
      <c r="P105" s="46"/>
      <c r="Q105" s="78"/>
      <c r="R105" s="97"/>
      <c r="S105" s="46"/>
      <c r="T105" s="46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5"/>
        <v>913436</v>
      </c>
      <c r="G106" s="104">
        <v>129750</v>
      </c>
      <c r="H106" s="104">
        <v>616731</v>
      </c>
      <c r="I106" s="104">
        <v>0</v>
      </c>
      <c r="J106" s="104">
        <v>166955</v>
      </c>
      <c r="K106" s="36"/>
      <c r="L106" s="219" t="s">
        <v>2342</v>
      </c>
      <c r="M106" s="96"/>
      <c r="N106" s="96"/>
      <c r="O106" s="78"/>
      <c r="P106" s="46"/>
      <c r="Q106" s="97"/>
      <c r="R106" s="97"/>
      <c r="S106" s="46"/>
      <c r="T106" s="46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5"/>
        <v>445219</v>
      </c>
      <c r="G107" s="104">
        <v>0</v>
      </c>
      <c r="H107" s="104">
        <v>168273</v>
      </c>
      <c r="I107" s="104">
        <v>11000</v>
      </c>
      <c r="J107" s="104">
        <v>265946</v>
      </c>
      <c r="K107" s="36"/>
      <c r="L107" s="219" t="s">
        <v>2342</v>
      </c>
      <c r="M107" s="96"/>
      <c r="N107" s="96"/>
      <c r="O107" s="78"/>
      <c r="P107" s="46"/>
      <c r="Q107" s="97"/>
      <c r="R107" s="97"/>
      <c r="S107" s="46"/>
      <c r="T107" s="46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5"/>
        <v>11560</v>
      </c>
      <c r="G108" s="104">
        <v>0</v>
      </c>
      <c r="H108" s="104">
        <v>11560</v>
      </c>
      <c r="I108" s="104">
        <v>0</v>
      </c>
      <c r="J108" s="104">
        <v>0</v>
      </c>
      <c r="K108" s="36"/>
      <c r="L108" s="219" t="s">
        <v>2342</v>
      </c>
      <c r="M108" s="96"/>
      <c r="N108" s="96"/>
      <c r="O108" s="78"/>
      <c r="P108" s="46"/>
      <c r="Q108" s="78"/>
      <c r="R108" s="97"/>
      <c r="S108" s="46"/>
      <c r="T108" s="46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5"/>
        <v>892249</v>
      </c>
      <c r="G109" s="104">
        <v>0</v>
      </c>
      <c r="H109" s="104">
        <v>545115</v>
      </c>
      <c r="I109" s="104">
        <v>0</v>
      </c>
      <c r="J109" s="104">
        <v>347134</v>
      </c>
      <c r="K109" s="36"/>
      <c r="L109" s="219" t="s">
        <v>2342</v>
      </c>
      <c r="M109" s="96"/>
      <c r="N109" s="96"/>
      <c r="O109" s="78"/>
      <c r="P109" s="46"/>
      <c r="Q109" s="97"/>
      <c r="R109" s="97"/>
      <c r="S109" s="46"/>
      <c r="T109" s="46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5"/>
        <v>965234</v>
      </c>
      <c r="G110" s="104">
        <v>180000</v>
      </c>
      <c r="H110" s="104">
        <v>341003</v>
      </c>
      <c r="I110" s="104">
        <v>0</v>
      </c>
      <c r="J110" s="104">
        <v>444231</v>
      </c>
      <c r="K110" s="36"/>
      <c r="L110" s="219" t="s">
        <v>2347</v>
      </c>
      <c r="M110" s="96"/>
      <c r="N110" s="96"/>
      <c r="O110" s="97"/>
      <c r="P110" s="46"/>
      <c r="Q110" s="97"/>
      <c r="R110" s="97"/>
      <c r="S110" s="46"/>
      <c r="T110" s="46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5"/>
        <v>1053704</v>
      </c>
      <c r="G111" s="104">
        <v>6000</v>
      </c>
      <c r="H111" s="104">
        <v>347489</v>
      </c>
      <c r="I111" s="104">
        <v>439200</v>
      </c>
      <c r="J111" s="104">
        <v>261015</v>
      </c>
      <c r="K111" s="36"/>
      <c r="L111" s="219" t="s">
        <v>2342</v>
      </c>
      <c r="M111" s="96"/>
      <c r="N111" s="96"/>
      <c r="O111" s="97"/>
      <c r="P111" s="46"/>
      <c r="Q111" s="78"/>
      <c r="R111" s="97"/>
      <c r="S111" s="46"/>
      <c r="T111" s="46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5"/>
        <v>1610700</v>
      </c>
      <c r="G112" s="104">
        <v>0</v>
      </c>
      <c r="H112" s="104">
        <v>30100</v>
      </c>
      <c r="I112" s="104">
        <v>0</v>
      </c>
      <c r="J112" s="104">
        <v>1580600</v>
      </c>
      <c r="K112" s="36"/>
      <c r="L112" s="219" t="s">
        <v>2342</v>
      </c>
      <c r="M112" s="96"/>
      <c r="N112" s="96"/>
      <c r="O112" s="97"/>
      <c r="P112" s="46"/>
      <c r="Q112" s="78"/>
      <c r="R112" s="97"/>
      <c r="S112" s="46"/>
      <c r="T112" s="46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5"/>
        <v>3461429</v>
      </c>
      <c r="G113" s="104">
        <v>1160800</v>
      </c>
      <c r="H113" s="104">
        <v>1995128</v>
      </c>
      <c r="I113" s="104">
        <v>87800</v>
      </c>
      <c r="J113" s="104">
        <v>217701</v>
      </c>
      <c r="K113" s="36"/>
      <c r="L113" s="219" t="s">
        <v>2347</v>
      </c>
      <c r="M113" s="96"/>
      <c r="N113" s="96"/>
      <c r="O113" s="97"/>
      <c r="P113" s="46"/>
      <c r="Q113" s="97"/>
      <c r="R113" s="97"/>
      <c r="S113" s="46"/>
      <c r="T113" s="46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5"/>
        <v>2715543</v>
      </c>
      <c r="G114" s="104">
        <v>1246000</v>
      </c>
      <c r="H114" s="104">
        <v>1388571</v>
      </c>
      <c r="I114" s="104">
        <v>0</v>
      </c>
      <c r="J114" s="104">
        <v>80972</v>
      </c>
      <c r="K114" s="36"/>
      <c r="L114" s="219" t="s">
        <v>2347</v>
      </c>
      <c r="M114" s="96"/>
      <c r="N114" s="96"/>
      <c r="O114" s="78"/>
      <c r="P114" s="46"/>
      <c r="Q114" s="78"/>
      <c r="R114" s="97"/>
      <c r="S114" s="46"/>
      <c r="T114" s="46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5"/>
        <v>178219</v>
      </c>
      <c r="G115" s="104">
        <v>0</v>
      </c>
      <c r="H115" s="104">
        <v>0</v>
      </c>
      <c r="I115" s="104">
        <v>0</v>
      </c>
      <c r="J115" s="104">
        <v>178219</v>
      </c>
      <c r="K115" s="36"/>
      <c r="L115" s="219" t="s">
        <v>2342</v>
      </c>
      <c r="M115" s="96"/>
      <c r="N115" s="96"/>
      <c r="O115" s="78"/>
      <c r="P115" s="46"/>
      <c r="Q115" s="78"/>
      <c r="R115" s="97"/>
      <c r="S115" s="46"/>
      <c r="T115" s="46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5"/>
        <v>1344598</v>
      </c>
      <c r="G116" s="104">
        <v>19200</v>
      </c>
      <c r="H116" s="104">
        <v>1209848</v>
      </c>
      <c r="I116" s="104">
        <v>99500</v>
      </c>
      <c r="J116" s="104">
        <v>16050</v>
      </c>
      <c r="K116" s="36"/>
      <c r="L116" s="219" t="s">
        <v>2342</v>
      </c>
      <c r="M116" s="96"/>
      <c r="N116" s="96"/>
      <c r="O116" s="97"/>
      <c r="P116" s="46"/>
      <c r="Q116" s="97"/>
      <c r="R116" s="97"/>
      <c r="S116" s="46"/>
      <c r="T116" s="46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5"/>
        <v>923125</v>
      </c>
      <c r="G117" s="104">
        <v>620000</v>
      </c>
      <c r="H117" s="104">
        <v>290725</v>
      </c>
      <c r="I117" s="104">
        <v>0</v>
      </c>
      <c r="J117" s="104">
        <v>12400</v>
      </c>
      <c r="K117" s="36"/>
      <c r="L117" s="219" t="s">
        <v>2342</v>
      </c>
      <c r="M117" s="96"/>
      <c r="N117" s="96"/>
      <c r="O117" s="78"/>
      <c r="P117" s="46"/>
      <c r="Q117" s="78"/>
      <c r="R117" s="97"/>
      <c r="S117" s="46"/>
      <c r="T117" s="46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5"/>
        <v>277069</v>
      </c>
      <c r="G118" s="104">
        <v>0</v>
      </c>
      <c r="H118" s="104">
        <v>155269</v>
      </c>
      <c r="I118" s="104">
        <v>0</v>
      </c>
      <c r="J118" s="104">
        <v>121800</v>
      </c>
      <c r="K118" s="36"/>
      <c r="L118" s="219" t="s">
        <v>2342</v>
      </c>
      <c r="M118" s="96"/>
      <c r="N118" s="96"/>
      <c r="O118" s="78"/>
      <c r="P118" s="46"/>
      <c r="Q118" s="78"/>
      <c r="R118" s="97"/>
      <c r="S118" s="46"/>
      <c r="T118" s="46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5"/>
        <v>668580</v>
      </c>
      <c r="G119" s="104">
        <v>0</v>
      </c>
      <c r="H119" s="104">
        <v>668580</v>
      </c>
      <c r="I119" s="104">
        <v>0</v>
      </c>
      <c r="J119" s="104">
        <v>0</v>
      </c>
      <c r="K119" s="36"/>
      <c r="L119" s="219" t="s">
        <v>2347</v>
      </c>
      <c r="M119" s="96"/>
      <c r="N119" s="96"/>
      <c r="O119" s="97"/>
      <c r="P119" s="46"/>
      <c r="Q119" s="97"/>
      <c r="R119" s="97"/>
      <c r="S119" s="46"/>
      <c r="T119" s="46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5"/>
        <v>814196</v>
      </c>
      <c r="G120" s="104">
        <v>0</v>
      </c>
      <c r="H120" s="104">
        <v>627512</v>
      </c>
      <c r="I120" s="104">
        <v>0</v>
      </c>
      <c r="J120" s="104">
        <v>186684</v>
      </c>
      <c r="K120" s="36"/>
      <c r="L120" s="219" t="s">
        <v>2342</v>
      </c>
      <c r="M120" s="96"/>
      <c r="N120" s="96"/>
      <c r="O120" s="78"/>
      <c r="P120" s="46"/>
      <c r="Q120" s="97"/>
      <c r="R120" s="97"/>
      <c r="S120" s="46"/>
      <c r="T120" s="46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5"/>
        <v>533749</v>
      </c>
      <c r="G121" s="104">
        <v>0</v>
      </c>
      <c r="H121" s="104">
        <v>428619</v>
      </c>
      <c r="I121" s="104">
        <v>0</v>
      </c>
      <c r="J121" s="104">
        <v>105130</v>
      </c>
      <c r="K121" s="36"/>
      <c r="L121" s="219" t="s">
        <v>2342</v>
      </c>
      <c r="M121" s="96"/>
      <c r="N121" s="96"/>
      <c r="O121" s="78"/>
      <c r="P121" s="46"/>
      <c r="Q121" s="78"/>
      <c r="R121" s="97"/>
      <c r="S121" s="46"/>
      <c r="T121" s="46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5"/>
        <v>3104149</v>
      </c>
      <c r="G122" s="104">
        <v>1784750</v>
      </c>
      <c r="H122" s="104">
        <v>7101</v>
      </c>
      <c r="I122" s="104">
        <v>1009060</v>
      </c>
      <c r="J122" s="104">
        <v>303238</v>
      </c>
      <c r="K122" s="36"/>
      <c r="L122" s="219" t="s">
        <v>2342</v>
      </c>
      <c r="M122" s="96"/>
      <c r="N122" s="96"/>
      <c r="O122" s="78"/>
      <c r="P122" s="46"/>
      <c r="Q122" s="78"/>
      <c r="R122" s="97"/>
      <c r="S122" s="46"/>
      <c r="T122" s="46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5"/>
        <v>6324358</v>
      </c>
      <c r="G123" s="104">
        <v>5270000</v>
      </c>
      <c r="H123" s="104">
        <v>806273</v>
      </c>
      <c r="I123" s="104">
        <v>0</v>
      </c>
      <c r="J123" s="104">
        <v>248085</v>
      </c>
      <c r="K123" s="36"/>
      <c r="L123" s="219" t="s">
        <v>2347</v>
      </c>
      <c r="M123" s="96"/>
      <c r="N123" s="96"/>
      <c r="O123" s="97"/>
      <c r="P123" s="46"/>
      <c r="Q123" s="78"/>
      <c r="R123" s="97"/>
      <c r="S123" s="46"/>
      <c r="T123" s="46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5"/>
        <v>106010</v>
      </c>
      <c r="G124" s="104">
        <v>0</v>
      </c>
      <c r="H124" s="104">
        <v>106010</v>
      </c>
      <c r="I124" s="104">
        <v>0</v>
      </c>
      <c r="J124" s="104">
        <v>0</v>
      </c>
      <c r="K124" s="36"/>
      <c r="L124" s="219" t="s">
        <v>2342</v>
      </c>
      <c r="M124" s="96"/>
      <c r="N124" s="96"/>
      <c r="O124" s="78"/>
      <c r="P124" s="46"/>
      <c r="Q124" s="78"/>
      <c r="R124" s="97"/>
      <c r="S124" s="46"/>
      <c r="T124" s="46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5"/>
        <v>96142</v>
      </c>
      <c r="G125" s="104">
        <v>0</v>
      </c>
      <c r="H125" s="104">
        <v>85885</v>
      </c>
      <c r="I125" s="104">
        <v>10257</v>
      </c>
      <c r="J125" s="104">
        <v>0</v>
      </c>
      <c r="K125" s="36"/>
      <c r="L125" s="219" t="s">
        <v>2342</v>
      </c>
      <c r="M125" s="96"/>
      <c r="N125" s="96"/>
      <c r="O125" s="78"/>
      <c r="P125" s="46"/>
      <c r="Q125" s="97"/>
      <c r="R125" s="97"/>
      <c r="S125" s="46"/>
      <c r="T125" s="46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5"/>
        <v>75768</v>
      </c>
      <c r="G126" s="104">
        <v>8000</v>
      </c>
      <c r="H126" s="104">
        <v>62768</v>
      </c>
      <c r="I126" s="104">
        <v>0</v>
      </c>
      <c r="J126" s="104">
        <v>5000</v>
      </c>
      <c r="K126" s="36"/>
      <c r="L126" s="219" t="s">
        <v>2347</v>
      </c>
      <c r="M126" s="96"/>
      <c r="N126" s="96"/>
      <c r="O126" s="97"/>
      <c r="P126" s="46"/>
      <c r="Q126" s="78"/>
      <c r="R126" s="97"/>
      <c r="S126" s="46"/>
      <c r="T126" s="46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5"/>
        <v>926002</v>
      </c>
      <c r="G127" s="104">
        <v>0</v>
      </c>
      <c r="H127" s="104">
        <v>294502</v>
      </c>
      <c r="I127" s="104">
        <v>571000</v>
      </c>
      <c r="J127" s="104">
        <v>60500</v>
      </c>
      <c r="K127" s="36"/>
      <c r="L127" s="219" t="s">
        <v>2342</v>
      </c>
      <c r="M127" s="96"/>
      <c r="N127" s="96"/>
      <c r="O127" s="78"/>
      <c r="P127" s="46"/>
      <c r="Q127" s="97"/>
      <c r="R127" s="97"/>
      <c r="S127" s="46"/>
      <c r="T127" s="46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5"/>
        <v>261832</v>
      </c>
      <c r="G128" s="104">
        <v>0</v>
      </c>
      <c r="H128" s="104">
        <v>196832</v>
      </c>
      <c r="I128" s="104">
        <v>0</v>
      </c>
      <c r="J128" s="104">
        <v>65000</v>
      </c>
      <c r="K128" s="36"/>
      <c r="L128" s="219" t="s">
        <v>2342</v>
      </c>
      <c r="M128" s="96"/>
      <c r="N128" s="96"/>
      <c r="O128" s="78"/>
      <c r="P128" s="46"/>
      <c r="Q128" s="78"/>
      <c r="R128" s="97"/>
      <c r="S128" s="46"/>
      <c r="T128" s="46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5"/>
        <v>5501176</v>
      </c>
      <c r="G129" s="104">
        <v>0</v>
      </c>
      <c r="H129" s="104">
        <v>805732</v>
      </c>
      <c r="I129" s="104">
        <v>4056000</v>
      </c>
      <c r="J129" s="104">
        <v>639444</v>
      </c>
      <c r="K129" s="36"/>
      <c r="L129" s="219" t="s">
        <v>2342</v>
      </c>
      <c r="M129" s="96"/>
      <c r="N129" s="96"/>
      <c r="O129" s="97"/>
      <c r="P129" s="46"/>
      <c r="Q129" s="78"/>
      <c r="R129" s="97"/>
      <c r="S129" s="46"/>
      <c r="T129" s="46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222" t="s">
        <v>9</v>
      </c>
      <c r="G130" s="222" t="s">
        <v>9</v>
      </c>
      <c r="H130" s="222" t="s">
        <v>9</v>
      </c>
      <c r="I130" s="222" t="s">
        <v>9</v>
      </c>
      <c r="J130" s="222" t="s">
        <v>9</v>
      </c>
      <c r="K130" s="36"/>
      <c r="L130" s="220" t="s">
        <v>9</v>
      </c>
      <c r="M130" s="96"/>
      <c r="N130" s="96"/>
      <c r="O130" s="78"/>
      <c r="P130" s="46"/>
      <c r="Q130" s="97"/>
      <c r="R130" s="97"/>
      <c r="S130" s="46"/>
      <c r="T130" s="46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>G131+H131+I131+J131</f>
        <v>988819</v>
      </c>
      <c r="G131" s="104">
        <v>0</v>
      </c>
      <c r="H131" s="104">
        <v>464061</v>
      </c>
      <c r="I131" s="104">
        <v>32936</v>
      </c>
      <c r="J131" s="104">
        <v>491822</v>
      </c>
      <c r="K131" s="36"/>
      <c r="L131" s="219" t="s">
        <v>2347</v>
      </c>
      <c r="M131" s="96"/>
      <c r="N131" s="96"/>
      <c r="O131" s="97"/>
      <c r="P131" s="46"/>
      <c r="Q131" s="97"/>
      <c r="R131" s="97"/>
      <c r="S131" s="46"/>
      <c r="T131" s="46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>G132+H132+I132+J132</f>
        <v>610277</v>
      </c>
      <c r="G132" s="104">
        <v>0</v>
      </c>
      <c r="H132" s="104">
        <v>528377</v>
      </c>
      <c r="I132" s="104">
        <v>0</v>
      </c>
      <c r="J132" s="104">
        <v>81900</v>
      </c>
      <c r="K132" s="36"/>
      <c r="L132" s="219" t="s">
        <v>2342</v>
      </c>
      <c r="M132" s="96"/>
      <c r="N132" s="96"/>
      <c r="O132" s="78"/>
      <c r="P132" s="46"/>
      <c r="Q132" s="78"/>
      <c r="R132" s="97"/>
      <c r="S132" s="46"/>
      <c r="T132" s="46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>G133+H133+I133+J133</f>
        <v>439639</v>
      </c>
      <c r="G133" s="104">
        <v>7800</v>
      </c>
      <c r="H133" s="104">
        <v>255039</v>
      </c>
      <c r="I133" s="104">
        <v>0</v>
      </c>
      <c r="J133" s="104">
        <v>176800</v>
      </c>
      <c r="K133" s="36"/>
      <c r="L133" s="219" t="s">
        <v>2347</v>
      </c>
      <c r="M133" s="96"/>
      <c r="N133" s="96"/>
      <c r="O133" s="97"/>
      <c r="P133" s="46"/>
      <c r="Q133" s="97"/>
      <c r="R133" s="97"/>
      <c r="S133" s="46"/>
      <c r="T133" s="46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>G134+H134+I134+J134</f>
        <v>3353264</v>
      </c>
      <c r="G134" s="104">
        <v>3070000</v>
      </c>
      <c r="H134" s="104">
        <v>124714</v>
      </c>
      <c r="I134" s="104">
        <v>152850</v>
      </c>
      <c r="J134" s="104">
        <v>5700</v>
      </c>
      <c r="K134" s="36"/>
      <c r="L134" s="219" t="s">
        <v>2342</v>
      </c>
      <c r="M134" s="96"/>
      <c r="N134" s="96"/>
      <c r="O134" s="78"/>
      <c r="P134" s="46"/>
      <c r="Q134" s="78"/>
      <c r="R134" s="97"/>
      <c r="S134" s="46"/>
      <c r="T134" s="46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222" t="s">
        <v>9</v>
      </c>
      <c r="G135" s="222" t="s">
        <v>9</v>
      </c>
      <c r="H135" s="222" t="s">
        <v>9</v>
      </c>
      <c r="I135" s="222" t="s">
        <v>9</v>
      </c>
      <c r="J135" s="222" t="s">
        <v>9</v>
      </c>
      <c r="K135" s="36"/>
      <c r="L135" s="220" t="s">
        <v>9</v>
      </c>
      <c r="M135" s="96"/>
      <c r="N135" s="96"/>
      <c r="O135" s="97"/>
      <c r="P135" s="46"/>
      <c r="Q135" s="97"/>
      <c r="R135" s="97"/>
      <c r="S135" s="46"/>
      <c r="T135" s="46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aca="true" t="shared" si="6" ref="F136:F149">G136+H136+I136+J136</f>
        <v>4826010</v>
      </c>
      <c r="G136" s="104">
        <v>617450</v>
      </c>
      <c r="H136" s="104">
        <v>1258334</v>
      </c>
      <c r="I136" s="104">
        <v>0</v>
      </c>
      <c r="J136" s="104">
        <v>2950226</v>
      </c>
      <c r="K136" s="36"/>
      <c r="L136" s="219" t="s">
        <v>2347</v>
      </c>
      <c r="M136" s="96"/>
      <c r="N136" s="96"/>
      <c r="O136" s="78"/>
      <c r="P136" s="46"/>
      <c r="Q136" s="78"/>
      <c r="R136" s="97"/>
      <c r="S136" s="46"/>
      <c r="T136" s="46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6"/>
        <v>12833</v>
      </c>
      <c r="G137" s="104">
        <v>0</v>
      </c>
      <c r="H137" s="104">
        <v>12833</v>
      </c>
      <c r="I137" s="104">
        <v>0</v>
      </c>
      <c r="J137" s="104">
        <v>0</v>
      </c>
      <c r="K137" s="36"/>
      <c r="L137" s="219" t="s">
        <v>2342</v>
      </c>
      <c r="M137" s="96"/>
      <c r="N137" s="96"/>
      <c r="O137" s="78"/>
      <c r="P137" s="46"/>
      <c r="Q137" s="78"/>
      <c r="R137" s="97"/>
      <c r="S137" s="46"/>
      <c r="T137" s="46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6"/>
        <v>2112661</v>
      </c>
      <c r="G138" s="104">
        <v>0</v>
      </c>
      <c r="H138" s="104">
        <v>514661</v>
      </c>
      <c r="I138" s="104">
        <v>0</v>
      </c>
      <c r="J138" s="104">
        <v>1598000</v>
      </c>
      <c r="K138" s="36"/>
      <c r="L138" s="219" t="s">
        <v>2342</v>
      </c>
      <c r="M138" s="96"/>
      <c r="N138" s="96"/>
      <c r="O138" s="97"/>
      <c r="P138" s="46"/>
      <c r="Q138" s="78"/>
      <c r="R138" s="97"/>
      <c r="S138" s="46"/>
      <c r="T138" s="46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6"/>
        <v>1029718</v>
      </c>
      <c r="G139" s="104">
        <v>0</v>
      </c>
      <c r="H139" s="104">
        <v>419207</v>
      </c>
      <c r="I139" s="104">
        <v>574032</v>
      </c>
      <c r="J139" s="104">
        <v>36479</v>
      </c>
      <c r="K139" s="36"/>
      <c r="L139" s="219" t="s">
        <v>2342</v>
      </c>
      <c r="M139" s="96"/>
      <c r="N139" s="96"/>
      <c r="O139" s="78"/>
      <c r="P139" s="46"/>
      <c r="Q139" s="78"/>
      <c r="R139" s="97"/>
      <c r="S139" s="46"/>
      <c r="T139" s="46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6"/>
        <v>477596</v>
      </c>
      <c r="G140" s="104">
        <v>2000</v>
      </c>
      <c r="H140" s="104">
        <v>260951</v>
      </c>
      <c r="I140" s="104">
        <v>0</v>
      </c>
      <c r="J140" s="104">
        <v>214645</v>
      </c>
      <c r="K140" s="36"/>
      <c r="L140" s="219" t="s">
        <v>2342</v>
      </c>
      <c r="M140" s="96"/>
      <c r="N140" s="96"/>
      <c r="O140" s="78"/>
      <c r="P140" s="46"/>
      <c r="Q140" s="78"/>
      <c r="R140" s="97"/>
      <c r="S140" s="46"/>
      <c r="T140" s="46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6"/>
        <v>10951239</v>
      </c>
      <c r="G141" s="104">
        <v>1600</v>
      </c>
      <c r="H141" s="104">
        <v>391692</v>
      </c>
      <c r="I141" s="104">
        <v>10434594</v>
      </c>
      <c r="J141" s="104">
        <v>123353</v>
      </c>
      <c r="K141" s="36"/>
      <c r="L141" s="219" t="s">
        <v>2342</v>
      </c>
      <c r="M141" s="96"/>
      <c r="N141" s="96"/>
      <c r="O141" s="97"/>
      <c r="P141" s="46"/>
      <c r="Q141" s="97"/>
      <c r="R141" s="97"/>
      <c r="S141" s="46"/>
      <c r="T141" s="46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6"/>
        <v>798356</v>
      </c>
      <c r="G142" s="104">
        <v>0</v>
      </c>
      <c r="H142" s="104">
        <v>572456</v>
      </c>
      <c r="I142" s="104">
        <v>7750</v>
      </c>
      <c r="J142" s="104">
        <v>218150</v>
      </c>
      <c r="K142" s="36"/>
      <c r="L142" s="219" t="s">
        <v>2342</v>
      </c>
      <c r="M142" s="96"/>
      <c r="N142" s="96"/>
      <c r="O142" s="97"/>
      <c r="P142" s="46"/>
      <c r="Q142" s="78"/>
      <c r="R142" s="97"/>
      <c r="S142" s="46"/>
      <c r="T142" s="46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6"/>
        <v>2010316</v>
      </c>
      <c r="G143" s="104">
        <v>634053</v>
      </c>
      <c r="H143" s="104">
        <v>1096420</v>
      </c>
      <c r="I143" s="104">
        <v>0</v>
      </c>
      <c r="J143" s="104">
        <v>279843</v>
      </c>
      <c r="K143" s="36"/>
      <c r="L143" s="219" t="s">
        <v>2342</v>
      </c>
      <c r="M143" s="96"/>
      <c r="N143" s="96"/>
      <c r="O143" s="78"/>
      <c r="P143" s="46"/>
      <c r="Q143" s="78"/>
      <c r="R143" s="97"/>
      <c r="S143" s="46"/>
      <c r="T143" s="46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6"/>
        <v>337983</v>
      </c>
      <c r="G144" s="104">
        <v>195000</v>
      </c>
      <c r="H144" s="104">
        <v>142983</v>
      </c>
      <c r="I144" s="104">
        <v>0</v>
      </c>
      <c r="J144" s="104">
        <v>0</v>
      </c>
      <c r="K144" s="36"/>
      <c r="L144" s="219" t="s">
        <v>2342</v>
      </c>
      <c r="M144" s="96"/>
      <c r="N144" s="96"/>
      <c r="O144" s="97"/>
      <c r="P144" s="46"/>
      <c r="Q144" s="78"/>
      <c r="R144" s="97"/>
      <c r="S144" s="46"/>
      <c r="T144" s="46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6"/>
        <v>2480077</v>
      </c>
      <c r="G145" s="104">
        <v>568750</v>
      </c>
      <c r="H145" s="104">
        <v>1412917</v>
      </c>
      <c r="I145" s="104">
        <v>0</v>
      </c>
      <c r="J145" s="104">
        <v>498410</v>
      </c>
      <c r="K145" s="36"/>
      <c r="L145" s="219" t="s">
        <v>2342</v>
      </c>
      <c r="M145" s="96"/>
      <c r="N145" s="96"/>
      <c r="O145" s="78"/>
      <c r="P145" s="46"/>
      <c r="Q145" s="78"/>
      <c r="R145" s="97"/>
      <c r="S145" s="46"/>
      <c r="T145" s="46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6"/>
        <v>2617176</v>
      </c>
      <c r="G146" s="104">
        <v>0</v>
      </c>
      <c r="H146" s="104">
        <v>164271</v>
      </c>
      <c r="I146" s="104">
        <v>0</v>
      </c>
      <c r="J146" s="104">
        <v>2452905</v>
      </c>
      <c r="K146" s="36"/>
      <c r="L146" s="219" t="s">
        <v>2342</v>
      </c>
      <c r="M146" s="96"/>
      <c r="N146" s="96"/>
      <c r="O146" s="78"/>
      <c r="P146" s="46"/>
      <c r="Q146" s="97"/>
      <c r="R146" s="97"/>
      <c r="S146" s="46"/>
      <c r="T146" s="46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6"/>
        <v>18395703</v>
      </c>
      <c r="G147" s="104">
        <v>585869</v>
      </c>
      <c r="H147" s="104">
        <v>1220450</v>
      </c>
      <c r="I147" s="104">
        <v>285001</v>
      </c>
      <c r="J147" s="104">
        <v>16304383</v>
      </c>
      <c r="K147" s="36"/>
      <c r="L147" s="219" t="s">
        <v>2342</v>
      </c>
      <c r="M147" s="96"/>
      <c r="N147" s="96"/>
      <c r="O147" s="78"/>
      <c r="P147" s="46"/>
      <c r="Q147" s="78"/>
      <c r="R147" s="97"/>
      <c r="S147" s="46"/>
      <c r="T147" s="46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6"/>
        <v>77008</v>
      </c>
      <c r="G148" s="104">
        <v>0</v>
      </c>
      <c r="H148" s="104">
        <v>77008</v>
      </c>
      <c r="I148" s="104">
        <v>0</v>
      </c>
      <c r="J148" s="104">
        <v>0</v>
      </c>
      <c r="K148" s="36"/>
      <c r="L148" s="219" t="s">
        <v>2342</v>
      </c>
      <c r="M148" s="96"/>
      <c r="N148" s="96"/>
      <c r="O148" s="78"/>
      <c r="P148" s="46"/>
      <c r="Q148" s="78"/>
      <c r="R148" s="97"/>
      <c r="S148" s="46"/>
      <c r="T148" s="46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6"/>
        <v>290920</v>
      </c>
      <c r="G149" s="104">
        <v>0</v>
      </c>
      <c r="H149" s="104">
        <v>256057</v>
      </c>
      <c r="I149" s="104">
        <v>27000</v>
      </c>
      <c r="J149" s="104">
        <v>7863</v>
      </c>
      <c r="K149" s="36"/>
      <c r="L149" s="219" t="s">
        <v>2347</v>
      </c>
      <c r="M149" s="96"/>
      <c r="N149" s="96"/>
      <c r="O149" s="78"/>
      <c r="P149" s="46"/>
      <c r="Q149" s="78"/>
      <c r="R149" s="97"/>
      <c r="S149" s="46"/>
      <c r="T149" s="46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222" t="s">
        <v>9</v>
      </c>
      <c r="G150" s="222" t="s">
        <v>9</v>
      </c>
      <c r="H150" s="222" t="s">
        <v>9</v>
      </c>
      <c r="I150" s="222" t="s">
        <v>9</v>
      </c>
      <c r="J150" s="222" t="s">
        <v>9</v>
      </c>
      <c r="K150" s="36"/>
      <c r="L150" s="220" t="s">
        <v>9</v>
      </c>
      <c r="M150" s="96"/>
      <c r="N150" s="96"/>
      <c r="O150" s="78"/>
      <c r="P150" s="46"/>
      <c r="Q150" s="78"/>
      <c r="R150" s="97"/>
      <c r="S150" s="46"/>
      <c r="T150" s="46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aca="true" t="shared" si="7" ref="F151:F156">G151+H151+I151+J151</f>
        <v>158900</v>
      </c>
      <c r="G151" s="104">
        <v>0</v>
      </c>
      <c r="H151" s="104">
        <v>47400</v>
      </c>
      <c r="I151" s="104">
        <v>0</v>
      </c>
      <c r="J151" s="104">
        <v>111500</v>
      </c>
      <c r="K151" s="36"/>
      <c r="L151" s="219" t="s">
        <v>2342</v>
      </c>
      <c r="M151" s="96"/>
      <c r="N151" s="96"/>
      <c r="O151" s="78"/>
      <c r="P151" s="46"/>
      <c r="Q151" s="78"/>
      <c r="R151" s="97"/>
      <c r="S151" s="46"/>
      <c r="T151" s="46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7"/>
        <v>2814389</v>
      </c>
      <c r="G152" s="104">
        <v>0</v>
      </c>
      <c r="H152" s="104">
        <v>1030869</v>
      </c>
      <c r="I152" s="104">
        <v>1763475</v>
      </c>
      <c r="J152" s="104">
        <v>20045</v>
      </c>
      <c r="K152" s="63"/>
      <c r="L152" s="219" t="s">
        <v>2342</v>
      </c>
      <c r="M152" s="96"/>
      <c r="N152" s="96"/>
      <c r="O152" s="97"/>
      <c r="P152" s="46"/>
      <c r="Q152" s="97"/>
      <c r="R152" s="97"/>
      <c r="S152" s="46"/>
      <c r="T152" s="46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7"/>
        <v>676090</v>
      </c>
      <c r="G153" s="104">
        <v>0</v>
      </c>
      <c r="H153" s="104">
        <v>612588</v>
      </c>
      <c r="I153" s="104">
        <v>0</v>
      </c>
      <c r="J153" s="104">
        <v>63502</v>
      </c>
      <c r="K153" s="36"/>
      <c r="L153" s="219" t="s">
        <v>2347</v>
      </c>
      <c r="M153" s="96"/>
      <c r="N153" s="96"/>
      <c r="O153" s="78"/>
      <c r="P153" s="46"/>
      <c r="Q153" s="78"/>
      <c r="R153" s="97"/>
      <c r="S153" s="46"/>
      <c r="T153" s="46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7"/>
        <v>67933</v>
      </c>
      <c r="G154" s="104">
        <v>0</v>
      </c>
      <c r="H154" s="104">
        <v>67633</v>
      </c>
      <c r="I154" s="104">
        <v>0</v>
      </c>
      <c r="J154" s="104">
        <v>300</v>
      </c>
      <c r="K154" s="36"/>
      <c r="L154" s="219" t="s">
        <v>2342</v>
      </c>
      <c r="M154" s="96"/>
      <c r="N154" s="96"/>
      <c r="O154" s="97"/>
      <c r="P154" s="46"/>
      <c r="Q154" s="78"/>
      <c r="R154" s="97"/>
      <c r="S154" s="46"/>
      <c r="T154" s="46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7"/>
        <v>206869</v>
      </c>
      <c r="G155" s="104">
        <v>0</v>
      </c>
      <c r="H155" s="104">
        <v>140592</v>
      </c>
      <c r="I155" s="104">
        <v>40000</v>
      </c>
      <c r="J155" s="104">
        <v>26277</v>
      </c>
      <c r="K155" s="36"/>
      <c r="L155" s="219" t="s">
        <v>2342</v>
      </c>
      <c r="M155" s="96"/>
      <c r="N155" s="96"/>
      <c r="O155" s="78"/>
      <c r="P155" s="46"/>
      <c r="Q155" s="97"/>
      <c r="R155" s="97"/>
      <c r="S155" s="46"/>
      <c r="T155" s="46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7"/>
        <v>911571</v>
      </c>
      <c r="G156" s="104">
        <v>0</v>
      </c>
      <c r="H156" s="104">
        <v>565271</v>
      </c>
      <c r="I156" s="104">
        <v>0</v>
      </c>
      <c r="J156" s="104">
        <v>346300</v>
      </c>
      <c r="K156" s="36"/>
      <c r="L156" s="219" t="s">
        <v>2342</v>
      </c>
      <c r="M156" s="96"/>
      <c r="N156" s="96"/>
      <c r="O156" s="78"/>
      <c r="P156" s="46"/>
      <c r="Q156" s="78"/>
      <c r="R156" s="97"/>
      <c r="S156" s="46"/>
      <c r="T156" s="46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222" t="s">
        <v>9</v>
      </c>
      <c r="G157" s="222" t="s">
        <v>9</v>
      </c>
      <c r="H157" s="222" t="s">
        <v>9</v>
      </c>
      <c r="I157" s="222" t="s">
        <v>9</v>
      </c>
      <c r="J157" s="222" t="s">
        <v>9</v>
      </c>
      <c r="K157" s="36"/>
      <c r="L157" s="220" t="s">
        <v>9</v>
      </c>
      <c r="M157" s="96"/>
      <c r="N157" s="96"/>
      <c r="O157" s="78"/>
      <c r="P157" s="46"/>
      <c r="Q157" s="97"/>
      <c r="R157" s="97"/>
      <c r="S157" s="46"/>
      <c r="T157" s="46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222" t="s">
        <v>9</v>
      </c>
      <c r="G158" s="222" t="s">
        <v>9</v>
      </c>
      <c r="H158" s="222" t="s">
        <v>9</v>
      </c>
      <c r="I158" s="222" t="s">
        <v>9</v>
      </c>
      <c r="J158" s="222" t="s">
        <v>9</v>
      </c>
      <c r="K158" s="36"/>
      <c r="L158" s="220" t="s">
        <v>9</v>
      </c>
      <c r="M158" s="96"/>
      <c r="N158" s="96"/>
      <c r="O158" s="78"/>
      <c r="P158" s="46"/>
      <c r="Q158" s="97"/>
      <c r="R158" s="97"/>
      <c r="S158" s="46"/>
      <c r="T158" s="46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8" ref="F159:F191">G159+H159+I159+J159</f>
        <v>141500</v>
      </c>
      <c r="G159" s="104">
        <v>125000</v>
      </c>
      <c r="H159" s="104">
        <v>12000</v>
      </c>
      <c r="I159" s="104">
        <v>0</v>
      </c>
      <c r="J159" s="104">
        <v>4500</v>
      </c>
      <c r="K159" s="36"/>
      <c r="L159" s="219" t="s">
        <v>2342</v>
      </c>
      <c r="M159" s="96"/>
      <c r="N159" s="96"/>
      <c r="O159" s="78"/>
      <c r="P159" s="46"/>
      <c r="Q159" s="78"/>
      <c r="R159" s="97"/>
      <c r="S159" s="46"/>
      <c r="T159" s="46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8"/>
        <v>602840</v>
      </c>
      <c r="G160" s="104">
        <v>0</v>
      </c>
      <c r="H160" s="104">
        <v>341307</v>
      </c>
      <c r="I160" s="104">
        <v>700</v>
      </c>
      <c r="J160" s="104">
        <v>260833</v>
      </c>
      <c r="K160" s="36"/>
      <c r="L160" s="219" t="s">
        <v>2347</v>
      </c>
      <c r="M160" s="96"/>
      <c r="N160" s="96"/>
      <c r="O160" s="78"/>
      <c r="P160" s="46"/>
      <c r="Q160" s="78"/>
      <c r="R160" s="97"/>
      <c r="S160" s="46"/>
      <c r="T160" s="46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8"/>
        <v>3237579</v>
      </c>
      <c r="G161" s="104">
        <v>0</v>
      </c>
      <c r="H161" s="104">
        <v>1419240</v>
      </c>
      <c r="I161" s="104">
        <v>184500</v>
      </c>
      <c r="J161" s="104">
        <v>1633839</v>
      </c>
      <c r="K161" s="36"/>
      <c r="L161" s="219" t="s">
        <v>2342</v>
      </c>
      <c r="M161" s="96"/>
      <c r="N161" s="96"/>
      <c r="O161" s="97"/>
      <c r="P161" s="46"/>
      <c r="Q161" s="97"/>
      <c r="R161" s="97"/>
      <c r="S161" s="46"/>
      <c r="T161" s="46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8"/>
        <v>10000</v>
      </c>
      <c r="G162" s="104">
        <v>0</v>
      </c>
      <c r="H162" s="104">
        <v>0</v>
      </c>
      <c r="I162" s="104">
        <v>0</v>
      </c>
      <c r="J162" s="104">
        <v>10000</v>
      </c>
      <c r="K162" s="36"/>
      <c r="L162" s="219" t="s">
        <v>2342</v>
      </c>
      <c r="M162" s="96"/>
      <c r="N162" s="96"/>
      <c r="O162" s="97"/>
      <c r="P162" s="46"/>
      <c r="Q162" s="97"/>
      <c r="R162" s="97"/>
      <c r="S162" s="46"/>
      <c r="T162" s="46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8"/>
        <v>42900</v>
      </c>
      <c r="G163" s="104">
        <v>0</v>
      </c>
      <c r="H163" s="104">
        <v>0</v>
      </c>
      <c r="I163" s="104">
        <v>0</v>
      </c>
      <c r="J163" s="104">
        <v>42900</v>
      </c>
      <c r="K163" s="36"/>
      <c r="L163" s="219" t="s">
        <v>2347</v>
      </c>
      <c r="M163" s="96"/>
      <c r="N163" s="96"/>
      <c r="O163" s="97"/>
      <c r="P163" s="46"/>
      <c r="Q163" s="97"/>
      <c r="R163" s="97"/>
      <c r="S163" s="46"/>
      <c r="T163" s="46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8"/>
        <v>491888</v>
      </c>
      <c r="G164" s="104">
        <v>0</v>
      </c>
      <c r="H164" s="104">
        <v>409438</v>
      </c>
      <c r="I164" s="104">
        <v>0</v>
      </c>
      <c r="J164" s="104">
        <v>82450</v>
      </c>
      <c r="K164" s="36"/>
      <c r="L164" s="219" t="s">
        <v>2342</v>
      </c>
      <c r="M164" s="96"/>
      <c r="N164" s="96"/>
      <c r="O164" s="78"/>
      <c r="P164" s="46"/>
      <c r="Q164" s="97"/>
      <c r="R164" s="97"/>
      <c r="S164" s="46"/>
      <c r="T164" s="46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8"/>
        <v>23685</v>
      </c>
      <c r="G165" s="104">
        <v>0</v>
      </c>
      <c r="H165" s="104">
        <v>23685</v>
      </c>
      <c r="I165" s="104">
        <v>0</v>
      </c>
      <c r="J165" s="104">
        <v>0</v>
      </c>
      <c r="K165" s="36"/>
      <c r="L165" s="219" t="s">
        <v>2342</v>
      </c>
      <c r="M165" s="96"/>
      <c r="N165" s="96"/>
      <c r="O165" s="78"/>
      <c r="P165" s="46"/>
      <c r="Q165" s="78"/>
      <c r="R165" s="97"/>
      <c r="S165" s="46"/>
      <c r="T165" s="46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8"/>
        <v>484350</v>
      </c>
      <c r="G166" s="104">
        <v>198400</v>
      </c>
      <c r="H166" s="104">
        <v>227950</v>
      </c>
      <c r="I166" s="104">
        <v>0</v>
      </c>
      <c r="J166" s="104">
        <v>58000</v>
      </c>
      <c r="K166" s="36"/>
      <c r="L166" s="219" t="s">
        <v>2347</v>
      </c>
      <c r="M166" s="96"/>
      <c r="N166" s="96"/>
      <c r="O166" s="78"/>
      <c r="P166" s="46"/>
      <c r="Q166" s="97"/>
      <c r="R166" s="97"/>
      <c r="S166" s="46"/>
      <c r="T166" s="46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8"/>
        <v>1490786</v>
      </c>
      <c r="G167" s="104">
        <v>113500</v>
      </c>
      <c r="H167" s="104">
        <v>692286</v>
      </c>
      <c r="I167" s="104">
        <v>0</v>
      </c>
      <c r="J167" s="104">
        <v>685000</v>
      </c>
      <c r="K167" s="36"/>
      <c r="L167" s="219" t="s">
        <v>2347</v>
      </c>
      <c r="M167" s="96"/>
      <c r="N167" s="96"/>
      <c r="O167" s="78"/>
      <c r="P167" s="46"/>
      <c r="Q167" s="78"/>
      <c r="R167" s="97"/>
      <c r="S167" s="46"/>
      <c r="T167" s="46"/>
      <c r="U167" s="46"/>
    </row>
    <row r="168" spans="1:21" s="5" customFormat="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8"/>
        <v>263604</v>
      </c>
      <c r="G168" s="104">
        <v>50000</v>
      </c>
      <c r="H168" s="104">
        <v>127159</v>
      </c>
      <c r="I168" s="104">
        <v>0</v>
      </c>
      <c r="J168" s="104">
        <v>86445</v>
      </c>
      <c r="K168" s="36"/>
      <c r="L168" s="219" t="s">
        <v>2342</v>
      </c>
      <c r="M168" s="96"/>
      <c r="N168" s="96"/>
      <c r="O168" s="97"/>
      <c r="P168" s="46"/>
      <c r="Q168" s="78"/>
      <c r="R168" s="97"/>
      <c r="S168" s="46"/>
      <c r="T168" s="46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8"/>
        <v>534851</v>
      </c>
      <c r="G169" s="104">
        <v>207200</v>
      </c>
      <c r="H169" s="104">
        <v>251153</v>
      </c>
      <c r="I169" s="104">
        <v>0</v>
      </c>
      <c r="J169" s="104">
        <v>76498</v>
      </c>
      <c r="K169" s="36"/>
      <c r="L169" s="219" t="s">
        <v>2342</v>
      </c>
      <c r="M169" s="96"/>
      <c r="N169" s="96"/>
      <c r="O169" s="97"/>
      <c r="P169" s="46"/>
      <c r="Q169" s="78"/>
      <c r="R169" s="97"/>
      <c r="S169" s="46"/>
      <c r="T169" s="46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8"/>
        <v>9969</v>
      </c>
      <c r="G170" s="104">
        <v>0</v>
      </c>
      <c r="H170" s="104">
        <v>2719</v>
      </c>
      <c r="I170" s="104">
        <v>0</v>
      </c>
      <c r="J170" s="104">
        <v>7250</v>
      </c>
      <c r="K170" s="36"/>
      <c r="L170" s="219" t="s">
        <v>2342</v>
      </c>
      <c r="M170" s="96"/>
      <c r="N170" s="96"/>
      <c r="O170" s="78"/>
      <c r="P170" s="46"/>
      <c r="Q170" s="78"/>
      <c r="R170" s="97"/>
      <c r="S170" s="46"/>
      <c r="T170" s="46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8"/>
        <v>9171031</v>
      </c>
      <c r="G171" s="104">
        <v>600000</v>
      </c>
      <c r="H171" s="104">
        <v>863808</v>
      </c>
      <c r="I171" s="104">
        <v>75000</v>
      </c>
      <c r="J171" s="104">
        <v>7632223</v>
      </c>
      <c r="K171" s="36"/>
      <c r="L171" s="219" t="s">
        <v>2342</v>
      </c>
      <c r="M171" s="96"/>
      <c r="N171" s="96"/>
      <c r="O171" s="78"/>
      <c r="P171" s="46"/>
      <c r="Q171" s="78"/>
      <c r="R171" s="97"/>
      <c r="S171" s="46"/>
      <c r="T171" s="46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8"/>
        <v>10583245</v>
      </c>
      <c r="G172" s="104">
        <v>0</v>
      </c>
      <c r="H172" s="104">
        <v>2829746</v>
      </c>
      <c r="I172" s="104">
        <v>247001</v>
      </c>
      <c r="J172" s="104">
        <v>7506498</v>
      </c>
      <c r="K172" s="36"/>
      <c r="L172" s="219" t="s">
        <v>2342</v>
      </c>
      <c r="M172" s="96"/>
      <c r="N172" s="96"/>
      <c r="O172" s="78"/>
      <c r="P172" s="46"/>
      <c r="Q172" s="78"/>
      <c r="R172" s="97"/>
      <c r="S172" s="46"/>
      <c r="T172" s="46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8"/>
        <v>101241</v>
      </c>
      <c r="G173" s="104">
        <v>0</v>
      </c>
      <c r="H173" s="104">
        <v>101241</v>
      </c>
      <c r="I173" s="104">
        <v>0</v>
      </c>
      <c r="J173" s="104">
        <v>0</v>
      </c>
      <c r="K173" s="36"/>
      <c r="L173" s="219" t="s">
        <v>2342</v>
      </c>
      <c r="M173" s="96"/>
      <c r="N173" s="96"/>
      <c r="O173" s="97"/>
      <c r="P173" s="46"/>
      <c r="Q173" s="78"/>
      <c r="R173" s="97"/>
      <c r="S173" s="46"/>
      <c r="T173" s="46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8"/>
        <v>50071</v>
      </c>
      <c r="G174" s="104">
        <v>0</v>
      </c>
      <c r="H174" s="104">
        <v>35821</v>
      </c>
      <c r="I174" s="104">
        <v>0</v>
      </c>
      <c r="J174" s="104">
        <v>14250</v>
      </c>
      <c r="K174" s="36"/>
      <c r="L174" s="219" t="s">
        <v>2347</v>
      </c>
      <c r="M174" s="96"/>
      <c r="N174" s="96"/>
      <c r="O174" s="97"/>
      <c r="P174" s="46"/>
      <c r="Q174" s="78"/>
      <c r="R174" s="97"/>
      <c r="S174" s="46"/>
      <c r="T174" s="46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8"/>
        <v>419593</v>
      </c>
      <c r="G175" s="104">
        <v>0</v>
      </c>
      <c r="H175" s="104">
        <v>321513</v>
      </c>
      <c r="I175" s="104">
        <v>0</v>
      </c>
      <c r="J175" s="104">
        <v>98080</v>
      </c>
      <c r="K175" s="36"/>
      <c r="L175" s="219" t="s">
        <v>2347</v>
      </c>
      <c r="M175" s="96"/>
      <c r="N175" s="96"/>
      <c r="O175" s="78"/>
      <c r="P175" s="46"/>
      <c r="Q175" s="97"/>
      <c r="R175" s="97"/>
      <c r="S175" s="46"/>
      <c r="T175" s="46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8"/>
        <v>99085</v>
      </c>
      <c r="G176" s="104">
        <v>0</v>
      </c>
      <c r="H176" s="104">
        <v>97485</v>
      </c>
      <c r="I176" s="104">
        <v>0</v>
      </c>
      <c r="J176" s="104">
        <v>1600</v>
      </c>
      <c r="K176" s="36"/>
      <c r="L176" s="219" t="s">
        <v>2342</v>
      </c>
      <c r="M176" s="96"/>
      <c r="N176" s="96"/>
      <c r="O176" s="78"/>
      <c r="P176" s="46"/>
      <c r="Q176" s="78"/>
      <c r="R176" s="97"/>
      <c r="S176" s="46"/>
      <c r="T176" s="46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8"/>
        <v>782359</v>
      </c>
      <c r="G177" s="104">
        <v>0</v>
      </c>
      <c r="H177" s="104">
        <v>748759</v>
      </c>
      <c r="I177" s="104">
        <v>0</v>
      </c>
      <c r="J177" s="104">
        <v>33600</v>
      </c>
      <c r="K177" s="36"/>
      <c r="L177" s="219" t="s">
        <v>2347</v>
      </c>
      <c r="M177" s="96"/>
      <c r="N177" s="96"/>
      <c r="O177" s="78"/>
      <c r="P177" s="46"/>
      <c r="Q177" s="97"/>
      <c r="R177" s="97"/>
      <c r="S177" s="46"/>
      <c r="T177" s="46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8"/>
        <v>88282</v>
      </c>
      <c r="G178" s="104">
        <v>0</v>
      </c>
      <c r="H178" s="104">
        <v>88282</v>
      </c>
      <c r="I178" s="104">
        <v>0</v>
      </c>
      <c r="J178" s="104">
        <v>0</v>
      </c>
      <c r="K178" s="36"/>
      <c r="L178" s="219" t="s">
        <v>2347</v>
      </c>
      <c r="M178" s="96"/>
      <c r="N178" s="96"/>
      <c r="O178" s="78"/>
      <c r="P178" s="46"/>
      <c r="Q178" s="97"/>
      <c r="R178" s="97"/>
      <c r="S178" s="46"/>
      <c r="T178" s="46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8"/>
        <v>735132</v>
      </c>
      <c r="G179" s="104">
        <v>0</v>
      </c>
      <c r="H179" s="104">
        <v>667117</v>
      </c>
      <c r="I179" s="104">
        <v>0</v>
      </c>
      <c r="J179" s="104">
        <v>68015</v>
      </c>
      <c r="K179" s="36"/>
      <c r="L179" s="219" t="s">
        <v>2347</v>
      </c>
      <c r="M179" s="96"/>
      <c r="N179" s="96"/>
      <c r="O179" s="78"/>
      <c r="P179" s="46"/>
      <c r="Q179" s="78"/>
      <c r="R179" s="97"/>
      <c r="S179" s="46"/>
      <c r="T179" s="46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8"/>
        <v>2146431</v>
      </c>
      <c r="G180" s="104">
        <v>1378236</v>
      </c>
      <c r="H180" s="104">
        <v>764520</v>
      </c>
      <c r="I180" s="104">
        <v>0</v>
      </c>
      <c r="J180" s="104">
        <v>3675</v>
      </c>
      <c r="K180" s="36"/>
      <c r="L180" s="219" t="s">
        <v>2342</v>
      </c>
      <c r="M180" s="96"/>
      <c r="N180" s="96"/>
      <c r="O180" s="97"/>
      <c r="P180" s="46"/>
      <c r="Q180" s="97"/>
      <c r="R180" s="97"/>
      <c r="S180" s="46"/>
      <c r="T180" s="46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8"/>
        <v>610019</v>
      </c>
      <c r="G181" s="104">
        <v>0</v>
      </c>
      <c r="H181" s="104">
        <v>391004</v>
      </c>
      <c r="I181" s="104">
        <v>66000</v>
      </c>
      <c r="J181" s="104">
        <v>153015</v>
      </c>
      <c r="K181" s="36"/>
      <c r="L181" s="219" t="s">
        <v>2342</v>
      </c>
      <c r="M181" s="96"/>
      <c r="N181" s="96"/>
      <c r="O181" s="97"/>
      <c r="P181" s="46"/>
      <c r="Q181" s="97"/>
      <c r="R181" s="97"/>
      <c r="S181" s="46"/>
      <c r="T181" s="46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8"/>
        <v>23145</v>
      </c>
      <c r="G182" s="104">
        <v>0</v>
      </c>
      <c r="H182" s="104">
        <v>23145</v>
      </c>
      <c r="I182" s="104">
        <v>0</v>
      </c>
      <c r="J182" s="104">
        <v>0</v>
      </c>
      <c r="K182" s="36"/>
      <c r="L182" s="219" t="s">
        <v>2342</v>
      </c>
      <c r="M182" s="96"/>
      <c r="N182" s="96"/>
      <c r="O182" s="78"/>
      <c r="P182" s="46"/>
      <c r="Q182" s="97"/>
      <c r="R182" s="97"/>
      <c r="S182" s="46"/>
      <c r="T182" s="46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8"/>
        <v>31272</v>
      </c>
      <c r="G183" s="104">
        <v>0</v>
      </c>
      <c r="H183" s="104">
        <v>31272</v>
      </c>
      <c r="I183" s="104">
        <v>0</v>
      </c>
      <c r="J183" s="104">
        <v>0</v>
      </c>
      <c r="K183" s="36"/>
      <c r="L183" s="219" t="s">
        <v>2342</v>
      </c>
      <c r="M183" s="96"/>
      <c r="N183" s="96"/>
      <c r="O183" s="78"/>
      <c r="P183" s="46"/>
      <c r="Q183" s="78"/>
      <c r="R183" s="97"/>
      <c r="S183" s="46"/>
      <c r="T183" s="46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8"/>
        <v>9025</v>
      </c>
      <c r="G184" s="104">
        <v>0</v>
      </c>
      <c r="H184" s="104">
        <v>7025</v>
      </c>
      <c r="I184" s="104">
        <v>0</v>
      </c>
      <c r="J184" s="104">
        <v>2000</v>
      </c>
      <c r="K184" s="36"/>
      <c r="L184" s="219" t="s">
        <v>2342</v>
      </c>
      <c r="M184" s="96"/>
      <c r="N184" s="96"/>
      <c r="O184" s="78"/>
      <c r="P184" s="46"/>
      <c r="Q184" s="78"/>
      <c r="R184" s="97"/>
      <c r="S184" s="46"/>
      <c r="T184" s="46"/>
      <c r="U184" s="46"/>
    </row>
    <row r="185" spans="1:21" s="5" customFormat="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8"/>
        <v>636851</v>
      </c>
      <c r="G185" s="104">
        <v>0</v>
      </c>
      <c r="H185" s="104">
        <v>589001</v>
      </c>
      <c r="I185" s="104">
        <v>0</v>
      </c>
      <c r="J185" s="104">
        <v>47850</v>
      </c>
      <c r="K185" s="36"/>
      <c r="L185" s="219" t="s">
        <v>2347</v>
      </c>
      <c r="M185" s="96"/>
      <c r="N185" s="96"/>
      <c r="O185" s="97"/>
      <c r="P185" s="46"/>
      <c r="Q185" s="97"/>
      <c r="R185" s="97"/>
      <c r="S185" s="46"/>
      <c r="T185" s="46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8"/>
        <v>172662</v>
      </c>
      <c r="G186" s="104">
        <v>0</v>
      </c>
      <c r="H186" s="104">
        <v>69942</v>
      </c>
      <c r="I186" s="104">
        <v>0</v>
      </c>
      <c r="J186" s="104">
        <v>102720</v>
      </c>
      <c r="K186" s="36"/>
      <c r="L186" s="219" t="s">
        <v>2342</v>
      </c>
      <c r="M186" s="96"/>
      <c r="N186" s="96"/>
      <c r="O186" s="97"/>
      <c r="P186" s="46"/>
      <c r="Q186" s="97"/>
      <c r="R186" s="97"/>
      <c r="S186" s="46"/>
      <c r="T186" s="46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8"/>
        <v>120428</v>
      </c>
      <c r="G187" s="104">
        <v>0</v>
      </c>
      <c r="H187" s="104">
        <v>120428</v>
      </c>
      <c r="I187" s="104">
        <v>0</v>
      </c>
      <c r="J187" s="104">
        <v>0</v>
      </c>
      <c r="K187" s="36"/>
      <c r="L187" s="219" t="s">
        <v>2342</v>
      </c>
      <c r="M187" s="96"/>
      <c r="N187" s="96"/>
      <c r="O187" s="97"/>
      <c r="P187" s="46"/>
      <c r="Q187" s="97"/>
      <c r="R187" s="97"/>
      <c r="S187" s="46"/>
      <c r="T187" s="46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8"/>
        <v>169150</v>
      </c>
      <c r="G188" s="104">
        <v>0</v>
      </c>
      <c r="H188" s="104">
        <v>164650</v>
      </c>
      <c r="I188" s="104">
        <v>0</v>
      </c>
      <c r="J188" s="104">
        <v>4500</v>
      </c>
      <c r="K188" s="36"/>
      <c r="L188" s="219" t="s">
        <v>2342</v>
      </c>
      <c r="M188" s="96"/>
      <c r="N188" s="96"/>
      <c r="O188" s="97"/>
      <c r="P188" s="46"/>
      <c r="Q188" s="97"/>
      <c r="R188" s="97"/>
      <c r="S188" s="46"/>
      <c r="T188" s="46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8"/>
        <v>217145</v>
      </c>
      <c r="G189" s="104">
        <v>0</v>
      </c>
      <c r="H189" s="104">
        <v>183230</v>
      </c>
      <c r="I189" s="104">
        <v>0</v>
      </c>
      <c r="J189" s="104">
        <v>33915</v>
      </c>
      <c r="K189" s="36"/>
      <c r="L189" s="219" t="s">
        <v>2347</v>
      </c>
      <c r="M189" s="96"/>
      <c r="N189" s="96"/>
      <c r="O189" s="97"/>
      <c r="P189" s="46"/>
      <c r="Q189" s="97"/>
      <c r="R189" s="97"/>
      <c r="S189" s="46"/>
      <c r="T189" s="46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8"/>
        <v>1681332</v>
      </c>
      <c r="G190" s="104">
        <v>10250</v>
      </c>
      <c r="H190" s="104">
        <v>1317070</v>
      </c>
      <c r="I190" s="104">
        <v>0</v>
      </c>
      <c r="J190" s="104">
        <v>354012</v>
      </c>
      <c r="K190" s="36"/>
      <c r="L190" s="219" t="s">
        <v>2342</v>
      </c>
      <c r="M190" s="96"/>
      <c r="N190" s="96"/>
      <c r="O190" s="97"/>
      <c r="P190" s="46"/>
      <c r="Q190" s="78"/>
      <c r="R190" s="97"/>
      <c r="S190" s="46"/>
      <c r="T190" s="46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8"/>
        <v>100258</v>
      </c>
      <c r="G191" s="104">
        <v>0</v>
      </c>
      <c r="H191" s="104">
        <v>91058</v>
      </c>
      <c r="I191" s="104">
        <v>0</v>
      </c>
      <c r="J191" s="104">
        <v>9200</v>
      </c>
      <c r="K191" s="36"/>
      <c r="L191" s="219" t="s">
        <v>2342</v>
      </c>
      <c r="M191" s="96"/>
      <c r="N191" s="96"/>
      <c r="O191" s="97"/>
      <c r="P191" s="46"/>
      <c r="Q191" s="97"/>
      <c r="R191" s="97"/>
      <c r="S191" s="46"/>
      <c r="T191" s="46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222" t="s">
        <v>9</v>
      </c>
      <c r="G192" s="222" t="s">
        <v>9</v>
      </c>
      <c r="H192" s="222" t="s">
        <v>9</v>
      </c>
      <c r="I192" s="222" t="s">
        <v>9</v>
      </c>
      <c r="J192" s="222" t="s">
        <v>9</v>
      </c>
      <c r="K192" s="36"/>
      <c r="L192" s="220" t="s">
        <v>9</v>
      </c>
      <c r="M192" s="96"/>
      <c r="N192" s="96"/>
      <c r="O192" s="78"/>
      <c r="P192" s="46"/>
      <c r="Q192" s="97"/>
      <c r="R192" s="97"/>
      <c r="S192" s="46"/>
      <c r="T192" s="46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301696</v>
      </c>
      <c r="G193" s="104">
        <v>30000</v>
      </c>
      <c r="H193" s="104">
        <v>136500</v>
      </c>
      <c r="I193" s="104">
        <v>0</v>
      </c>
      <c r="J193" s="104">
        <v>135196</v>
      </c>
      <c r="K193" s="36"/>
      <c r="L193" s="219" t="s">
        <v>2342</v>
      </c>
      <c r="M193" s="96"/>
      <c r="N193" s="96"/>
      <c r="O193" s="78"/>
      <c r="P193" s="46"/>
      <c r="Q193" s="78"/>
      <c r="R193" s="97"/>
      <c r="S193" s="46"/>
      <c r="T193" s="46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491342</v>
      </c>
      <c r="G194" s="104">
        <v>0</v>
      </c>
      <c r="H194" s="104">
        <v>381342</v>
      </c>
      <c r="I194" s="104">
        <v>7000</v>
      </c>
      <c r="J194" s="104">
        <v>103000</v>
      </c>
      <c r="K194" s="36"/>
      <c r="L194" s="219" t="s">
        <v>2342</v>
      </c>
      <c r="M194" s="96"/>
      <c r="N194" s="96"/>
      <c r="O194" s="97"/>
      <c r="P194" s="46"/>
      <c r="Q194" s="78"/>
      <c r="R194" s="97"/>
      <c r="S194" s="46"/>
      <c r="T194" s="46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107508</v>
      </c>
      <c r="G195" s="104">
        <v>0</v>
      </c>
      <c r="H195" s="104">
        <v>94958</v>
      </c>
      <c r="I195" s="104">
        <v>0</v>
      </c>
      <c r="J195" s="104">
        <v>12550</v>
      </c>
      <c r="K195" s="36"/>
      <c r="L195" s="219" t="s">
        <v>2342</v>
      </c>
      <c r="M195" s="96"/>
      <c r="N195" s="96"/>
      <c r="O195" s="97"/>
      <c r="P195" s="46"/>
      <c r="Q195" s="97"/>
      <c r="R195" s="97"/>
      <c r="S195" s="46"/>
      <c r="T195" s="46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>G196+H196+I196+J196</f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19" t="s">
        <v>2347</v>
      </c>
      <c r="M196" s="96"/>
      <c r="N196" s="96"/>
      <c r="O196" s="78"/>
      <c r="P196" s="46"/>
      <c r="Q196" s="78"/>
      <c r="R196" s="97"/>
      <c r="S196" s="46"/>
      <c r="T196" s="46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>G197+H197+I197+J197</f>
        <v>1836036</v>
      </c>
      <c r="G197" s="104">
        <v>0</v>
      </c>
      <c r="H197" s="104">
        <v>568912</v>
      </c>
      <c r="I197" s="104">
        <v>0</v>
      </c>
      <c r="J197" s="104">
        <v>1267124</v>
      </c>
      <c r="K197" s="36"/>
      <c r="L197" s="219" t="s">
        <v>2347</v>
      </c>
      <c r="M197" s="96"/>
      <c r="N197" s="96"/>
      <c r="O197" s="78"/>
      <c r="P197" s="46"/>
      <c r="Q197" s="78"/>
      <c r="R197" s="97"/>
      <c r="S197" s="46"/>
      <c r="T197" s="46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222" t="s">
        <v>9</v>
      </c>
      <c r="G198" s="222" t="s">
        <v>9</v>
      </c>
      <c r="H198" s="222" t="s">
        <v>9</v>
      </c>
      <c r="I198" s="222" t="s">
        <v>9</v>
      </c>
      <c r="J198" s="222" t="s">
        <v>9</v>
      </c>
      <c r="K198" s="36"/>
      <c r="L198" s="220" t="s">
        <v>9</v>
      </c>
      <c r="M198" s="96"/>
      <c r="N198" s="96"/>
      <c r="O198" s="78"/>
      <c r="P198" s="46"/>
      <c r="Q198" s="78"/>
      <c r="R198" s="97"/>
      <c r="S198" s="46"/>
      <c r="T198" s="46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aca="true" t="shared" si="9" ref="F199:F225">G199+H199+I199+J199</f>
        <v>5180449</v>
      </c>
      <c r="G199" s="104">
        <v>144000</v>
      </c>
      <c r="H199" s="104">
        <v>938404</v>
      </c>
      <c r="I199" s="104">
        <v>3803000</v>
      </c>
      <c r="J199" s="104">
        <v>295045</v>
      </c>
      <c r="K199" s="36"/>
      <c r="L199" s="219" t="s">
        <v>2342</v>
      </c>
      <c r="M199" s="96"/>
      <c r="N199" s="96"/>
      <c r="O199" s="97"/>
      <c r="P199" s="46"/>
      <c r="Q199" s="78"/>
      <c r="R199" s="78"/>
      <c r="S199" s="46"/>
      <c r="T199" s="46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9"/>
        <v>0</v>
      </c>
      <c r="G200" s="104">
        <v>0</v>
      </c>
      <c r="H200" s="104">
        <v>0</v>
      </c>
      <c r="I200" s="104">
        <v>0</v>
      </c>
      <c r="J200" s="104">
        <v>0</v>
      </c>
      <c r="K200" s="36"/>
      <c r="L200" s="219" t="s">
        <v>2348</v>
      </c>
      <c r="M200" s="96"/>
      <c r="N200" s="96"/>
      <c r="O200" s="78"/>
      <c r="P200" s="46"/>
      <c r="Q200" s="97"/>
      <c r="R200" s="97"/>
      <c r="S200" s="46"/>
      <c r="T200" s="46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9"/>
        <v>15154110</v>
      </c>
      <c r="G201" s="104">
        <v>12783605</v>
      </c>
      <c r="H201" s="104">
        <v>1847645</v>
      </c>
      <c r="I201" s="104">
        <v>59470</v>
      </c>
      <c r="J201" s="104">
        <v>463390</v>
      </c>
      <c r="K201" s="36"/>
      <c r="L201" s="219" t="s">
        <v>2342</v>
      </c>
      <c r="M201" s="96"/>
      <c r="N201" s="96"/>
      <c r="O201" s="78"/>
      <c r="P201" s="46"/>
      <c r="Q201" s="78"/>
      <c r="R201" s="97"/>
      <c r="S201" s="46"/>
      <c r="T201" s="46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9"/>
        <v>2895775</v>
      </c>
      <c r="G202" s="104">
        <v>0</v>
      </c>
      <c r="H202" s="104">
        <v>2685364</v>
      </c>
      <c r="I202" s="104">
        <v>0</v>
      </c>
      <c r="J202" s="104">
        <v>210411</v>
      </c>
      <c r="K202" s="36"/>
      <c r="L202" s="219" t="s">
        <v>2347</v>
      </c>
      <c r="M202" s="96"/>
      <c r="N202" s="96"/>
      <c r="O202" s="78"/>
      <c r="P202" s="46"/>
      <c r="Q202" s="78"/>
      <c r="R202" s="97"/>
      <c r="S202" s="46"/>
      <c r="T202" s="46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9"/>
        <v>800</v>
      </c>
      <c r="G203" s="104">
        <v>0</v>
      </c>
      <c r="H203" s="104">
        <v>800</v>
      </c>
      <c r="I203" s="104">
        <v>0</v>
      </c>
      <c r="J203" s="104">
        <v>0</v>
      </c>
      <c r="K203" s="36"/>
      <c r="L203" s="219" t="s">
        <v>2347</v>
      </c>
      <c r="M203" s="96"/>
      <c r="N203" s="96"/>
      <c r="O203" s="97"/>
      <c r="P203" s="46"/>
      <c r="Q203" s="78"/>
      <c r="R203" s="97"/>
      <c r="S203" s="46"/>
      <c r="T203" s="46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9"/>
        <v>690433</v>
      </c>
      <c r="G204" s="104">
        <v>162500</v>
      </c>
      <c r="H204" s="104">
        <v>459033</v>
      </c>
      <c r="I204" s="104">
        <v>0</v>
      </c>
      <c r="J204" s="104">
        <v>68900</v>
      </c>
      <c r="K204" s="36"/>
      <c r="L204" s="219" t="s">
        <v>2347</v>
      </c>
      <c r="M204" s="96"/>
      <c r="N204" s="96"/>
      <c r="O204" s="78"/>
      <c r="P204" s="46"/>
      <c r="Q204" s="78"/>
      <c r="R204" s="97"/>
      <c r="S204" s="46"/>
      <c r="T204" s="46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9"/>
        <v>4339132</v>
      </c>
      <c r="G205" s="104">
        <v>1248768</v>
      </c>
      <c r="H205" s="104">
        <v>1657732</v>
      </c>
      <c r="I205" s="104">
        <v>941095</v>
      </c>
      <c r="J205" s="104">
        <v>491537</v>
      </c>
      <c r="K205" s="36"/>
      <c r="L205" s="219" t="s">
        <v>2342</v>
      </c>
      <c r="M205" s="96"/>
      <c r="N205" s="96"/>
      <c r="O205" s="78"/>
      <c r="P205" s="46"/>
      <c r="Q205" s="97"/>
      <c r="R205" s="97"/>
      <c r="S205" s="46"/>
      <c r="T205" s="46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9"/>
        <v>1696387</v>
      </c>
      <c r="G206" s="104">
        <v>74026</v>
      </c>
      <c r="H206" s="104">
        <v>1596687</v>
      </c>
      <c r="I206" s="104">
        <v>0</v>
      </c>
      <c r="J206" s="104">
        <v>25674</v>
      </c>
      <c r="K206" s="36"/>
      <c r="L206" s="219" t="s">
        <v>2342</v>
      </c>
      <c r="M206" s="96"/>
      <c r="N206" s="96"/>
      <c r="O206" s="78"/>
      <c r="P206" s="46"/>
      <c r="Q206" s="78"/>
      <c r="R206" s="97"/>
      <c r="S206" s="46"/>
      <c r="T206" s="46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9"/>
        <v>2504097</v>
      </c>
      <c r="G207" s="104">
        <v>2121200</v>
      </c>
      <c r="H207" s="104">
        <v>352247</v>
      </c>
      <c r="I207" s="104">
        <v>0</v>
      </c>
      <c r="J207" s="104">
        <v>30650</v>
      </c>
      <c r="K207" s="36"/>
      <c r="L207" s="219" t="s">
        <v>2342</v>
      </c>
      <c r="M207" s="96"/>
      <c r="N207" s="96"/>
      <c r="O207" s="78"/>
      <c r="P207" s="46"/>
      <c r="Q207" s="78"/>
      <c r="R207" s="97"/>
      <c r="S207" s="46"/>
      <c r="T207" s="46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9"/>
        <v>13073009</v>
      </c>
      <c r="G208" s="104">
        <v>10396825</v>
      </c>
      <c r="H208" s="104">
        <v>2240810</v>
      </c>
      <c r="I208" s="104">
        <v>8500</v>
      </c>
      <c r="J208" s="104">
        <v>426874</v>
      </c>
      <c r="K208" s="36"/>
      <c r="L208" s="219" t="s">
        <v>2347</v>
      </c>
      <c r="M208" s="96"/>
      <c r="N208" s="96"/>
      <c r="O208" s="97"/>
      <c r="P208" s="46"/>
      <c r="Q208" s="78"/>
      <c r="R208" s="97"/>
      <c r="S208" s="46"/>
      <c r="T208" s="46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9"/>
        <v>4771954</v>
      </c>
      <c r="G209" s="104">
        <v>4207950</v>
      </c>
      <c r="H209" s="104">
        <v>466804</v>
      </c>
      <c r="I209" s="104">
        <v>65400</v>
      </c>
      <c r="J209" s="104">
        <v>31800</v>
      </c>
      <c r="K209" s="36"/>
      <c r="L209" s="219" t="s">
        <v>2347</v>
      </c>
      <c r="M209" s="96"/>
      <c r="N209" s="96"/>
      <c r="O209" s="78"/>
      <c r="P209" s="46"/>
      <c r="Q209" s="97"/>
      <c r="R209" s="97"/>
      <c r="S209" s="46"/>
      <c r="T209" s="46"/>
      <c r="U209" s="46"/>
    </row>
    <row r="210" spans="1:21" s="5" customFormat="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9"/>
        <v>4840050</v>
      </c>
      <c r="G210" s="104">
        <v>4269415</v>
      </c>
      <c r="H210" s="104">
        <v>412160</v>
      </c>
      <c r="I210" s="104">
        <v>0</v>
      </c>
      <c r="J210" s="104">
        <v>158475</v>
      </c>
      <c r="K210" s="36"/>
      <c r="L210" s="219" t="s">
        <v>2342</v>
      </c>
      <c r="M210" s="96"/>
      <c r="N210" s="96"/>
      <c r="O210" s="97"/>
      <c r="P210" s="46"/>
      <c r="Q210" s="78"/>
      <c r="R210" s="97"/>
      <c r="S210" s="46"/>
      <c r="T210" s="46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9"/>
        <v>345935</v>
      </c>
      <c r="G211" s="104">
        <v>0</v>
      </c>
      <c r="H211" s="104">
        <v>177524</v>
      </c>
      <c r="I211" s="104">
        <v>0</v>
      </c>
      <c r="J211" s="104">
        <v>168411</v>
      </c>
      <c r="K211" s="36"/>
      <c r="L211" s="219" t="s">
        <v>2342</v>
      </c>
      <c r="M211" s="96"/>
      <c r="N211" s="96"/>
      <c r="O211" s="97"/>
      <c r="P211" s="46"/>
      <c r="Q211" s="97"/>
      <c r="R211" s="97"/>
      <c r="S211" s="46"/>
      <c r="T211" s="46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9"/>
        <v>181659</v>
      </c>
      <c r="G212" s="104">
        <v>0</v>
      </c>
      <c r="H212" s="104">
        <v>181659</v>
      </c>
      <c r="I212" s="104">
        <v>0</v>
      </c>
      <c r="J212" s="104">
        <v>0</v>
      </c>
      <c r="K212" s="36"/>
      <c r="L212" s="219" t="s">
        <v>2347</v>
      </c>
      <c r="M212" s="96"/>
      <c r="N212" s="96"/>
      <c r="O212" s="97"/>
      <c r="P212" s="46"/>
      <c r="Q212" s="78"/>
      <c r="R212" s="97"/>
      <c r="S212" s="46"/>
      <c r="T212" s="46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9"/>
        <v>36533</v>
      </c>
      <c r="G213" s="104">
        <v>3</v>
      </c>
      <c r="H213" s="104">
        <v>36530</v>
      </c>
      <c r="I213" s="104">
        <v>0</v>
      </c>
      <c r="J213" s="104">
        <v>0</v>
      </c>
      <c r="K213" s="36"/>
      <c r="L213" s="219" t="s">
        <v>2342</v>
      </c>
      <c r="M213" s="96"/>
      <c r="N213" s="96"/>
      <c r="O213" s="97"/>
      <c r="P213" s="46"/>
      <c r="Q213" s="97"/>
      <c r="R213" s="97"/>
      <c r="S213" s="46"/>
      <c r="T213" s="46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9"/>
        <v>441701</v>
      </c>
      <c r="G214" s="104">
        <v>92800</v>
      </c>
      <c r="H214" s="104">
        <v>322801</v>
      </c>
      <c r="I214" s="104">
        <v>0</v>
      </c>
      <c r="J214" s="104">
        <v>26100</v>
      </c>
      <c r="K214" s="36"/>
      <c r="L214" s="219" t="s">
        <v>2342</v>
      </c>
      <c r="M214" s="96"/>
      <c r="N214" s="96"/>
      <c r="O214" s="78"/>
      <c r="P214" s="46"/>
      <c r="Q214" s="78"/>
      <c r="R214" s="97"/>
      <c r="S214" s="46"/>
      <c r="T214" s="46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9"/>
        <v>787468</v>
      </c>
      <c r="G215" s="104">
        <v>198400</v>
      </c>
      <c r="H215" s="104">
        <v>313108</v>
      </c>
      <c r="I215" s="104">
        <v>0</v>
      </c>
      <c r="J215" s="104">
        <v>275960</v>
      </c>
      <c r="K215" s="36"/>
      <c r="L215" s="219" t="s">
        <v>2342</v>
      </c>
      <c r="M215" s="96"/>
      <c r="N215" s="96"/>
      <c r="O215" s="97"/>
      <c r="P215" s="46"/>
      <c r="Q215" s="97"/>
      <c r="R215" s="97"/>
      <c r="S215" s="46"/>
      <c r="T215" s="46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9"/>
        <v>51900</v>
      </c>
      <c r="G216" s="104">
        <v>0</v>
      </c>
      <c r="H216" s="104">
        <v>1900</v>
      </c>
      <c r="I216" s="104">
        <v>30000</v>
      </c>
      <c r="J216" s="104">
        <v>20000</v>
      </c>
      <c r="K216" s="36"/>
      <c r="L216" s="219" t="s">
        <v>2342</v>
      </c>
      <c r="M216" s="96"/>
      <c r="N216" s="96"/>
      <c r="O216" s="78"/>
      <c r="P216" s="46"/>
      <c r="Q216" s="78"/>
      <c r="R216" s="97"/>
      <c r="S216" s="46"/>
      <c r="T216" s="46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9"/>
        <v>366663</v>
      </c>
      <c r="G217" s="104">
        <v>0</v>
      </c>
      <c r="H217" s="104">
        <v>271813</v>
      </c>
      <c r="I217" s="104">
        <v>0</v>
      </c>
      <c r="J217" s="104">
        <v>94850</v>
      </c>
      <c r="K217" s="36"/>
      <c r="L217" s="219" t="s">
        <v>2347</v>
      </c>
      <c r="M217" s="96"/>
      <c r="N217" s="96"/>
      <c r="O217" s="97"/>
      <c r="P217" s="46"/>
      <c r="Q217" s="97"/>
      <c r="R217" s="97"/>
      <c r="S217" s="46"/>
      <c r="T217" s="46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9"/>
        <v>50335</v>
      </c>
      <c r="G218" s="104">
        <v>0</v>
      </c>
      <c r="H218" s="104">
        <v>49478</v>
      </c>
      <c r="I218" s="104">
        <v>0</v>
      </c>
      <c r="J218" s="104">
        <v>857</v>
      </c>
      <c r="K218" s="36"/>
      <c r="L218" s="219" t="s">
        <v>2342</v>
      </c>
      <c r="M218" s="96"/>
      <c r="N218" s="96"/>
      <c r="O218" s="97"/>
      <c r="P218" s="46"/>
      <c r="Q218" s="97"/>
      <c r="R218" s="97"/>
      <c r="S218" s="46"/>
      <c r="T218" s="46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9"/>
        <v>232495</v>
      </c>
      <c r="G219" s="104">
        <v>0</v>
      </c>
      <c r="H219" s="104">
        <v>192795</v>
      </c>
      <c r="I219" s="104">
        <v>0</v>
      </c>
      <c r="J219" s="104">
        <v>39700</v>
      </c>
      <c r="K219" s="36"/>
      <c r="L219" s="219" t="s">
        <v>2347</v>
      </c>
      <c r="M219" s="96"/>
      <c r="N219" s="96"/>
      <c r="O219" s="97"/>
      <c r="P219" s="46"/>
      <c r="Q219" s="78"/>
      <c r="R219" s="97"/>
      <c r="S219" s="46"/>
      <c r="T219" s="46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9"/>
        <v>27913</v>
      </c>
      <c r="G220" s="104">
        <v>0</v>
      </c>
      <c r="H220" s="104">
        <v>6000</v>
      </c>
      <c r="I220" s="104">
        <v>1487</v>
      </c>
      <c r="J220" s="104">
        <v>20426</v>
      </c>
      <c r="K220" s="36"/>
      <c r="L220" s="219" t="s">
        <v>2342</v>
      </c>
      <c r="M220" s="96"/>
      <c r="N220" s="96"/>
      <c r="O220" s="78"/>
      <c r="P220" s="46"/>
      <c r="Q220" s="97"/>
      <c r="R220" s="97"/>
      <c r="S220" s="46"/>
      <c r="T220" s="46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9"/>
        <v>126995</v>
      </c>
      <c r="G221" s="104">
        <v>0</v>
      </c>
      <c r="H221" s="104">
        <v>17950</v>
      </c>
      <c r="I221" s="104">
        <v>26431</v>
      </c>
      <c r="J221" s="104">
        <v>82614</v>
      </c>
      <c r="K221" s="36"/>
      <c r="L221" s="219" t="s">
        <v>2347</v>
      </c>
      <c r="M221" s="96"/>
      <c r="N221" s="96"/>
      <c r="O221" s="78"/>
      <c r="P221" s="46"/>
      <c r="Q221" s="97"/>
      <c r="R221" s="97"/>
      <c r="S221" s="46"/>
      <c r="T221" s="46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9"/>
        <v>14100</v>
      </c>
      <c r="G222" s="104">
        <v>0</v>
      </c>
      <c r="H222" s="104">
        <v>14100</v>
      </c>
      <c r="I222" s="104">
        <v>0</v>
      </c>
      <c r="J222" s="104">
        <v>0</v>
      </c>
      <c r="K222" s="36"/>
      <c r="L222" s="219" t="s">
        <v>2347</v>
      </c>
      <c r="M222" s="96"/>
      <c r="N222" s="96"/>
      <c r="O222" s="78"/>
      <c r="P222" s="46"/>
      <c r="Q222" s="97"/>
      <c r="R222" s="97"/>
      <c r="S222" s="46"/>
      <c r="T222" s="46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9"/>
        <v>94095</v>
      </c>
      <c r="G223" s="104">
        <v>0</v>
      </c>
      <c r="H223" s="104">
        <v>8500</v>
      </c>
      <c r="I223" s="104">
        <v>0</v>
      </c>
      <c r="J223" s="104">
        <v>85595</v>
      </c>
      <c r="K223" s="36"/>
      <c r="L223" s="219" t="s">
        <v>2347</v>
      </c>
      <c r="M223" s="96"/>
      <c r="N223" s="96"/>
      <c r="O223" s="97"/>
      <c r="P223" s="46"/>
      <c r="Q223" s="97"/>
      <c r="R223" s="97"/>
      <c r="S223" s="46"/>
      <c r="T223" s="46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9"/>
        <v>93099</v>
      </c>
      <c r="G224" s="104">
        <v>0</v>
      </c>
      <c r="H224" s="104">
        <v>43199</v>
      </c>
      <c r="I224" s="104">
        <v>40000</v>
      </c>
      <c r="J224" s="104">
        <v>9900</v>
      </c>
      <c r="K224" s="36"/>
      <c r="L224" s="219" t="s">
        <v>2342</v>
      </c>
      <c r="M224" s="96"/>
      <c r="N224" s="96"/>
      <c r="O224" s="97"/>
      <c r="P224" s="46"/>
      <c r="Q224" s="97"/>
      <c r="R224" s="97"/>
      <c r="S224" s="46"/>
      <c r="T224" s="46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9"/>
        <v>69590</v>
      </c>
      <c r="G225" s="104">
        <v>0</v>
      </c>
      <c r="H225" s="104">
        <v>55490</v>
      </c>
      <c r="I225" s="104">
        <v>12400</v>
      </c>
      <c r="J225" s="104">
        <v>1700</v>
      </c>
      <c r="K225" s="36"/>
      <c r="L225" s="219" t="s">
        <v>2342</v>
      </c>
      <c r="M225" s="96"/>
      <c r="N225" s="96"/>
      <c r="O225" s="78"/>
      <c r="P225" s="46"/>
      <c r="Q225" s="97"/>
      <c r="R225" s="97"/>
      <c r="S225" s="46"/>
      <c r="T225" s="46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222" t="s">
        <v>9</v>
      </c>
      <c r="G226" s="222" t="s">
        <v>9</v>
      </c>
      <c r="H226" s="222" t="s">
        <v>9</v>
      </c>
      <c r="I226" s="222" t="s">
        <v>9</v>
      </c>
      <c r="J226" s="222" t="s">
        <v>9</v>
      </c>
      <c r="K226" s="36"/>
      <c r="L226" s="220" t="s">
        <v>9</v>
      </c>
      <c r="M226" s="96"/>
      <c r="N226" s="96"/>
      <c r="O226" s="78"/>
      <c r="P226" s="46"/>
      <c r="Q226" s="97"/>
      <c r="R226" s="97"/>
      <c r="S226" s="46"/>
      <c r="T226" s="46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aca="true" t="shared" si="10" ref="F227:F235">G227+H227+I227+J227</f>
        <v>1700</v>
      </c>
      <c r="G227" s="104">
        <v>0</v>
      </c>
      <c r="H227" s="104">
        <v>1700</v>
      </c>
      <c r="I227" s="104">
        <v>0</v>
      </c>
      <c r="J227" s="104">
        <v>0</v>
      </c>
      <c r="K227" s="36"/>
      <c r="L227" s="219" t="s">
        <v>2347</v>
      </c>
      <c r="M227" s="96"/>
      <c r="N227" s="96"/>
      <c r="O227" s="97"/>
      <c r="P227" s="46"/>
      <c r="Q227" s="97"/>
      <c r="R227" s="97"/>
      <c r="S227" s="46"/>
      <c r="T227" s="46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10"/>
        <v>6348</v>
      </c>
      <c r="G228" s="104">
        <v>0</v>
      </c>
      <c r="H228" s="104">
        <v>6168</v>
      </c>
      <c r="I228" s="104">
        <v>0</v>
      </c>
      <c r="J228" s="104">
        <v>180</v>
      </c>
      <c r="K228" s="36"/>
      <c r="L228" s="219" t="s">
        <v>2347</v>
      </c>
      <c r="M228" s="96"/>
      <c r="N228" s="96"/>
      <c r="O228" s="97"/>
      <c r="P228" s="46"/>
      <c r="Q228" s="78"/>
      <c r="R228" s="97"/>
      <c r="S228" s="46"/>
      <c r="T228" s="46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10"/>
        <v>408513</v>
      </c>
      <c r="G229" s="104">
        <v>100000</v>
      </c>
      <c r="H229" s="104">
        <v>50050</v>
      </c>
      <c r="I229" s="104">
        <v>133400</v>
      </c>
      <c r="J229" s="104">
        <v>125063</v>
      </c>
      <c r="K229" s="36"/>
      <c r="L229" s="219" t="s">
        <v>2347</v>
      </c>
      <c r="M229" s="96"/>
      <c r="N229" s="96"/>
      <c r="O229" s="78"/>
      <c r="P229" s="46"/>
      <c r="Q229" s="97"/>
      <c r="R229" s="78"/>
      <c r="S229" s="46"/>
      <c r="T229" s="46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10"/>
        <v>3177107</v>
      </c>
      <c r="G230" s="104">
        <v>337000</v>
      </c>
      <c r="H230" s="104">
        <v>556638</v>
      </c>
      <c r="I230" s="104">
        <v>117802</v>
      </c>
      <c r="J230" s="104">
        <v>2165667</v>
      </c>
      <c r="K230" s="36"/>
      <c r="L230" s="219" t="s">
        <v>2347</v>
      </c>
      <c r="M230" s="96"/>
      <c r="N230" s="96"/>
      <c r="O230" s="97"/>
      <c r="P230" s="46"/>
      <c r="Q230" s="97"/>
      <c r="R230" s="97"/>
      <c r="S230" s="46"/>
      <c r="T230" s="46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10"/>
        <v>1327361</v>
      </c>
      <c r="G231" s="104">
        <v>290000</v>
      </c>
      <c r="H231" s="104">
        <v>968961</v>
      </c>
      <c r="I231" s="104">
        <v>50000</v>
      </c>
      <c r="J231" s="104">
        <v>18400</v>
      </c>
      <c r="K231" s="36"/>
      <c r="L231" s="219" t="s">
        <v>2342</v>
      </c>
      <c r="M231" s="96"/>
      <c r="N231" s="96"/>
      <c r="O231" s="78"/>
      <c r="P231" s="46"/>
      <c r="Q231" s="97"/>
      <c r="R231" s="97"/>
      <c r="S231" s="46"/>
      <c r="T231" s="46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10"/>
        <v>1444791</v>
      </c>
      <c r="G232" s="104">
        <v>0</v>
      </c>
      <c r="H232" s="104">
        <v>1275767</v>
      </c>
      <c r="I232" s="104">
        <v>0</v>
      </c>
      <c r="J232" s="104">
        <v>169024</v>
      </c>
      <c r="K232" s="36"/>
      <c r="L232" s="219" t="s">
        <v>2342</v>
      </c>
      <c r="M232" s="96"/>
      <c r="N232" s="96"/>
      <c r="O232" s="78"/>
      <c r="P232" s="46"/>
      <c r="Q232" s="78"/>
      <c r="R232" s="97"/>
      <c r="S232" s="46"/>
      <c r="T232" s="46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10"/>
        <v>358502</v>
      </c>
      <c r="G233" s="104">
        <v>0</v>
      </c>
      <c r="H233" s="104">
        <v>297392</v>
      </c>
      <c r="I233" s="104">
        <v>0</v>
      </c>
      <c r="J233" s="104">
        <v>61110</v>
      </c>
      <c r="K233" s="36"/>
      <c r="L233" s="219" t="s">
        <v>2342</v>
      </c>
      <c r="M233" s="96"/>
      <c r="N233" s="96"/>
      <c r="O233" s="97"/>
      <c r="P233" s="46"/>
      <c r="Q233" s="97"/>
      <c r="R233" s="97"/>
      <c r="S233" s="46"/>
      <c r="T233" s="46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10"/>
        <v>4792884</v>
      </c>
      <c r="G234" s="104">
        <v>3906034</v>
      </c>
      <c r="H234" s="104">
        <v>668076</v>
      </c>
      <c r="I234" s="104">
        <v>0</v>
      </c>
      <c r="J234" s="104">
        <v>218774</v>
      </c>
      <c r="K234" s="36"/>
      <c r="L234" s="219" t="s">
        <v>2347</v>
      </c>
      <c r="M234" s="96"/>
      <c r="N234" s="96"/>
      <c r="O234" s="78"/>
      <c r="P234" s="46"/>
      <c r="Q234" s="97"/>
      <c r="R234" s="97"/>
      <c r="S234" s="46"/>
      <c r="T234" s="46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10"/>
        <v>2722926</v>
      </c>
      <c r="G235" s="104">
        <v>150500</v>
      </c>
      <c r="H235" s="104">
        <v>1836760</v>
      </c>
      <c r="I235" s="104">
        <v>0</v>
      </c>
      <c r="J235" s="104">
        <v>735666</v>
      </c>
      <c r="K235" s="36"/>
      <c r="L235" s="219" t="s">
        <v>2347</v>
      </c>
      <c r="M235" s="96"/>
      <c r="N235" s="96"/>
      <c r="O235" s="97"/>
      <c r="P235" s="46"/>
      <c r="Q235" s="97"/>
      <c r="R235" s="97"/>
      <c r="S235" s="46"/>
      <c r="T235" s="46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222" t="s">
        <v>9</v>
      </c>
      <c r="G236" s="222" t="s">
        <v>9</v>
      </c>
      <c r="H236" s="222" t="s">
        <v>9</v>
      </c>
      <c r="I236" s="222" t="s">
        <v>9</v>
      </c>
      <c r="J236" s="222" t="s">
        <v>9</v>
      </c>
      <c r="K236" s="36"/>
      <c r="L236" s="220" t="s">
        <v>9</v>
      </c>
      <c r="M236" s="96"/>
      <c r="N236" s="96"/>
      <c r="O236" s="97"/>
      <c r="P236" s="46"/>
      <c r="Q236" s="78"/>
      <c r="R236" s="97"/>
      <c r="S236" s="46"/>
      <c r="T236" s="46"/>
      <c r="U236" s="46"/>
    </row>
    <row r="237" spans="1:21" s="5" customFormat="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>G237+H237+I237+J237</f>
        <v>17350</v>
      </c>
      <c r="G237" s="104">
        <v>0</v>
      </c>
      <c r="H237" s="104">
        <v>12310</v>
      </c>
      <c r="I237" s="104">
        <v>0</v>
      </c>
      <c r="J237" s="104">
        <v>5040</v>
      </c>
      <c r="K237" s="36"/>
      <c r="L237" s="219" t="s">
        <v>2347</v>
      </c>
      <c r="M237" s="96"/>
      <c r="N237" s="96"/>
      <c r="O237" s="78"/>
      <c r="P237" s="46"/>
      <c r="Q237" s="78"/>
      <c r="R237" s="97"/>
      <c r="S237" s="46"/>
      <c r="T237" s="46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>G238+H238+I238+J238</f>
        <v>1446569</v>
      </c>
      <c r="G238" s="104">
        <v>52850</v>
      </c>
      <c r="H238" s="104">
        <v>688768</v>
      </c>
      <c r="I238" s="104">
        <v>0</v>
      </c>
      <c r="J238" s="104">
        <v>704951</v>
      </c>
      <c r="K238" s="36"/>
      <c r="L238" s="219" t="s">
        <v>2347</v>
      </c>
      <c r="M238" s="96"/>
      <c r="N238" s="96"/>
      <c r="O238" s="78"/>
      <c r="P238" s="46"/>
      <c r="Q238" s="78"/>
      <c r="R238" s="97"/>
      <c r="S238" s="46"/>
      <c r="T238" s="46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222" t="s">
        <v>9</v>
      </c>
      <c r="G239" s="222" t="s">
        <v>9</v>
      </c>
      <c r="H239" s="222" t="s">
        <v>9</v>
      </c>
      <c r="I239" s="222" t="s">
        <v>9</v>
      </c>
      <c r="J239" s="222" t="s">
        <v>9</v>
      </c>
      <c r="K239" s="36"/>
      <c r="L239" s="220" t="s">
        <v>9</v>
      </c>
      <c r="M239" s="96"/>
      <c r="N239" s="96"/>
      <c r="O239" s="78"/>
      <c r="P239" s="46"/>
      <c r="Q239" s="78"/>
      <c r="R239" s="97"/>
      <c r="S239" s="46"/>
      <c r="T239" s="46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aca="true" t="shared" si="11" ref="F240:F246">G240+H240+I240+J240</f>
        <v>8346982</v>
      </c>
      <c r="G240" s="104">
        <v>3078701</v>
      </c>
      <c r="H240" s="104">
        <v>4321589</v>
      </c>
      <c r="I240" s="104">
        <v>132000</v>
      </c>
      <c r="J240" s="104">
        <v>814692</v>
      </c>
      <c r="K240" s="36"/>
      <c r="L240" s="219" t="s">
        <v>2342</v>
      </c>
      <c r="M240" s="96"/>
      <c r="N240" s="96"/>
      <c r="O240" s="78"/>
      <c r="P240" s="46"/>
      <c r="Q240" s="78"/>
      <c r="R240" s="97"/>
      <c r="S240" s="46"/>
      <c r="T240" s="46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11"/>
        <v>1372757</v>
      </c>
      <c r="G241" s="104">
        <v>39500</v>
      </c>
      <c r="H241" s="104">
        <v>1333257</v>
      </c>
      <c r="I241" s="104">
        <v>0</v>
      </c>
      <c r="J241" s="104">
        <v>0</v>
      </c>
      <c r="K241" s="50"/>
      <c r="L241" s="219" t="s">
        <v>2347</v>
      </c>
      <c r="M241" s="96"/>
      <c r="N241" s="96"/>
      <c r="O241" s="97"/>
      <c r="P241" s="46"/>
      <c r="Q241" s="97"/>
      <c r="R241" s="97"/>
      <c r="S241" s="46"/>
      <c r="T241" s="46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11"/>
        <v>10838616</v>
      </c>
      <c r="G242" s="104">
        <v>498000</v>
      </c>
      <c r="H242" s="104">
        <v>1366251</v>
      </c>
      <c r="I242" s="104">
        <v>0</v>
      </c>
      <c r="J242" s="104">
        <v>8974365</v>
      </c>
      <c r="K242" s="36"/>
      <c r="L242" s="219" t="s">
        <v>2342</v>
      </c>
      <c r="M242" s="96"/>
      <c r="N242" s="96"/>
      <c r="O242" s="78"/>
      <c r="P242" s="46"/>
      <c r="Q242" s="78"/>
      <c r="R242" s="97"/>
      <c r="S242" s="46"/>
      <c r="T242" s="46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11"/>
        <v>5719839</v>
      </c>
      <c r="G243" s="104">
        <v>423100</v>
      </c>
      <c r="H243" s="104">
        <v>4133506</v>
      </c>
      <c r="I243" s="104">
        <v>822356</v>
      </c>
      <c r="J243" s="104">
        <v>340877</v>
      </c>
      <c r="K243" s="36"/>
      <c r="L243" s="219" t="s">
        <v>2342</v>
      </c>
      <c r="M243" s="96"/>
      <c r="N243" s="96"/>
      <c r="O243" s="78"/>
      <c r="P243" s="46"/>
      <c r="Q243" s="97"/>
      <c r="R243" s="97"/>
      <c r="S243" s="46"/>
      <c r="T243" s="46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11"/>
        <v>45760231</v>
      </c>
      <c r="G244" s="104">
        <v>2137009</v>
      </c>
      <c r="H244" s="104">
        <v>3849483</v>
      </c>
      <c r="I244" s="104">
        <v>15065320</v>
      </c>
      <c r="J244" s="104">
        <v>24708419</v>
      </c>
      <c r="K244" s="36"/>
      <c r="L244" s="219" t="s">
        <v>2342</v>
      </c>
      <c r="M244" s="96"/>
      <c r="N244" s="96"/>
      <c r="O244" s="78"/>
      <c r="P244" s="46"/>
      <c r="Q244" s="78"/>
      <c r="R244" s="97"/>
      <c r="S244" s="46"/>
      <c r="T244" s="46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11"/>
        <v>1763294</v>
      </c>
      <c r="G245" s="104">
        <v>1378750</v>
      </c>
      <c r="H245" s="104">
        <v>384544</v>
      </c>
      <c r="I245" s="104">
        <v>0</v>
      </c>
      <c r="J245" s="104">
        <v>0</v>
      </c>
      <c r="K245" s="36"/>
      <c r="L245" s="219" t="s">
        <v>2347</v>
      </c>
      <c r="M245" s="96"/>
      <c r="N245" s="96"/>
      <c r="O245" s="97"/>
      <c r="P245" s="46"/>
      <c r="Q245" s="97"/>
      <c r="R245" s="97"/>
      <c r="S245" s="46"/>
      <c r="T245" s="46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11"/>
        <v>1153775</v>
      </c>
      <c r="G246" s="104">
        <v>0</v>
      </c>
      <c r="H246" s="104">
        <v>910894</v>
      </c>
      <c r="I246" s="104">
        <v>0</v>
      </c>
      <c r="J246" s="104">
        <v>242881</v>
      </c>
      <c r="K246" s="36"/>
      <c r="L246" s="219" t="s">
        <v>2342</v>
      </c>
      <c r="M246" s="96"/>
      <c r="N246" s="96"/>
      <c r="O246" s="97"/>
      <c r="P246" s="46"/>
      <c r="Q246" s="97"/>
      <c r="R246" s="97"/>
      <c r="S246" s="46"/>
      <c r="T246" s="46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222" t="s">
        <v>9</v>
      </c>
      <c r="G247" s="222" t="s">
        <v>9</v>
      </c>
      <c r="H247" s="222" t="s">
        <v>9</v>
      </c>
      <c r="I247" s="222" t="s">
        <v>9</v>
      </c>
      <c r="J247" s="222" t="s">
        <v>9</v>
      </c>
      <c r="K247" s="36"/>
      <c r="L247" s="220" t="s">
        <v>9</v>
      </c>
      <c r="M247" s="96"/>
      <c r="N247" s="96"/>
      <c r="O247" s="78"/>
      <c r="P247" s="46"/>
      <c r="Q247" s="78"/>
      <c r="R247" s="97"/>
      <c r="S247" s="46"/>
      <c r="T247" s="46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>G248+H248+I248+J248</f>
        <v>1505810</v>
      </c>
      <c r="G248" s="104">
        <v>0</v>
      </c>
      <c r="H248" s="104">
        <v>752348</v>
      </c>
      <c r="I248" s="104">
        <v>0</v>
      </c>
      <c r="J248" s="104">
        <v>753462</v>
      </c>
      <c r="K248" s="36"/>
      <c r="L248" s="219" t="s">
        <v>2342</v>
      </c>
      <c r="M248" s="96"/>
      <c r="N248" s="96"/>
      <c r="O248" s="97"/>
      <c r="P248" s="46"/>
      <c r="Q248" s="78"/>
      <c r="R248" s="97"/>
      <c r="S248" s="46"/>
      <c r="T248" s="46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>G249+H249+I249+J249</f>
        <v>1333117</v>
      </c>
      <c r="G249" s="104">
        <v>0</v>
      </c>
      <c r="H249" s="104">
        <v>1171395</v>
      </c>
      <c r="I249" s="104">
        <v>21550</v>
      </c>
      <c r="J249" s="104">
        <v>140172</v>
      </c>
      <c r="K249" s="36"/>
      <c r="L249" s="219" t="s">
        <v>2342</v>
      </c>
      <c r="M249" s="96"/>
      <c r="N249" s="96"/>
      <c r="O249" s="97"/>
      <c r="P249" s="46"/>
      <c r="Q249" s="78"/>
      <c r="R249" s="97"/>
      <c r="S249" s="46"/>
      <c r="T249" s="46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222" t="s">
        <v>9</v>
      </c>
      <c r="G250" s="222" t="s">
        <v>9</v>
      </c>
      <c r="H250" s="222" t="s">
        <v>9</v>
      </c>
      <c r="I250" s="222" t="s">
        <v>9</v>
      </c>
      <c r="J250" s="222" t="s">
        <v>9</v>
      </c>
      <c r="K250" s="36"/>
      <c r="L250" s="220" t="s">
        <v>9</v>
      </c>
      <c r="M250" s="96"/>
      <c r="N250" s="96"/>
      <c r="O250" s="97"/>
      <c r="P250" s="46"/>
      <c r="Q250" s="97"/>
      <c r="R250" s="97"/>
      <c r="S250" s="46"/>
      <c r="T250" s="46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aca="true" t="shared" si="12" ref="F251:F264">G251+H251+I251+J251</f>
        <v>830381</v>
      </c>
      <c r="G251" s="104">
        <v>0</v>
      </c>
      <c r="H251" s="104">
        <v>794681</v>
      </c>
      <c r="I251" s="104">
        <v>0</v>
      </c>
      <c r="J251" s="104">
        <v>35700</v>
      </c>
      <c r="K251" s="36"/>
      <c r="L251" s="219" t="s">
        <v>2347</v>
      </c>
      <c r="M251" s="96"/>
      <c r="N251" s="96"/>
      <c r="O251" s="97"/>
      <c r="P251" s="46"/>
      <c r="Q251" s="97"/>
      <c r="R251" s="97"/>
      <c r="S251" s="46"/>
      <c r="T251" s="46"/>
      <c r="U251" s="46"/>
    </row>
    <row r="252" spans="1:21" s="5" customFormat="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12"/>
        <v>2389747</v>
      </c>
      <c r="G252" s="104">
        <v>238100</v>
      </c>
      <c r="H252" s="104">
        <v>1488597</v>
      </c>
      <c r="I252" s="104">
        <v>187000</v>
      </c>
      <c r="J252" s="104">
        <v>476050</v>
      </c>
      <c r="K252" s="36"/>
      <c r="L252" s="219" t="s">
        <v>2342</v>
      </c>
      <c r="M252" s="96"/>
      <c r="N252" s="96"/>
      <c r="O252" s="97"/>
      <c r="P252" s="46"/>
      <c r="Q252" s="78"/>
      <c r="R252" s="97"/>
      <c r="S252" s="46"/>
      <c r="T252" s="46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12"/>
        <v>286268</v>
      </c>
      <c r="G253" s="104">
        <v>17169</v>
      </c>
      <c r="H253" s="104">
        <v>242799</v>
      </c>
      <c r="I253" s="104">
        <v>0</v>
      </c>
      <c r="J253" s="104">
        <v>26300</v>
      </c>
      <c r="K253" s="36"/>
      <c r="L253" s="219" t="s">
        <v>2347</v>
      </c>
      <c r="M253" s="96"/>
      <c r="N253" s="96"/>
      <c r="O253" s="97"/>
      <c r="P253" s="46"/>
      <c r="Q253" s="97"/>
      <c r="R253" s="97"/>
      <c r="S253" s="46"/>
      <c r="T253" s="46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12"/>
        <v>24532095</v>
      </c>
      <c r="G254" s="104">
        <v>0</v>
      </c>
      <c r="H254" s="104">
        <v>865181</v>
      </c>
      <c r="I254" s="104">
        <v>22670552</v>
      </c>
      <c r="J254" s="104">
        <v>996362</v>
      </c>
      <c r="K254" s="36"/>
      <c r="L254" s="219" t="s">
        <v>2342</v>
      </c>
      <c r="M254" s="96"/>
      <c r="N254" s="96"/>
      <c r="O254" s="78"/>
      <c r="P254" s="46"/>
      <c r="Q254" s="78"/>
      <c r="R254" s="97"/>
      <c r="S254" s="46"/>
      <c r="T254" s="46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12"/>
        <v>1078322</v>
      </c>
      <c r="G255" s="104">
        <v>23700</v>
      </c>
      <c r="H255" s="104">
        <v>1052317</v>
      </c>
      <c r="I255" s="104">
        <v>0</v>
      </c>
      <c r="J255" s="104">
        <v>2305</v>
      </c>
      <c r="K255" s="36"/>
      <c r="L255" s="219" t="s">
        <v>2342</v>
      </c>
      <c r="M255" s="96"/>
      <c r="N255" s="96"/>
      <c r="O255" s="97"/>
      <c r="P255" s="46"/>
      <c r="Q255" s="97"/>
      <c r="R255" s="97"/>
      <c r="S255" s="46"/>
      <c r="T255" s="46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12"/>
        <v>823921</v>
      </c>
      <c r="G256" s="104">
        <v>279500</v>
      </c>
      <c r="H256" s="104">
        <v>101200</v>
      </c>
      <c r="I256" s="104">
        <v>0</v>
      </c>
      <c r="J256" s="104">
        <v>443221</v>
      </c>
      <c r="K256" s="36"/>
      <c r="L256" s="219" t="s">
        <v>2347</v>
      </c>
      <c r="M256" s="96"/>
      <c r="N256" s="96"/>
      <c r="O256" s="78"/>
      <c r="P256" s="46"/>
      <c r="Q256" s="97"/>
      <c r="R256" s="97"/>
      <c r="S256" s="46"/>
      <c r="T256" s="46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12"/>
        <v>697843</v>
      </c>
      <c r="G257" s="104">
        <v>274450</v>
      </c>
      <c r="H257" s="104">
        <v>291793</v>
      </c>
      <c r="I257" s="104">
        <v>125000</v>
      </c>
      <c r="J257" s="104">
        <v>6600</v>
      </c>
      <c r="K257" s="36"/>
      <c r="L257" s="219" t="s">
        <v>2347</v>
      </c>
      <c r="M257" s="96"/>
      <c r="N257" s="96"/>
      <c r="O257" s="78"/>
      <c r="P257" s="46"/>
      <c r="Q257" s="78"/>
      <c r="R257" s="97"/>
      <c r="S257" s="46"/>
      <c r="T257" s="46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12"/>
        <v>26203735</v>
      </c>
      <c r="G258" s="104">
        <v>0</v>
      </c>
      <c r="H258" s="104">
        <v>314074</v>
      </c>
      <c r="I258" s="104">
        <v>25365000</v>
      </c>
      <c r="J258" s="104">
        <v>524661</v>
      </c>
      <c r="K258" s="36"/>
      <c r="L258" s="219" t="s">
        <v>2347</v>
      </c>
      <c r="M258" s="96"/>
      <c r="N258" s="96"/>
      <c r="O258" s="78"/>
      <c r="P258" s="46"/>
      <c r="Q258" s="78"/>
      <c r="R258" s="97"/>
      <c r="S258" s="46"/>
      <c r="T258" s="46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12"/>
        <v>182858</v>
      </c>
      <c r="G259" s="104">
        <v>0</v>
      </c>
      <c r="H259" s="104">
        <v>177858</v>
      </c>
      <c r="I259" s="104">
        <v>0</v>
      </c>
      <c r="J259" s="104">
        <v>5000</v>
      </c>
      <c r="K259" s="36"/>
      <c r="L259" s="219" t="s">
        <v>2347</v>
      </c>
      <c r="M259" s="96"/>
      <c r="N259" s="96"/>
      <c r="O259" s="78"/>
      <c r="P259" s="46"/>
      <c r="Q259" s="78"/>
      <c r="R259" s="97"/>
      <c r="S259" s="46"/>
      <c r="T259" s="46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12"/>
        <v>1729231</v>
      </c>
      <c r="G260" s="104">
        <v>47700</v>
      </c>
      <c r="H260" s="104">
        <v>360502</v>
      </c>
      <c r="I260" s="104">
        <v>73065</v>
      </c>
      <c r="J260" s="104">
        <v>1247964</v>
      </c>
      <c r="K260" s="36"/>
      <c r="L260" s="219" t="s">
        <v>2342</v>
      </c>
      <c r="M260" s="96"/>
      <c r="N260" s="96"/>
      <c r="O260" s="78"/>
      <c r="P260" s="46"/>
      <c r="Q260" s="97"/>
      <c r="R260" s="97"/>
      <c r="S260" s="46"/>
      <c r="T260" s="46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12"/>
        <v>1022802</v>
      </c>
      <c r="G261" s="104">
        <v>0</v>
      </c>
      <c r="H261" s="104">
        <v>106638</v>
      </c>
      <c r="I261" s="104">
        <v>58437</v>
      </c>
      <c r="J261" s="104">
        <v>857727</v>
      </c>
      <c r="K261" s="36"/>
      <c r="L261" s="219" t="s">
        <v>2347</v>
      </c>
      <c r="M261" s="96"/>
      <c r="N261" s="96"/>
      <c r="O261" s="78"/>
      <c r="P261" s="46"/>
      <c r="Q261" s="97"/>
      <c r="R261" s="97"/>
      <c r="S261" s="46"/>
      <c r="T261" s="46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12"/>
        <v>1813732</v>
      </c>
      <c r="G262" s="104">
        <v>1288644</v>
      </c>
      <c r="H262" s="104">
        <v>488888</v>
      </c>
      <c r="I262" s="104">
        <v>0</v>
      </c>
      <c r="J262" s="104">
        <v>36200</v>
      </c>
      <c r="K262" s="36"/>
      <c r="L262" s="219" t="s">
        <v>2347</v>
      </c>
      <c r="M262" s="96"/>
      <c r="N262" s="96"/>
      <c r="O262" s="78"/>
      <c r="P262" s="46"/>
      <c r="Q262" s="97"/>
      <c r="R262" s="97"/>
      <c r="S262" s="46"/>
      <c r="T262" s="46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12"/>
        <v>2730047</v>
      </c>
      <c r="G263" s="104">
        <v>1136432</v>
      </c>
      <c r="H263" s="104">
        <v>1351796</v>
      </c>
      <c r="I263" s="104">
        <v>0</v>
      </c>
      <c r="J263" s="104">
        <v>241819</v>
      </c>
      <c r="K263" s="36"/>
      <c r="L263" s="219" t="s">
        <v>2342</v>
      </c>
      <c r="M263" s="96"/>
      <c r="N263" s="96"/>
      <c r="O263" s="78"/>
      <c r="P263" s="46"/>
      <c r="Q263" s="78"/>
      <c r="R263" s="97"/>
      <c r="S263" s="46"/>
      <c r="T263" s="46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12"/>
        <v>23422</v>
      </c>
      <c r="G264" s="104">
        <v>0</v>
      </c>
      <c r="H264" s="104">
        <v>23422</v>
      </c>
      <c r="I264" s="104">
        <v>0</v>
      </c>
      <c r="J264" s="104">
        <v>0</v>
      </c>
      <c r="K264" s="36"/>
      <c r="L264" s="219" t="s">
        <v>2342</v>
      </c>
      <c r="M264" s="96"/>
      <c r="N264" s="96"/>
      <c r="O264" s="78"/>
      <c r="P264" s="46"/>
      <c r="Q264" s="97"/>
      <c r="R264" s="97"/>
      <c r="S264" s="46"/>
      <c r="T264" s="46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222" t="s">
        <v>9</v>
      </c>
      <c r="G265" s="222" t="s">
        <v>9</v>
      </c>
      <c r="H265" s="222" t="s">
        <v>9</v>
      </c>
      <c r="I265" s="222" t="s">
        <v>9</v>
      </c>
      <c r="J265" s="222" t="s">
        <v>9</v>
      </c>
      <c r="K265" s="36"/>
      <c r="L265" s="220" t="s">
        <v>9</v>
      </c>
      <c r="M265" s="96"/>
      <c r="N265" s="96"/>
      <c r="O265" s="78"/>
      <c r="P265" s="46"/>
      <c r="Q265" s="97"/>
      <c r="R265" s="97"/>
      <c r="S265" s="46"/>
      <c r="T265" s="46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>G266+H266+I266+J266</f>
        <v>605188</v>
      </c>
      <c r="G266" s="104">
        <v>0</v>
      </c>
      <c r="H266" s="104">
        <v>171839</v>
      </c>
      <c r="I266" s="104">
        <v>0</v>
      </c>
      <c r="J266" s="104">
        <v>433349</v>
      </c>
      <c r="K266" s="36"/>
      <c r="L266" s="219" t="s">
        <v>2342</v>
      </c>
      <c r="M266" s="96"/>
      <c r="N266" s="96"/>
      <c r="O266" s="78"/>
      <c r="P266" s="46"/>
      <c r="Q266" s="78"/>
      <c r="R266" s="97"/>
      <c r="S266" s="46"/>
      <c r="T266" s="46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222" t="s">
        <v>9</v>
      </c>
      <c r="G267" s="222" t="s">
        <v>9</v>
      </c>
      <c r="H267" s="222" t="s">
        <v>9</v>
      </c>
      <c r="I267" s="222" t="s">
        <v>9</v>
      </c>
      <c r="J267" s="222" t="s">
        <v>9</v>
      </c>
      <c r="K267" s="36"/>
      <c r="L267" s="220" t="s">
        <v>9</v>
      </c>
      <c r="M267" s="96"/>
      <c r="N267" s="96"/>
      <c r="O267" s="78"/>
      <c r="P267" s="46"/>
      <c r="Q267" s="97"/>
      <c r="R267" s="97"/>
      <c r="S267" s="46"/>
      <c r="T267" s="46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aca="true" t="shared" si="13" ref="F268:F277">G268+H268+I268+J268</f>
        <v>865172</v>
      </c>
      <c r="G268" s="104">
        <v>312500</v>
      </c>
      <c r="H268" s="104">
        <v>359372</v>
      </c>
      <c r="I268" s="104">
        <v>9000</v>
      </c>
      <c r="J268" s="104">
        <v>184300</v>
      </c>
      <c r="K268" s="36"/>
      <c r="L268" s="219" t="s">
        <v>2342</v>
      </c>
      <c r="M268" s="96"/>
      <c r="N268" s="96"/>
      <c r="O268" s="78"/>
      <c r="P268" s="46"/>
      <c r="Q268" s="97"/>
      <c r="R268" s="97"/>
      <c r="S268" s="46"/>
      <c r="T268" s="46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13"/>
        <v>101070</v>
      </c>
      <c r="G269" s="104">
        <v>0</v>
      </c>
      <c r="H269" s="104">
        <v>1500</v>
      </c>
      <c r="I269" s="104">
        <v>0</v>
      </c>
      <c r="J269" s="104">
        <v>99570</v>
      </c>
      <c r="K269" s="36"/>
      <c r="L269" s="219" t="s">
        <v>2347</v>
      </c>
      <c r="M269" s="96"/>
      <c r="N269" s="96"/>
      <c r="O269" s="78"/>
      <c r="P269" s="46"/>
      <c r="Q269" s="97"/>
      <c r="R269" s="97"/>
      <c r="S269" s="46"/>
      <c r="T269" s="46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13"/>
        <v>2259603</v>
      </c>
      <c r="G270" s="104">
        <v>356500</v>
      </c>
      <c r="H270" s="104">
        <v>1412958</v>
      </c>
      <c r="I270" s="104">
        <v>0</v>
      </c>
      <c r="J270" s="104">
        <v>490145</v>
      </c>
      <c r="K270" s="36"/>
      <c r="L270" s="219" t="s">
        <v>2347</v>
      </c>
      <c r="M270" s="96"/>
      <c r="N270" s="96"/>
      <c r="O270" s="78"/>
      <c r="P270" s="46"/>
      <c r="Q270" s="78"/>
      <c r="R270" s="97"/>
      <c r="S270" s="46"/>
      <c r="T270" s="46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13"/>
        <v>339943</v>
      </c>
      <c r="G271" s="104">
        <v>0</v>
      </c>
      <c r="H271" s="104">
        <v>334943</v>
      </c>
      <c r="I271" s="104">
        <v>0</v>
      </c>
      <c r="J271" s="104">
        <v>5000</v>
      </c>
      <c r="K271" s="36"/>
      <c r="L271" s="219" t="s">
        <v>2347</v>
      </c>
      <c r="M271" s="96"/>
      <c r="N271" s="96"/>
      <c r="O271" s="78"/>
      <c r="P271" s="46"/>
      <c r="Q271" s="97"/>
      <c r="R271" s="97"/>
      <c r="S271" s="46"/>
      <c r="T271" s="46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13"/>
        <v>4721855</v>
      </c>
      <c r="G272" s="104">
        <v>0</v>
      </c>
      <c r="H272" s="104">
        <v>720722</v>
      </c>
      <c r="I272" s="104">
        <v>24700</v>
      </c>
      <c r="J272" s="104">
        <v>3976433</v>
      </c>
      <c r="K272" s="36"/>
      <c r="L272" s="219" t="s">
        <v>2347</v>
      </c>
      <c r="M272" s="96"/>
      <c r="N272" s="96"/>
      <c r="O272" s="78"/>
      <c r="P272" s="46"/>
      <c r="Q272" s="78"/>
      <c r="R272" s="97"/>
      <c r="S272" s="46"/>
      <c r="T272" s="46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13"/>
        <v>130266</v>
      </c>
      <c r="G273" s="104">
        <v>0</v>
      </c>
      <c r="H273" s="104">
        <v>128766</v>
      </c>
      <c r="I273" s="104">
        <v>0</v>
      </c>
      <c r="J273" s="104">
        <v>1500</v>
      </c>
      <c r="K273" s="36"/>
      <c r="L273" s="219" t="s">
        <v>2342</v>
      </c>
      <c r="M273" s="96"/>
      <c r="N273" s="96"/>
      <c r="O273" s="97"/>
      <c r="P273" s="46"/>
      <c r="Q273" s="97"/>
      <c r="R273" s="97"/>
      <c r="S273" s="46"/>
      <c r="T273" s="46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13"/>
        <v>581988</v>
      </c>
      <c r="G274" s="104">
        <v>0</v>
      </c>
      <c r="H274" s="104">
        <v>314017</v>
      </c>
      <c r="I274" s="104">
        <v>0</v>
      </c>
      <c r="J274" s="104">
        <v>267971</v>
      </c>
      <c r="K274" s="36"/>
      <c r="L274" s="219" t="s">
        <v>2342</v>
      </c>
      <c r="M274" s="96"/>
      <c r="N274" s="96"/>
      <c r="O274" s="78"/>
      <c r="P274" s="46"/>
      <c r="Q274" s="97"/>
      <c r="R274" s="97"/>
      <c r="S274" s="46"/>
      <c r="T274" s="46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13"/>
        <v>541643</v>
      </c>
      <c r="G275" s="104">
        <v>0</v>
      </c>
      <c r="H275" s="104">
        <v>62693</v>
      </c>
      <c r="I275" s="104">
        <v>0</v>
      </c>
      <c r="J275" s="104">
        <v>478950</v>
      </c>
      <c r="K275" s="36"/>
      <c r="L275" s="219" t="s">
        <v>2342</v>
      </c>
      <c r="M275" s="96"/>
      <c r="N275" s="96"/>
      <c r="O275" s="78"/>
      <c r="P275" s="46"/>
      <c r="Q275" s="78"/>
      <c r="R275" s="97"/>
      <c r="S275" s="46"/>
      <c r="T275" s="46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13"/>
        <v>1046499</v>
      </c>
      <c r="G276" s="104">
        <v>0</v>
      </c>
      <c r="H276" s="104">
        <v>93068</v>
      </c>
      <c r="I276" s="104">
        <v>60000</v>
      </c>
      <c r="J276" s="104">
        <v>893431</v>
      </c>
      <c r="K276" s="36"/>
      <c r="L276" s="219" t="s">
        <v>2342</v>
      </c>
      <c r="M276" s="96"/>
      <c r="N276" s="96"/>
      <c r="O276" s="78"/>
      <c r="P276" s="46"/>
      <c r="Q276" s="78"/>
      <c r="R276" s="97"/>
      <c r="S276" s="46"/>
      <c r="T276" s="46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13"/>
        <v>3830731</v>
      </c>
      <c r="G277" s="104">
        <v>372000</v>
      </c>
      <c r="H277" s="104">
        <v>3085445</v>
      </c>
      <c r="I277" s="104">
        <v>0</v>
      </c>
      <c r="J277" s="104">
        <v>373286</v>
      </c>
      <c r="K277" s="36"/>
      <c r="L277" s="219" t="s">
        <v>2342</v>
      </c>
      <c r="M277" s="96"/>
      <c r="N277" s="96"/>
      <c r="O277" s="97"/>
      <c r="P277" s="46"/>
      <c r="Q277" s="78"/>
      <c r="R277" s="97"/>
      <c r="S277" s="46"/>
      <c r="T277" s="46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222" t="s">
        <v>9</v>
      </c>
      <c r="G278" s="222" t="s">
        <v>9</v>
      </c>
      <c r="H278" s="222" t="s">
        <v>9</v>
      </c>
      <c r="I278" s="222" t="s">
        <v>9</v>
      </c>
      <c r="J278" s="222" t="s">
        <v>9</v>
      </c>
      <c r="K278" s="36"/>
      <c r="L278" s="220" t="s">
        <v>9</v>
      </c>
      <c r="M278" s="96"/>
      <c r="N278" s="96"/>
      <c r="O278" s="78"/>
      <c r="P278" s="46"/>
      <c r="Q278" s="97"/>
      <c r="R278" s="97"/>
      <c r="S278" s="46"/>
      <c r="T278" s="46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aca="true" t="shared" si="14" ref="F279:F285">G279+H279+I279+J279</f>
        <v>132865309</v>
      </c>
      <c r="G279" s="104">
        <v>131626000</v>
      </c>
      <c r="H279" s="104">
        <v>182160</v>
      </c>
      <c r="I279" s="104">
        <v>908900</v>
      </c>
      <c r="J279" s="104">
        <v>148249</v>
      </c>
      <c r="K279" s="36"/>
      <c r="L279" s="219" t="s">
        <v>2347</v>
      </c>
      <c r="M279" s="96"/>
      <c r="N279" s="96"/>
      <c r="O279" s="78"/>
      <c r="P279" s="46"/>
      <c r="Q279" s="97"/>
      <c r="R279" s="97"/>
      <c r="S279" s="46"/>
      <c r="T279" s="46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14"/>
        <v>4919337</v>
      </c>
      <c r="G280" s="104">
        <v>4386400</v>
      </c>
      <c r="H280" s="104">
        <v>108068</v>
      </c>
      <c r="I280" s="104">
        <v>138000</v>
      </c>
      <c r="J280" s="104">
        <v>286869</v>
      </c>
      <c r="K280" s="36"/>
      <c r="L280" s="219" t="s">
        <v>2342</v>
      </c>
      <c r="M280" s="96"/>
      <c r="N280" s="96"/>
      <c r="O280" s="97"/>
      <c r="P280" s="46"/>
      <c r="Q280" s="97"/>
      <c r="R280" s="97"/>
      <c r="S280" s="46"/>
      <c r="T280" s="46"/>
      <c r="U280" s="46"/>
    </row>
    <row r="281" spans="1:21" s="5" customFormat="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14"/>
        <v>11661802</v>
      </c>
      <c r="G281" s="104">
        <v>1617430</v>
      </c>
      <c r="H281" s="104">
        <v>4516411</v>
      </c>
      <c r="I281" s="104">
        <v>620000</v>
      </c>
      <c r="J281" s="104">
        <v>4907961</v>
      </c>
      <c r="K281" s="36"/>
      <c r="L281" s="219" t="s">
        <v>2347</v>
      </c>
      <c r="M281" s="96"/>
      <c r="N281" s="96"/>
      <c r="O281" s="97"/>
      <c r="P281" s="46"/>
      <c r="Q281" s="97"/>
      <c r="R281" s="97"/>
      <c r="S281" s="46"/>
      <c r="T281" s="46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14"/>
        <v>414643567</v>
      </c>
      <c r="G282" s="104">
        <v>325745926</v>
      </c>
      <c r="H282" s="104">
        <v>41395352</v>
      </c>
      <c r="I282" s="104">
        <v>0</v>
      </c>
      <c r="J282" s="104">
        <v>47502289</v>
      </c>
      <c r="K282" s="36"/>
      <c r="L282" s="219" t="s">
        <v>2347</v>
      </c>
      <c r="M282" s="96"/>
      <c r="N282" s="96"/>
      <c r="O282" s="78"/>
      <c r="P282" s="46"/>
      <c r="Q282" s="97"/>
      <c r="R282" s="97"/>
      <c r="S282" s="46"/>
      <c r="T282" s="46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14"/>
        <v>3517418</v>
      </c>
      <c r="G283" s="104">
        <v>0</v>
      </c>
      <c r="H283" s="104">
        <v>1655774</v>
      </c>
      <c r="I283" s="104">
        <v>0</v>
      </c>
      <c r="J283" s="104">
        <v>1861644</v>
      </c>
      <c r="K283" s="36"/>
      <c r="L283" s="219" t="s">
        <v>2347</v>
      </c>
      <c r="M283" s="96"/>
      <c r="N283" s="96"/>
      <c r="O283" s="78"/>
      <c r="P283" s="46"/>
      <c r="Q283" s="97"/>
      <c r="R283" s="97"/>
      <c r="S283" s="46"/>
      <c r="T283" s="46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14"/>
        <v>3598997</v>
      </c>
      <c r="G284" s="104">
        <v>58400</v>
      </c>
      <c r="H284" s="104">
        <v>874499</v>
      </c>
      <c r="I284" s="104">
        <v>1391000</v>
      </c>
      <c r="J284" s="104">
        <v>1275098</v>
      </c>
      <c r="K284" s="36"/>
      <c r="L284" s="219" t="s">
        <v>2347</v>
      </c>
      <c r="M284" s="96"/>
      <c r="N284" s="96"/>
      <c r="O284" s="78"/>
      <c r="P284" s="46"/>
      <c r="Q284" s="97"/>
      <c r="R284" s="97"/>
      <c r="S284" s="46"/>
      <c r="T284" s="46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14"/>
        <v>3258649</v>
      </c>
      <c r="G285" s="104">
        <v>265000</v>
      </c>
      <c r="H285" s="104">
        <v>353237</v>
      </c>
      <c r="I285" s="104">
        <v>0</v>
      </c>
      <c r="J285" s="104">
        <v>2640412</v>
      </c>
      <c r="K285" s="36"/>
      <c r="L285" s="219" t="s">
        <v>2342</v>
      </c>
      <c r="M285" s="96"/>
      <c r="N285" s="96"/>
      <c r="O285" s="97"/>
      <c r="P285" s="46"/>
      <c r="Q285" s="97"/>
      <c r="R285" s="97"/>
      <c r="S285" s="46"/>
      <c r="T285" s="46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222" t="s">
        <v>9</v>
      </c>
      <c r="G286" s="222" t="s">
        <v>9</v>
      </c>
      <c r="H286" s="222" t="s">
        <v>9</v>
      </c>
      <c r="I286" s="222" t="s">
        <v>9</v>
      </c>
      <c r="J286" s="222" t="s">
        <v>9</v>
      </c>
      <c r="K286" s="36"/>
      <c r="L286" s="220" t="s">
        <v>9</v>
      </c>
      <c r="M286" s="96"/>
      <c r="N286" s="96"/>
      <c r="O286" s="78"/>
      <c r="P286" s="46"/>
      <c r="Q286" s="97"/>
      <c r="R286" s="97"/>
      <c r="S286" s="46"/>
      <c r="T286" s="46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222" t="s">
        <v>9</v>
      </c>
      <c r="G287" s="222" t="s">
        <v>9</v>
      </c>
      <c r="H287" s="222" t="s">
        <v>9</v>
      </c>
      <c r="I287" s="222" t="s">
        <v>9</v>
      </c>
      <c r="J287" s="222" t="s">
        <v>9</v>
      </c>
      <c r="K287" s="36"/>
      <c r="L287" s="220" t="s">
        <v>9</v>
      </c>
      <c r="M287" s="96"/>
      <c r="N287" s="96"/>
      <c r="O287" s="78"/>
      <c r="P287" s="46"/>
      <c r="Q287" s="97"/>
      <c r="R287" s="97"/>
      <c r="S287" s="46"/>
      <c r="T287" s="46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aca="true" t="shared" si="15" ref="F288:F322">G288+H288+I288+J288</f>
        <v>2929264</v>
      </c>
      <c r="G288" s="104">
        <v>0</v>
      </c>
      <c r="H288" s="104">
        <v>1495274</v>
      </c>
      <c r="I288" s="104">
        <v>0</v>
      </c>
      <c r="J288" s="104">
        <v>1433990</v>
      </c>
      <c r="K288" s="36"/>
      <c r="L288" s="219" t="s">
        <v>2342</v>
      </c>
      <c r="M288" s="96"/>
      <c r="N288" s="96"/>
      <c r="O288" s="97"/>
      <c r="P288" s="46"/>
      <c r="Q288" s="97"/>
      <c r="R288" s="97"/>
      <c r="S288" s="46"/>
      <c r="T288" s="46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5"/>
        <v>471995</v>
      </c>
      <c r="G289" s="104">
        <v>0</v>
      </c>
      <c r="H289" s="104">
        <v>308494</v>
      </c>
      <c r="I289" s="104">
        <v>50001</v>
      </c>
      <c r="J289" s="104">
        <v>113500</v>
      </c>
      <c r="K289" s="36"/>
      <c r="L289" s="219" t="s">
        <v>2342</v>
      </c>
      <c r="M289" s="96"/>
      <c r="N289" s="96"/>
      <c r="O289" s="97"/>
      <c r="P289" s="46"/>
      <c r="Q289" s="97"/>
      <c r="R289" s="97"/>
      <c r="S289" s="46"/>
      <c r="T289" s="46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5"/>
        <v>278764</v>
      </c>
      <c r="G290" s="104">
        <v>41000</v>
      </c>
      <c r="H290" s="104">
        <v>71680</v>
      </c>
      <c r="I290" s="104">
        <v>0</v>
      </c>
      <c r="J290" s="104">
        <v>166084</v>
      </c>
      <c r="K290" s="36"/>
      <c r="L290" s="219" t="s">
        <v>2342</v>
      </c>
      <c r="M290" s="96"/>
      <c r="N290" s="96"/>
      <c r="O290" s="97"/>
      <c r="P290" s="46"/>
      <c r="Q290" s="97"/>
      <c r="R290" s="97"/>
      <c r="S290" s="46"/>
      <c r="T290" s="46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5"/>
        <v>126905</v>
      </c>
      <c r="G291" s="104">
        <v>0</v>
      </c>
      <c r="H291" s="104">
        <v>9120</v>
      </c>
      <c r="I291" s="104">
        <v>95430</v>
      </c>
      <c r="J291" s="104">
        <v>22355</v>
      </c>
      <c r="K291" s="36"/>
      <c r="L291" s="219" t="s">
        <v>2342</v>
      </c>
      <c r="M291" s="96"/>
      <c r="N291" s="96"/>
      <c r="O291" s="78"/>
      <c r="P291" s="46"/>
      <c r="Q291" s="78"/>
      <c r="R291" s="97"/>
      <c r="S291" s="46"/>
      <c r="T291" s="46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5"/>
        <v>21260</v>
      </c>
      <c r="G292" s="104">
        <v>0</v>
      </c>
      <c r="H292" s="104">
        <v>21260</v>
      </c>
      <c r="I292" s="104">
        <v>0</v>
      </c>
      <c r="J292" s="104">
        <v>0</v>
      </c>
      <c r="K292" s="36"/>
      <c r="L292" s="219" t="s">
        <v>2342</v>
      </c>
      <c r="M292" s="96"/>
      <c r="N292" s="96"/>
      <c r="O292" s="78"/>
      <c r="P292" s="46"/>
      <c r="Q292" s="78"/>
      <c r="R292" s="97"/>
      <c r="S292" s="46"/>
      <c r="T292" s="46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5"/>
        <v>91087</v>
      </c>
      <c r="G293" s="104">
        <v>0</v>
      </c>
      <c r="H293" s="104">
        <v>84735</v>
      </c>
      <c r="I293" s="104">
        <v>2</v>
      </c>
      <c r="J293" s="104">
        <v>6350</v>
      </c>
      <c r="K293" s="36"/>
      <c r="L293" s="219" t="s">
        <v>2342</v>
      </c>
      <c r="M293" s="96"/>
      <c r="N293" s="96"/>
      <c r="O293" s="97"/>
      <c r="P293" s="46"/>
      <c r="Q293" s="97"/>
      <c r="R293" s="97"/>
      <c r="S293" s="46"/>
      <c r="T293" s="46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5"/>
        <v>1816203</v>
      </c>
      <c r="G294" s="104">
        <v>0</v>
      </c>
      <c r="H294" s="104">
        <v>716971</v>
      </c>
      <c r="I294" s="104">
        <v>101547</v>
      </c>
      <c r="J294" s="104">
        <v>997685</v>
      </c>
      <c r="K294" s="36"/>
      <c r="L294" s="219" t="s">
        <v>2342</v>
      </c>
      <c r="M294" s="96"/>
      <c r="N294" s="96"/>
      <c r="O294" s="97"/>
      <c r="P294" s="46"/>
      <c r="Q294" s="97"/>
      <c r="R294" s="97"/>
      <c r="S294" s="46"/>
      <c r="T294" s="46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5"/>
        <v>303581</v>
      </c>
      <c r="G295" s="104">
        <v>0</v>
      </c>
      <c r="H295" s="104">
        <v>280231</v>
      </c>
      <c r="I295" s="104">
        <v>22000</v>
      </c>
      <c r="J295" s="104">
        <v>1350</v>
      </c>
      <c r="K295" s="36"/>
      <c r="L295" s="219" t="s">
        <v>2342</v>
      </c>
      <c r="M295" s="96"/>
      <c r="N295" s="96"/>
      <c r="O295" s="78"/>
      <c r="P295" s="46"/>
      <c r="Q295" s="78"/>
      <c r="R295" s="97"/>
      <c r="S295" s="46"/>
      <c r="T295" s="46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5"/>
        <v>386967</v>
      </c>
      <c r="G296" s="104">
        <v>0</v>
      </c>
      <c r="H296" s="104">
        <v>297866</v>
      </c>
      <c r="I296" s="104">
        <v>89100</v>
      </c>
      <c r="J296" s="104">
        <v>1</v>
      </c>
      <c r="K296" s="36"/>
      <c r="L296" s="219" t="s">
        <v>2342</v>
      </c>
      <c r="M296" s="96"/>
      <c r="N296" s="96"/>
      <c r="O296" s="97"/>
      <c r="P296" s="46"/>
      <c r="Q296" s="97"/>
      <c r="R296" s="97"/>
      <c r="S296" s="46"/>
      <c r="T296" s="46"/>
      <c r="U296" s="46"/>
    </row>
    <row r="297" spans="1:21" s="5" customFormat="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5"/>
        <v>13900</v>
      </c>
      <c r="G297" s="104">
        <v>0</v>
      </c>
      <c r="H297" s="104">
        <v>0</v>
      </c>
      <c r="I297" s="104">
        <v>0</v>
      </c>
      <c r="J297" s="104">
        <v>13900</v>
      </c>
      <c r="K297" s="36"/>
      <c r="L297" s="219" t="s">
        <v>2341</v>
      </c>
      <c r="M297" s="96"/>
      <c r="N297" s="96"/>
      <c r="O297" s="78"/>
      <c r="P297" s="46"/>
      <c r="Q297" s="97"/>
      <c r="R297" s="97"/>
      <c r="S297" s="46"/>
      <c r="T297" s="46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5"/>
        <v>140754</v>
      </c>
      <c r="G298" s="104">
        <v>0</v>
      </c>
      <c r="H298" s="104">
        <v>137254</v>
      </c>
      <c r="I298" s="104">
        <v>0</v>
      </c>
      <c r="J298" s="104">
        <v>3500</v>
      </c>
      <c r="K298" s="36"/>
      <c r="L298" s="219" t="s">
        <v>2342</v>
      </c>
      <c r="M298" s="96"/>
      <c r="N298" s="96"/>
      <c r="O298" s="97"/>
      <c r="P298" s="46"/>
      <c r="Q298" s="97"/>
      <c r="R298" s="97"/>
      <c r="S298" s="46"/>
      <c r="T298" s="46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5"/>
        <v>121210</v>
      </c>
      <c r="G299" s="104">
        <v>42600</v>
      </c>
      <c r="H299" s="104">
        <v>74885</v>
      </c>
      <c r="I299" s="104">
        <v>0</v>
      </c>
      <c r="J299" s="104">
        <v>3725</v>
      </c>
      <c r="K299" s="36"/>
      <c r="L299" s="219" t="s">
        <v>2342</v>
      </c>
      <c r="M299" s="96"/>
      <c r="N299" s="96"/>
      <c r="O299" s="97"/>
      <c r="P299" s="46"/>
      <c r="Q299" s="97"/>
      <c r="R299" s="97"/>
      <c r="S299" s="46"/>
      <c r="T299" s="46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5"/>
        <v>39364</v>
      </c>
      <c r="G300" s="104">
        <v>0</v>
      </c>
      <c r="H300" s="104">
        <v>2444</v>
      </c>
      <c r="I300" s="104">
        <v>0</v>
      </c>
      <c r="J300" s="104">
        <v>36920</v>
      </c>
      <c r="K300" s="36"/>
      <c r="L300" s="219" t="s">
        <v>2342</v>
      </c>
      <c r="M300" s="96"/>
      <c r="N300" s="96"/>
      <c r="O300" s="78"/>
      <c r="P300" s="46"/>
      <c r="Q300" s="97"/>
      <c r="R300" s="97"/>
      <c r="S300" s="46"/>
      <c r="T300" s="46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5"/>
        <v>24430</v>
      </c>
      <c r="G301" s="104">
        <v>0</v>
      </c>
      <c r="H301" s="104">
        <v>8500</v>
      </c>
      <c r="I301" s="104">
        <v>0</v>
      </c>
      <c r="J301" s="104">
        <v>15930</v>
      </c>
      <c r="K301" s="36"/>
      <c r="L301" s="219" t="s">
        <v>2342</v>
      </c>
      <c r="M301" s="96"/>
      <c r="N301" s="96"/>
      <c r="O301" s="78"/>
      <c r="P301" s="46"/>
      <c r="Q301" s="78"/>
      <c r="R301" s="97"/>
      <c r="S301" s="46"/>
      <c r="T301" s="46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5"/>
        <v>1002722</v>
      </c>
      <c r="G302" s="104">
        <v>930050</v>
      </c>
      <c r="H302" s="104">
        <v>65125</v>
      </c>
      <c r="I302" s="104">
        <v>0</v>
      </c>
      <c r="J302" s="104">
        <v>7547</v>
      </c>
      <c r="K302" s="36"/>
      <c r="L302" s="219" t="s">
        <v>2342</v>
      </c>
      <c r="M302" s="96"/>
      <c r="N302" s="96"/>
      <c r="O302" s="97"/>
      <c r="P302" s="46"/>
      <c r="Q302" s="97"/>
      <c r="R302" s="97"/>
      <c r="S302" s="46"/>
      <c r="T302" s="46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5"/>
        <v>306418</v>
      </c>
      <c r="G303" s="104">
        <v>97001</v>
      </c>
      <c r="H303" s="104">
        <v>7100</v>
      </c>
      <c r="I303" s="104">
        <v>40000</v>
      </c>
      <c r="J303" s="104">
        <v>162317</v>
      </c>
      <c r="K303" s="36"/>
      <c r="L303" s="219" t="s">
        <v>2342</v>
      </c>
      <c r="M303" s="96"/>
      <c r="N303" s="96"/>
      <c r="O303" s="78"/>
      <c r="P303" s="46"/>
      <c r="Q303" s="78"/>
      <c r="R303" s="97"/>
      <c r="S303" s="46"/>
      <c r="T303" s="46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15"/>
        <v>605860</v>
      </c>
      <c r="G304" s="104">
        <v>300860</v>
      </c>
      <c r="H304" s="104">
        <v>180570</v>
      </c>
      <c r="I304" s="104">
        <v>75000</v>
      </c>
      <c r="J304" s="104">
        <v>49430</v>
      </c>
      <c r="K304" s="36"/>
      <c r="L304" s="219" t="s">
        <v>2347</v>
      </c>
      <c r="M304" s="96"/>
      <c r="N304" s="96"/>
      <c r="O304" s="97"/>
      <c r="P304" s="46"/>
      <c r="Q304" s="97"/>
      <c r="R304" s="97"/>
      <c r="S304" s="46"/>
      <c r="T304" s="46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15"/>
        <v>1418507</v>
      </c>
      <c r="G305" s="104">
        <v>750000</v>
      </c>
      <c r="H305" s="104">
        <v>645197</v>
      </c>
      <c r="I305" s="104">
        <v>0</v>
      </c>
      <c r="J305" s="104">
        <v>23310</v>
      </c>
      <c r="K305" s="36"/>
      <c r="L305" s="219" t="s">
        <v>2342</v>
      </c>
      <c r="M305" s="96"/>
      <c r="N305" s="96"/>
      <c r="O305" s="97"/>
      <c r="P305" s="46"/>
      <c r="Q305" s="97"/>
      <c r="R305" s="97"/>
      <c r="S305" s="46"/>
      <c r="T305" s="46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5"/>
        <v>305015</v>
      </c>
      <c r="G306" s="104">
        <v>0</v>
      </c>
      <c r="H306" s="104">
        <v>45000</v>
      </c>
      <c r="I306" s="104">
        <v>0</v>
      </c>
      <c r="J306" s="104">
        <v>260015</v>
      </c>
      <c r="K306" s="36"/>
      <c r="L306" s="219" t="s">
        <v>2347</v>
      </c>
      <c r="M306" s="96"/>
      <c r="N306" s="96"/>
      <c r="O306" s="97"/>
      <c r="P306" s="46"/>
      <c r="Q306" s="97"/>
      <c r="R306" s="97"/>
      <c r="S306" s="46"/>
      <c r="T306" s="46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5"/>
        <v>205964</v>
      </c>
      <c r="G307" s="104">
        <v>0</v>
      </c>
      <c r="H307" s="104">
        <v>188315</v>
      </c>
      <c r="I307" s="104">
        <v>100</v>
      </c>
      <c r="J307" s="104">
        <v>17549</v>
      </c>
      <c r="K307" s="36"/>
      <c r="L307" s="219" t="s">
        <v>2342</v>
      </c>
      <c r="M307" s="96"/>
      <c r="N307" s="96"/>
      <c r="O307" s="97"/>
      <c r="P307" s="46"/>
      <c r="Q307" s="97"/>
      <c r="R307" s="97"/>
      <c r="S307" s="46"/>
      <c r="T307" s="46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5"/>
        <v>19232</v>
      </c>
      <c r="G308" s="104">
        <v>0</v>
      </c>
      <c r="H308" s="104">
        <v>1</v>
      </c>
      <c r="I308" s="104">
        <v>0</v>
      </c>
      <c r="J308" s="104">
        <v>19231</v>
      </c>
      <c r="K308" s="36"/>
      <c r="L308" s="219" t="s">
        <v>2342</v>
      </c>
      <c r="M308" s="96"/>
      <c r="N308" s="96"/>
      <c r="O308" s="97"/>
      <c r="P308" s="46"/>
      <c r="Q308" s="97"/>
      <c r="R308" s="97"/>
      <c r="S308" s="46"/>
      <c r="T308" s="46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5"/>
        <v>7960111</v>
      </c>
      <c r="G309" s="104">
        <v>4613870</v>
      </c>
      <c r="H309" s="104">
        <v>1172160</v>
      </c>
      <c r="I309" s="104">
        <v>1195000</v>
      </c>
      <c r="J309" s="104">
        <v>979081</v>
      </c>
      <c r="K309" s="36"/>
      <c r="L309" s="219" t="s">
        <v>2342</v>
      </c>
      <c r="M309" s="96"/>
      <c r="N309" s="96"/>
      <c r="O309" s="97"/>
      <c r="P309" s="46"/>
      <c r="Q309" s="78"/>
      <c r="R309" s="97"/>
      <c r="S309" s="46"/>
      <c r="T309" s="46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5"/>
        <v>5775026</v>
      </c>
      <c r="G310" s="104">
        <v>2079000</v>
      </c>
      <c r="H310" s="104">
        <v>1121823</v>
      </c>
      <c r="I310" s="104">
        <v>15000</v>
      </c>
      <c r="J310" s="104">
        <v>2559203</v>
      </c>
      <c r="K310" s="36"/>
      <c r="L310" s="219" t="s">
        <v>2347</v>
      </c>
      <c r="M310" s="96"/>
      <c r="N310" s="96"/>
      <c r="O310" s="97"/>
      <c r="P310" s="46"/>
      <c r="Q310" s="97"/>
      <c r="R310" s="97"/>
      <c r="S310" s="46"/>
      <c r="T310" s="46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15"/>
        <v>5000</v>
      </c>
      <c r="G311" s="104">
        <v>0</v>
      </c>
      <c r="H311" s="104">
        <v>700</v>
      </c>
      <c r="I311" s="104">
        <v>0</v>
      </c>
      <c r="J311" s="104">
        <v>4300</v>
      </c>
      <c r="K311" s="36"/>
      <c r="L311" s="219" t="s">
        <v>2342</v>
      </c>
      <c r="M311" s="96"/>
      <c r="N311" s="96"/>
      <c r="O311" s="97"/>
      <c r="P311" s="46"/>
      <c r="Q311" s="97"/>
      <c r="R311" s="97"/>
      <c r="S311" s="46"/>
      <c r="T311" s="46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15"/>
        <v>542727</v>
      </c>
      <c r="G312" s="104">
        <v>0</v>
      </c>
      <c r="H312" s="104">
        <v>521413</v>
      </c>
      <c r="I312" s="104">
        <v>0</v>
      </c>
      <c r="J312" s="104">
        <v>21314</v>
      </c>
      <c r="K312" s="36"/>
      <c r="L312" s="219" t="s">
        <v>2342</v>
      </c>
      <c r="M312" s="96"/>
      <c r="N312" s="96"/>
      <c r="O312" s="78"/>
      <c r="P312" s="46"/>
      <c r="Q312" s="78"/>
      <c r="R312" s="97"/>
      <c r="S312" s="46"/>
      <c r="T312" s="46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5"/>
        <v>469406</v>
      </c>
      <c r="G313" s="104">
        <v>0</v>
      </c>
      <c r="H313" s="104">
        <v>290950</v>
      </c>
      <c r="I313" s="104">
        <v>47501</v>
      </c>
      <c r="J313" s="104">
        <v>130955</v>
      </c>
      <c r="K313" s="36"/>
      <c r="L313" s="219" t="s">
        <v>2342</v>
      </c>
      <c r="M313" s="96"/>
      <c r="N313" s="96"/>
      <c r="O313" s="97"/>
      <c r="P313" s="46"/>
      <c r="Q313" s="78"/>
      <c r="R313" s="97"/>
      <c r="S313" s="46"/>
      <c r="T313" s="46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5"/>
        <v>140488</v>
      </c>
      <c r="G314" s="104">
        <v>0</v>
      </c>
      <c r="H314" s="104">
        <v>129172</v>
      </c>
      <c r="I314" s="104">
        <v>100</v>
      </c>
      <c r="J314" s="104">
        <v>11216</v>
      </c>
      <c r="K314" s="36"/>
      <c r="L314" s="219" t="s">
        <v>2342</v>
      </c>
      <c r="M314" s="96"/>
      <c r="N314" s="96"/>
      <c r="O314" s="97"/>
      <c r="P314" s="46"/>
      <c r="Q314" s="97"/>
      <c r="R314" s="97"/>
      <c r="S314" s="46"/>
      <c r="T314" s="46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5"/>
        <v>1090157</v>
      </c>
      <c r="G315" s="104">
        <v>0</v>
      </c>
      <c r="H315" s="104">
        <v>573892</v>
      </c>
      <c r="I315" s="104">
        <v>5000</v>
      </c>
      <c r="J315" s="104">
        <v>511265</v>
      </c>
      <c r="K315" s="36"/>
      <c r="L315" s="219" t="s">
        <v>2342</v>
      </c>
      <c r="M315" s="96"/>
      <c r="N315" s="96"/>
      <c r="O315" s="78"/>
      <c r="P315" s="46"/>
      <c r="Q315" s="97"/>
      <c r="R315" s="97"/>
      <c r="S315" s="46"/>
      <c r="T315" s="46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5"/>
        <v>4136148</v>
      </c>
      <c r="G316" s="104">
        <v>657350</v>
      </c>
      <c r="H316" s="104">
        <v>721980</v>
      </c>
      <c r="I316" s="104">
        <v>0</v>
      </c>
      <c r="J316" s="104">
        <v>2756818</v>
      </c>
      <c r="K316" s="36"/>
      <c r="L316" s="219" t="s">
        <v>2342</v>
      </c>
      <c r="M316" s="96"/>
      <c r="N316" s="96"/>
      <c r="O316" s="78"/>
      <c r="P316" s="46"/>
      <c r="Q316" s="78"/>
      <c r="R316" s="97"/>
      <c r="S316" s="46"/>
      <c r="T316" s="46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5"/>
        <v>14974223</v>
      </c>
      <c r="G317" s="104">
        <v>378060</v>
      </c>
      <c r="H317" s="104">
        <v>3728610</v>
      </c>
      <c r="I317" s="104">
        <v>7840000</v>
      </c>
      <c r="J317" s="104">
        <v>3027553</v>
      </c>
      <c r="K317" s="36"/>
      <c r="L317" s="219" t="s">
        <v>2347</v>
      </c>
      <c r="M317" s="96"/>
      <c r="N317" s="96"/>
      <c r="O317" s="78"/>
      <c r="P317" s="46"/>
      <c r="Q317" s="97"/>
      <c r="R317" s="97"/>
      <c r="S317" s="46"/>
      <c r="T317" s="46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5"/>
        <v>154405</v>
      </c>
      <c r="G318" s="104">
        <v>0</v>
      </c>
      <c r="H318" s="104">
        <v>130405</v>
      </c>
      <c r="I318" s="104">
        <v>0</v>
      </c>
      <c r="J318" s="104">
        <v>24000</v>
      </c>
      <c r="K318" s="36"/>
      <c r="L318" s="219" t="s">
        <v>2342</v>
      </c>
      <c r="M318" s="96"/>
      <c r="N318" s="96"/>
      <c r="O318" s="78"/>
      <c r="P318" s="46"/>
      <c r="Q318" s="97"/>
      <c r="R318" s="97"/>
      <c r="S318" s="46"/>
      <c r="T318" s="46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5"/>
        <v>308567</v>
      </c>
      <c r="G319" s="104">
        <v>0</v>
      </c>
      <c r="H319" s="104">
        <v>308567</v>
      </c>
      <c r="I319" s="104">
        <v>0</v>
      </c>
      <c r="J319" s="104">
        <v>0</v>
      </c>
      <c r="K319" s="36"/>
      <c r="L319" s="219" t="s">
        <v>2342</v>
      </c>
      <c r="M319" s="96"/>
      <c r="N319" s="96"/>
      <c r="O319" s="97"/>
      <c r="P319" s="46"/>
      <c r="Q319" s="97"/>
      <c r="R319" s="97"/>
      <c r="S319" s="46"/>
      <c r="T319" s="46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5"/>
        <v>1470814</v>
      </c>
      <c r="G320" s="104">
        <v>0</v>
      </c>
      <c r="H320" s="104">
        <v>1000618</v>
      </c>
      <c r="I320" s="104">
        <v>112000</v>
      </c>
      <c r="J320" s="104">
        <v>358196</v>
      </c>
      <c r="K320" s="36"/>
      <c r="L320" s="219" t="s">
        <v>2342</v>
      </c>
      <c r="M320" s="96"/>
      <c r="N320" s="96"/>
      <c r="O320" s="97"/>
      <c r="P320" s="46"/>
      <c r="Q320" s="78"/>
      <c r="R320" s="97"/>
      <c r="S320" s="46"/>
      <c r="T320" s="46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5"/>
        <v>5332255</v>
      </c>
      <c r="G321" s="104">
        <v>1507256</v>
      </c>
      <c r="H321" s="104">
        <v>735628</v>
      </c>
      <c r="I321" s="104">
        <v>10701</v>
      </c>
      <c r="J321" s="104">
        <v>3078670</v>
      </c>
      <c r="K321" s="36"/>
      <c r="L321" s="219" t="s">
        <v>2342</v>
      </c>
      <c r="M321" s="96"/>
      <c r="N321" s="96"/>
      <c r="O321" s="97"/>
      <c r="P321" s="46"/>
      <c r="Q321" s="97"/>
      <c r="R321" s="97"/>
      <c r="S321" s="46"/>
      <c r="T321" s="46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5"/>
        <v>487523</v>
      </c>
      <c r="G322" s="104">
        <v>2</v>
      </c>
      <c r="H322" s="104">
        <v>197721</v>
      </c>
      <c r="I322" s="104">
        <v>13000</v>
      </c>
      <c r="J322" s="104">
        <v>276800</v>
      </c>
      <c r="K322" s="36"/>
      <c r="L322" s="219" t="s">
        <v>2342</v>
      </c>
      <c r="M322" s="96"/>
      <c r="N322" s="96"/>
      <c r="O322" s="97"/>
      <c r="P322" s="46"/>
      <c r="Q322" s="97"/>
      <c r="R322" s="97"/>
      <c r="S322" s="46"/>
      <c r="T322" s="46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0" t="s">
        <v>2343</v>
      </c>
      <c r="M323" s="96"/>
      <c r="N323" s="96"/>
      <c r="O323" s="97"/>
      <c r="P323" s="46"/>
      <c r="Q323" s="78"/>
      <c r="R323" s="97"/>
      <c r="S323" s="46"/>
      <c r="T323" s="46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6" ref="F324:F329">G324+H324+I324+J324</f>
        <v>8599856</v>
      </c>
      <c r="G324" s="104">
        <v>1501228</v>
      </c>
      <c r="H324" s="104">
        <v>4845983</v>
      </c>
      <c r="I324" s="104">
        <v>0</v>
      </c>
      <c r="J324" s="104">
        <v>2252645</v>
      </c>
      <c r="K324" s="36"/>
      <c r="L324" s="219" t="s">
        <v>2347</v>
      </c>
      <c r="M324" s="96"/>
      <c r="N324" s="96"/>
      <c r="O324" s="78"/>
      <c r="P324" s="46"/>
      <c r="Q324" s="78"/>
      <c r="R324" s="97"/>
      <c r="S324" s="46"/>
      <c r="T324" s="46"/>
      <c r="U324" s="46"/>
    </row>
    <row r="325" spans="1:21" s="5" customFormat="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6"/>
        <v>967675</v>
      </c>
      <c r="G325" s="104">
        <v>6450</v>
      </c>
      <c r="H325" s="104">
        <v>908066</v>
      </c>
      <c r="I325" s="104">
        <v>0</v>
      </c>
      <c r="J325" s="104">
        <v>53159</v>
      </c>
      <c r="K325" s="36"/>
      <c r="L325" s="219" t="s">
        <v>2342</v>
      </c>
      <c r="M325" s="96"/>
      <c r="N325" s="96"/>
      <c r="O325" s="78"/>
      <c r="P325" s="46"/>
      <c r="Q325" s="97"/>
      <c r="R325" s="97"/>
      <c r="S325" s="46"/>
      <c r="T325" s="46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6"/>
        <v>1496761</v>
      </c>
      <c r="G326" s="104">
        <v>270</v>
      </c>
      <c r="H326" s="104">
        <v>1033572</v>
      </c>
      <c r="I326" s="104">
        <v>215900</v>
      </c>
      <c r="J326" s="104">
        <v>247019</v>
      </c>
      <c r="K326" s="63"/>
      <c r="L326" s="219" t="s">
        <v>2342</v>
      </c>
      <c r="M326" s="96"/>
      <c r="N326" s="96"/>
      <c r="O326" s="78"/>
      <c r="P326" s="46"/>
      <c r="Q326" s="78"/>
      <c r="R326" s="97"/>
      <c r="S326" s="46"/>
      <c r="T326" s="46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6"/>
        <v>2259861</v>
      </c>
      <c r="G327" s="104">
        <v>80000</v>
      </c>
      <c r="H327" s="104">
        <v>906521</v>
      </c>
      <c r="I327" s="104">
        <v>5767</v>
      </c>
      <c r="J327" s="104">
        <v>1267573</v>
      </c>
      <c r="K327" s="36"/>
      <c r="L327" s="219" t="s">
        <v>2342</v>
      </c>
      <c r="M327" s="96"/>
      <c r="N327" s="96"/>
      <c r="O327" s="78"/>
      <c r="P327" s="46"/>
      <c r="Q327" s="97"/>
      <c r="R327" s="97"/>
      <c r="S327" s="46"/>
      <c r="T327" s="46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6"/>
        <v>10724495</v>
      </c>
      <c r="G328" s="104">
        <v>0</v>
      </c>
      <c r="H328" s="104">
        <v>2355172</v>
      </c>
      <c r="I328" s="104">
        <v>8000000</v>
      </c>
      <c r="J328" s="104">
        <v>369323</v>
      </c>
      <c r="K328" s="36"/>
      <c r="L328" s="219" t="s">
        <v>2342</v>
      </c>
      <c r="M328" s="96"/>
      <c r="N328" s="96"/>
      <c r="O328" s="97"/>
      <c r="P328" s="46"/>
      <c r="Q328" s="97"/>
      <c r="R328" s="97"/>
      <c r="S328" s="46"/>
      <c r="T328" s="46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6"/>
        <v>8331</v>
      </c>
      <c r="G329" s="104">
        <v>0</v>
      </c>
      <c r="H329" s="104">
        <v>8331</v>
      </c>
      <c r="I329" s="104">
        <v>0</v>
      </c>
      <c r="J329" s="104">
        <v>0</v>
      </c>
      <c r="K329" s="36"/>
      <c r="L329" s="219" t="s">
        <v>2341</v>
      </c>
      <c r="M329" s="96"/>
      <c r="N329" s="96"/>
      <c r="O329" s="97"/>
      <c r="P329" s="46"/>
      <c r="Q329" s="78"/>
      <c r="R329" s="97"/>
      <c r="S329" s="46"/>
      <c r="T329" s="46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222" t="s">
        <v>9</v>
      </c>
      <c r="G330" s="222" t="s">
        <v>9</v>
      </c>
      <c r="H330" s="222" t="s">
        <v>9</v>
      </c>
      <c r="I330" s="222" t="s">
        <v>9</v>
      </c>
      <c r="J330" s="222" t="s">
        <v>9</v>
      </c>
      <c r="K330" s="36"/>
      <c r="L330" s="220" t="s">
        <v>9</v>
      </c>
      <c r="M330" s="96"/>
      <c r="N330" s="96"/>
      <c r="O330" s="97"/>
      <c r="P330" s="46"/>
      <c r="Q330" s="97"/>
      <c r="R330" s="97"/>
      <c r="S330" s="46"/>
      <c r="T330" s="46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>G331+H331+I331+J331</f>
        <v>324793</v>
      </c>
      <c r="G331" s="104">
        <v>0</v>
      </c>
      <c r="H331" s="104">
        <v>267234</v>
      </c>
      <c r="I331" s="104">
        <v>0</v>
      </c>
      <c r="J331" s="104">
        <v>57559</v>
      </c>
      <c r="K331" s="36"/>
      <c r="L331" s="219" t="s">
        <v>2347</v>
      </c>
      <c r="M331" s="96"/>
      <c r="N331" s="96"/>
      <c r="O331" s="97"/>
      <c r="P331" s="46"/>
      <c r="Q331" s="97"/>
      <c r="R331" s="97"/>
      <c r="S331" s="46"/>
      <c r="T331" s="46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>G332+H332+I332+J332</f>
        <v>27439914</v>
      </c>
      <c r="G332" s="104">
        <v>1759805</v>
      </c>
      <c r="H332" s="104">
        <v>3616238</v>
      </c>
      <c r="I332" s="104">
        <v>12436592</v>
      </c>
      <c r="J332" s="104">
        <v>9627279</v>
      </c>
      <c r="K332" s="36"/>
      <c r="L332" s="219" t="s">
        <v>2347</v>
      </c>
      <c r="M332" s="96"/>
      <c r="N332" s="96"/>
      <c r="O332" s="78"/>
      <c r="P332" s="46"/>
      <c r="Q332" s="78"/>
      <c r="R332" s="97"/>
      <c r="S332" s="46"/>
      <c r="T332" s="46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>G333+H333+I333+J333</f>
        <v>37938</v>
      </c>
      <c r="G333" s="104">
        <v>0</v>
      </c>
      <c r="H333" s="104">
        <v>37938</v>
      </c>
      <c r="I333" s="104">
        <v>0</v>
      </c>
      <c r="J333" s="104">
        <v>0</v>
      </c>
      <c r="K333" s="36"/>
      <c r="L333" s="219" t="s">
        <v>2347</v>
      </c>
      <c r="M333" s="96"/>
      <c r="N333" s="96"/>
      <c r="O333" s="97"/>
      <c r="P333" s="46"/>
      <c r="Q333" s="97"/>
      <c r="R333" s="97"/>
      <c r="S333" s="46"/>
      <c r="T333" s="46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>G334+H334+I334+J334</f>
        <v>1010103</v>
      </c>
      <c r="G334" s="104">
        <v>0</v>
      </c>
      <c r="H334" s="104">
        <v>884983</v>
      </c>
      <c r="I334" s="104">
        <v>0</v>
      </c>
      <c r="J334" s="104">
        <v>125120</v>
      </c>
      <c r="K334" s="36"/>
      <c r="L334" s="219" t="s">
        <v>2342</v>
      </c>
      <c r="M334" s="96"/>
      <c r="N334" s="96"/>
      <c r="O334" s="78"/>
      <c r="P334" s="46"/>
      <c r="Q334" s="97"/>
      <c r="R334" s="97"/>
      <c r="S334" s="46"/>
      <c r="T334" s="46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>G335+H335+I335+J335</f>
        <v>383120</v>
      </c>
      <c r="G335" s="104">
        <v>0</v>
      </c>
      <c r="H335" s="104">
        <v>166358</v>
      </c>
      <c r="I335" s="104">
        <v>192350</v>
      </c>
      <c r="J335" s="104">
        <v>24412</v>
      </c>
      <c r="K335" s="36"/>
      <c r="L335" s="219" t="s">
        <v>2342</v>
      </c>
      <c r="M335" s="96"/>
      <c r="N335" s="96"/>
      <c r="O335" s="78"/>
      <c r="P335" s="46"/>
      <c r="Q335" s="97"/>
      <c r="R335" s="97"/>
      <c r="S335" s="46"/>
      <c r="T335" s="46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222" t="s">
        <v>9</v>
      </c>
      <c r="G336" s="222" t="s">
        <v>9</v>
      </c>
      <c r="H336" s="222" t="s">
        <v>9</v>
      </c>
      <c r="I336" s="222" t="s">
        <v>9</v>
      </c>
      <c r="J336" s="222" t="s">
        <v>9</v>
      </c>
      <c r="K336" s="36"/>
      <c r="L336" s="220" t="s">
        <v>9</v>
      </c>
      <c r="M336" s="96"/>
      <c r="N336" s="96"/>
      <c r="O336" s="78"/>
      <c r="P336" s="46"/>
      <c r="Q336" s="78"/>
      <c r="R336" s="97"/>
      <c r="S336" s="46"/>
      <c r="T336" s="46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aca="true" t="shared" si="17" ref="F337:F356">G337+H337+I337+J337</f>
        <v>1317526</v>
      </c>
      <c r="G337" s="104">
        <v>169500</v>
      </c>
      <c r="H337" s="104">
        <v>803451</v>
      </c>
      <c r="I337" s="104">
        <v>0</v>
      </c>
      <c r="J337" s="104">
        <v>344575</v>
      </c>
      <c r="K337" s="36"/>
      <c r="L337" s="219" t="s">
        <v>2347</v>
      </c>
      <c r="M337" s="96"/>
      <c r="N337" s="96"/>
      <c r="O337" s="97"/>
      <c r="P337" s="46"/>
      <c r="Q337" s="97"/>
      <c r="R337" s="97"/>
      <c r="S337" s="46"/>
      <c r="T337" s="46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17"/>
        <v>823446</v>
      </c>
      <c r="G338" s="104">
        <v>2900</v>
      </c>
      <c r="H338" s="104">
        <v>287236</v>
      </c>
      <c r="I338" s="104">
        <v>25600</v>
      </c>
      <c r="J338" s="104">
        <v>507710</v>
      </c>
      <c r="K338" s="36"/>
      <c r="L338" s="219" t="s">
        <v>2347</v>
      </c>
      <c r="M338" s="96"/>
      <c r="N338" s="96"/>
      <c r="O338" s="78"/>
      <c r="P338" s="46"/>
      <c r="Q338" s="97"/>
      <c r="R338" s="97"/>
      <c r="S338" s="46"/>
      <c r="T338" s="46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17"/>
        <v>208890</v>
      </c>
      <c r="G339" s="104">
        <v>0</v>
      </c>
      <c r="H339" s="104">
        <v>198973</v>
      </c>
      <c r="I339" s="104">
        <v>0</v>
      </c>
      <c r="J339" s="104">
        <v>9917</v>
      </c>
      <c r="K339" s="36"/>
      <c r="L339" s="219" t="s">
        <v>2342</v>
      </c>
      <c r="M339" s="96"/>
      <c r="N339" s="96"/>
      <c r="O339" s="97"/>
      <c r="P339" s="46"/>
      <c r="Q339" s="97"/>
      <c r="R339" s="97"/>
      <c r="S339" s="46"/>
      <c r="T339" s="46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7"/>
        <v>11238361</v>
      </c>
      <c r="G340" s="104">
        <v>2170200</v>
      </c>
      <c r="H340" s="104">
        <v>2006827</v>
      </c>
      <c r="I340" s="104">
        <v>5471400</v>
      </c>
      <c r="J340" s="104">
        <v>1589934</v>
      </c>
      <c r="K340" s="36"/>
      <c r="L340" s="219" t="s">
        <v>2342</v>
      </c>
      <c r="M340" s="96"/>
      <c r="N340" s="96"/>
      <c r="O340" s="97"/>
      <c r="P340" s="46"/>
      <c r="Q340" s="97"/>
      <c r="R340" s="97"/>
      <c r="S340" s="46"/>
      <c r="T340" s="46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7"/>
        <v>1316254</v>
      </c>
      <c r="G341" s="104">
        <v>0</v>
      </c>
      <c r="H341" s="104">
        <v>25454</v>
      </c>
      <c r="I341" s="104">
        <v>0</v>
      </c>
      <c r="J341" s="104">
        <v>1290800</v>
      </c>
      <c r="K341" s="36"/>
      <c r="L341" s="219" t="s">
        <v>2347</v>
      </c>
      <c r="M341" s="96"/>
      <c r="N341" s="96"/>
      <c r="O341" s="78"/>
      <c r="P341" s="46"/>
      <c r="Q341" s="97"/>
      <c r="R341" s="97"/>
      <c r="S341" s="46"/>
      <c r="T341" s="46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7"/>
        <v>4085466</v>
      </c>
      <c r="G342" s="104">
        <v>171500</v>
      </c>
      <c r="H342" s="104">
        <v>892190</v>
      </c>
      <c r="I342" s="104">
        <v>1115000</v>
      </c>
      <c r="J342" s="104">
        <v>1906776</v>
      </c>
      <c r="K342" s="36"/>
      <c r="L342" s="219" t="s">
        <v>2342</v>
      </c>
      <c r="M342" s="96"/>
      <c r="N342" s="96"/>
      <c r="O342" s="97"/>
      <c r="P342" s="46"/>
      <c r="Q342" s="97"/>
      <c r="R342" s="97"/>
      <c r="S342" s="46"/>
      <c r="T342" s="46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7"/>
        <v>48075529</v>
      </c>
      <c r="G343" s="104">
        <v>131200</v>
      </c>
      <c r="H343" s="104">
        <v>1209413</v>
      </c>
      <c r="I343" s="104">
        <v>45066795</v>
      </c>
      <c r="J343" s="104">
        <v>1668121</v>
      </c>
      <c r="K343" s="36"/>
      <c r="L343" s="219" t="s">
        <v>2342</v>
      </c>
      <c r="M343" s="96"/>
      <c r="N343" s="96"/>
      <c r="O343" s="97"/>
      <c r="P343" s="46"/>
      <c r="Q343" s="97"/>
      <c r="R343" s="97"/>
      <c r="S343" s="46"/>
      <c r="T343" s="46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7"/>
        <v>17246104</v>
      </c>
      <c r="G344" s="104">
        <v>283000</v>
      </c>
      <c r="H344" s="104">
        <v>1810764</v>
      </c>
      <c r="I344" s="104">
        <v>29200</v>
      </c>
      <c r="J344" s="104">
        <v>15123140</v>
      </c>
      <c r="K344" s="36"/>
      <c r="L344" s="219" t="s">
        <v>2342</v>
      </c>
      <c r="M344" s="96"/>
      <c r="N344" s="96"/>
      <c r="O344" s="97"/>
      <c r="P344" s="46"/>
      <c r="Q344" s="97"/>
      <c r="R344" s="97"/>
      <c r="S344" s="46"/>
      <c r="T344" s="46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17"/>
        <v>3838624</v>
      </c>
      <c r="G345" s="104">
        <v>1310201</v>
      </c>
      <c r="H345" s="104">
        <v>690053</v>
      </c>
      <c r="I345" s="104">
        <v>1</v>
      </c>
      <c r="J345" s="104">
        <v>1838369</v>
      </c>
      <c r="K345" s="36"/>
      <c r="L345" s="219" t="s">
        <v>2347</v>
      </c>
      <c r="M345" s="96"/>
      <c r="N345" s="96"/>
      <c r="O345" s="97"/>
      <c r="P345" s="46"/>
      <c r="Q345" s="78"/>
      <c r="R345" s="97"/>
      <c r="S345" s="46"/>
      <c r="T345" s="46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17"/>
        <v>4066076</v>
      </c>
      <c r="G346" s="104">
        <v>2113402</v>
      </c>
      <c r="H346" s="104">
        <v>1011387</v>
      </c>
      <c r="I346" s="104">
        <v>302800</v>
      </c>
      <c r="J346" s="104">
        <v>638487</v>
      </c>
      <c r="K346" s="36"/>
      <c r="L346" s="219" t="s">
        <v>2347</v>
      </c>
      <c r="M346" s="96"/>
      <c r="N346" s="96"/>
      <c r="O346" s="78"/>
      <c r="P346" s="46"/>
      <c r="Q346" s="78"/>
      <c r="R346" s="97"/>
      <c r="S346" s="46"/>
      <c r="T346" s="46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17"/>
        <v>337958</v>
      </c>
      <c r="G347" s="104">
        <v>0</v>
      </c>
      <c r="H347" s="104">
        <v>141980</v>
      </c>
      <c r="I347" s="104">
        <v>0</v>
      </c>
      <c r="J347" s="104">
        <v>195978</v>
      </c>
      <c r="K347" s="36"/>
      <c r="L347" s="219" t="s">
        <v>2342</v>
      </c>
      <c r="M347" s="96"/>
      <c r="N347" s="96"/>
      <c r="O347" s="78"/>
      <c r="P347" s="46"/>
      <c r="Q347" s="78"/>
      <c r="R347" s="97"/>
      <c r="S347" s="46"/>
      <c r="T347" s="46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17"/>
        <v>344454</v>
      </c>
      <c r="G348" s="104">
        <v>0</v>
      </c>
      <c r="H348" s="104">
        <v>303528</v>
      </c>
      <c r="I348" s="104">
        <v>0</v>
      </c>
      <c r="J348" s="104">
        <v>40926</v>
      </c>
      <c r="K348" s="36"/>
      <c r="L348" s="219" t="s">
        <v>2347</v>
      </c>
      <c r="M348" s="96"/>
      <c r="N348" s="96"/>
      <c r="O348" s="97"/>
      <c r="P348" s="46"/>
      <c r="Q348" s="78"/>
      <c r="R348" s="97"/>
      <c r="S348" s="46"/>
      <c r="T348" s="46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17"/>
        <v>1478168</v>
      </c>
      <c r="G349" s="104">
        <v>800</v>
      </c>
      <c r="H349" s="104">
        <v>832546</v>
      </c>
      <c r="I349" s="104">
        <v>0</v>
      </c>
      <c r="J349" s="104">
        <v>644822</v>
      </c>
      <c r="K349" s="36"/>
      <c r="L349" s="219" t="s">
        <v>2342</v>
      </c>
      <c r="M349" s="96"/>
      <c r="N349" s="96"/>
      <c r="O349" s="97"/>
      <c r="P349" s="46"/>
      <c r="Q349" s="97"/>
      <c r="R349" s="97"/>
      <c r="S349" s="46"/>
      <c r="T349" s="46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17"/>
        <v>1381527</v>
      </c>
      <c r="G350" s="104">
        <v>32250</v>
      </c>
      <c r="H350" s="104">
        <v>873502</v>
      </c>
      <c r="I350" s="104">
        <v>0</v>
      </c>
      <c r="J350" s="104">
        <v>475775</v>
      </c>
      <c r="K350" s="36"/>
      <c r="L350" s="219" t="s">
        <v>2342</v>
      </c>
      <c r="M350" s="96"/>
      <c r="N350" s="96"/>
      <c r="O350" s="78"/>
      <c r="P350" s="46"/>
      <c r="Q350" s="78"/>
      <c r="R350" s="97"/>
      <c r="S350" s="46"/>
      <c r="T350" s="46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7"/>
        <v>308444</v>
      </c>
      <c r="G351" s="104">
        <v>15275</v>
      </c>
      <c r="H351" s="104">
        <v>276080</v>
      </c>
      <c r="I351" s="104">
        <v>1</v>
      </c>
      <c r="J351" s="104">
        <v>17088</v>
      </c>
      <c r="K351" s="36"/>
      <c r="L351" s="219" t="s">
        <v>2347</v>
      </c>
      <c r="M351" s="96"/>
      <c r="N351" s="96"/>
      <c r="O351" s="97"/>
      <c r="P351" s="46"/>
      <c r="Q351" s="97"/>
      <c r="R351" s="97"/>
      <c r="S351" s="46"/>
      <c r="T351" s="46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7"/>
        <v>20831885</v>
      </c>
      <c r="G352" s="104">
        <v>14851101</v>
      </c>
      <c r="H352" s="104">
        <v>1886292</v>
      </c>
      <c r="I352" s="104">
        <v>1121553</v>
      </c>
      <c r="J352" s="104">
        <v>2972939</v>
      </c>
      <c r="K352" s="36"/>
      <c r="L352" s="219" t="s">
        <v>2342</v>
      </c>
      <c r="M352" s="96"/>
      <c r="N352" s="96"/>
      <c r="O352" s="78"/>
      <c r="P352" s="46"/>
      <c r="Q352" s="78"/>
      <c r="R352" s="97"/>
      <c r="S352" s="46"/>
      <c r="T352" s="46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7"/>
        <v>1326025</v>
      </c>
      <c r="G353" s="104">
        <v>0</v>
      </c>
      <c r="H353" s="104">
        <v>1024325</v>
      </c>
      <c r="I353" s="104">
        <v>0</v>
      </c>
      <c r="J353" s="104">
        <v>301700</v>
      </c>
      <c r="K353" s="36"/>
      <c r="L353" s="219" t="s">
        <v>2342</v>
      </c>
      <c r="M353" s="96"/>
      <c r="N353" s="96"/>
      <c r="O353" s="97"/>
      <c r="P353" s="46"/>
      <c r="Q353" s="97"/>
      <c r="R353" s="97"/>
      <c r="S353" s="46"/>
      <c r="T353" s="46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7"/>
        <v>151951</v>
      </c>
      <c r="G354" s="104">
        <v>0</v>
      </c>
      <c r="H354" s="104">
        <v>151951</v>
      </c>
      <c r="I354" s="104">
        <v>0</v>
      </c>
      <c r="J354" s="104">
        <v>0</v>
      </c>
      <c r="K354" s="36"/>
      <c r="L354" s="219" t="s">
        <v>2342</v>
      </c>
      <c r="M354" s="96"/>
      <c r="N354" s="96"/>
      <c r="O354" s="78"/>
      <c r="P354" s="46"/>
      <c r="Q354" s="97"/>
      <c r="R354" s="97"/>
      <c r="S354" s="46"/>
      <c r="T354" s="46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17"/>
        <v>2393054</v>
      </c>
      <c r="G355" s="104">
        <v>950500</v>
      </c>
      <c r="H355" s="104">
        <v>1066420</v>
      </c>
      <c r="I355" s="104">
        <v>0</v>
      </c>
      <c r="J355" s="104">
        <v>376134</v>
      </c>
      <c r="K355" s="36"/>
      <c r="L355" s="219" t="s">
        <v>2342</v>
      </c>
      <c r="M355" s="96"/>
      <c r="N355" s="96"/>
      <c r="O355" s="97"/>
      <c r="P355" s="46"/>
      <c r="Q355" s="78"/>
      <c r="R355" s="97"/>
      <c r="S355" s="46"/>
      <c r="T355" s="46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17"/>
        <v>1334465</v>
      </c>
      <c r="G356" s="104">
        <v>857000</v>
      </c>
      <c r="H356" s="104">
        <v>327817</v>
      </c>
      <c r="I356" s="104">
        <v>12300</v>
      </c>
      <c r="J356" s="104">
        <v>137348</v>
      </c>
      <c r="K356" s="36"/>
      <c r="L356" s="219" t="s">
        <v>2347</v>
      </c>
      <c r="M356" s="96"/>
      <c r="N356" s="96"/>
      <c r="O356" s="97"/>
      <c r="P356" s="46"/>
      <c r="Q356" s="97"/>
      <c r="R356" s="97"/>
      <c r="S356" s="46"/>
      <c r="T356" s="46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222" t="s">
        <v>9</v>
      </c>
      <c r="G357" s="222" t="s">
        <v>9</v>
      </c>
      <c r="H357" s="222" t="s">
        <v>9</v>
      </c>
      <c r="I357" s="222" t="s">
        <v>9</v>
      </c>
      <c r="J357" s="222" t="s">
        <v>9</v>
      </c>
      <c r="K357" s="36"/>
      <c r="L357" s="220" t="s">
        <v>9</v>
      </c>
      <c r="M357" s="96"/>
      <c r="N357" s="96"/>
      <c r="O357" s="78"/>
      <c r="P357" s="46"/>
      <c r="Q357" s="78"/>
      <c r="R357" s="97"/>
      <c r="S357" s="46"/>
      <c r="T357" s="46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222" t="s">
        <v>9</v>
      </c>
      <c r="G358" s="222" t="s">
        <v>9</v>
      </c>
      <c r="H358" s="222" t="s">
        <v>9</v>
      </c>
      <c r="I358" s="222" t="s">
        <v>9</v>
      </c>
      <c r="J358" s="222" t="s">
        <v>9</v>
      </c>
      <c r="K358" s="36"/>
      <c r="L358" s="220" t="s">
        <v>9</v>
      </c>
      <c r="M358" s="96"/>
      <c r="N358" s="96"/>
      <c r="O358" s="97"/>
      <c r="P358" s="46"/>
      <c r="Q358" s="97"/>
      <c r="R358" s="97"/>
      <c r="S358" s="46"/>
      <c r="T358" s="46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222" t="s">
        <v>9</v>
      </c>
      <c r="G359" s="222" t="s">
        <v>9</v>
      </c>
      <c r="H359" s="222" t="s">
        <v>9</v>
      </c>
      <c r="I359" s="222" t="s">
        <v>9</v>
      </c>
      <c r="J359" s="222" t="s">
        <v>9</v>
      </c>
      <c r="K359" s="36"/>
      <c r="L359" s="220" t="s">
        <v>9</v>
      </c>
      <c r="M359" s="96"/>
      <c r="N359" s="96"/>
      <c r="O359" s="97"/>
      <c r="P359" s="46"/>
      <c r="Q359" s="97"/>
      <c r="R359" s="97"/>
      <c r="S359" s="46"/>
      <c r="T359" s="46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aca="true" t="shared" si="18" ref="F360:F385">G360+H360+I360+J360</f>
        <v>1350007</v>
      </c>
      <c r="G360" s="104">
        <v>532500</v>
      </c>
      <c r="H360" s="104">
        <v>617707</v>
      </c>
      <c r="I360" s="104">
        <v>34200</v>
      </c>
      <c r="J360" s="104">
        <v>165600</v>
      </c>
      <c r="K360" s="36"/>
      <c r="L360" s="219" t="s">
        <v>2342</v>
      </c>
      <c r="M360" s="96"/>
      <c r="N360" s="96"/>
      <c r="O360" s="97"/>
      <c r="P360" s="46"/>
      <c r="Q360" s="78"/>
      <c r="R360" s="97"/>
      <c r="S360" s="46"/>
      <c r="T360" s="46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18"/>
        <v>1459577</v>
      </c>
      <c r="G361" s="104">
        <v>550000</v>
      </c>
      <c r="H361" s="104">
        <v>516377</v>
      </c>
      <c r="I361" s="104">
        <v>22000</v>
      </c>
      <c r="J361" s="104">
        <v>371200</v>
      </c>
      <c r="K361" s="36"/>
      <c r="L361" s="219" t="s">
        <v>2347</v>
      </c>
      <c r="M361" s="96"/>
      <c r="N361" s="96"/>
      <c r="O361" s="97"/>
      <c r="P361" s="46"/>
      <c r="Q361" s="97"/>
      <c r="R361" s="97"/>
      <c r="S361" s="46"/>
      <c r="T361" s="46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18"/>
        <v>1420000</v>
      </c>
      <c r="G362" s="104">
        <v>766000</v>
      </c>
      <c r="H362" s="104">
        <v>622500</v>
      </c>
      <c r="I362" s="104">
        <v>0</v>
      </c>
      <c r="J362" s="104">
        <v>31500</v>
      </c>
      <c r="K362" s="36"/>
      <c r="L362" s="219" t="s">
        <v>2347</v>
      </c>
      <c r="M362" s="96"/>
      <c r="N362" s="96"/>
      <c r="O362" s="78"/>
      <c r="P362" s="46"/>
      <c r="Q362" s="97"/>
      <c r="R362" s="97"/>
      <c r="S362" s="46"/>
      <c r="T362" s="46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18"/>
        <v>1935593</v>
      </c>
      <c r="G363" s="104">
        <v>80000</v>
      </c>
      <c r="H363" s="104">
        <v>246766</v>
      </c>
      <c r="I363" s="104">
        <v>1050000</v>
      </c>
      <c r="J363" s="104">
        <v>558827</v>
      </c>
      <c r="K363" s="36"/>
      <c r="L363" s="219" t="s">
        <v>2342</v>
      </c>
      <c r="M363" s="96"/>
      <c r="N363" s="96"/>
      <c r="O363" s="97"/>
      <c r="P363" s="46"/>
      <c r="Q363" s="97"/>
      <c r="R363" s="97"/>
      <c r="S363" s="46"/>
      <c r="T363" s="46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18"/>
        <v>14574</v>
      </c>
      <c r="G364" s="104">
        <v>0</v>
      </c>
      <c r="H364" s="104">
        <v>8374</v>
      </c>
      <c r="I364" s="104">
        <v>0</v>
      </c>
      <c r="J364" s="104">
        <v>6200</v>
      </c>
      <c r="K364" s="63"/>
      <c r="L364" s="219" t="s">
        <v>2342</v>
      </c>
      <c r="M364" s="96"/>
      <c r="N364" s="96"/>
      <c r="O364" s="97"/>
      <c r="P364" s="46"/>
      <c r="Q364" s="97"/>
      <c r="R364" s="97"/>
      <c r="S364" s="46"/>
      <c r="T364" s="46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18"/>
        <v>449965</v>
      </c>
      <c r="G365" s="104">
        <v>275000</v>
      </c>
      <c r="H365" s="104">
        <v>172215</v>
      </c>
      <c r="I365" s="104">
        <v>0</v>
      </c>
      <c r="J365" s="104">
        <v>2750</v>
      </c>
      <c r="K365" s="36"/>
      <c r="L365" s="219" t="s">
        <v>2342</v>
      </c>
      <c r="M365" s="96"/>
      <c r="N365" s="96"/>
      <c r="O365" s="78"/>
      <c r="P365" s="46"/>
      <c r="Q365" s="78"/>
      <c r="R365" s="97"/>
      <c r="S365" s="46"/>
      <c r="T365" s="46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18"/>
        <v>28200</v>
      </c>
      <c r="G366" s="104">
        <v>0</v>
      </c>
      <c r="H366" s="104">
        <v>4900</v>
      </c>
      <c r="I366" s="104">
        <v>0</v>
      </c>
      <c r="J366" s="104">
        <v>23300</v>
      </c>
      <c r="K366" s="36"/>
      <c r="L366" s="219" t="s">
        <v>2342</v>
      </c>
      <c r="M366" s="96"/>
      <c r="N366" s="96"/>
      <c r="O366" s="78"/>
      <c r="P366" s="46"/>
      <c r="Q366" s="97"/>
      <c r="R366" s="97"/>
      <c r="S366" s="46"/>
      <c r="T366" s="46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18"/>
        <v>470605</v>
      </c>
      <c r="G367" s="104">
        <v>0</v>
      </c>
      <c r="H367" s="104">
        <v>142027</v>
      </c>
      <c r="I367" s="104">
        <v>0</v>
      </c>
      <c r="J367" s="104">
        <v>328578</v>
      </c>
      <c r="K367" s="36"/>
      <c r="L367" s="219" t="s">
        <v>2342</v>
      </c>
      <c r="M367" s="96"/>
      <c r="N367" s="96"/>
      <c r="O367" s="97"/>
      <c r="P367" s="46"/>
      <c r="Q367" s="78"/>
      <c r="R367" s="97"/>
      <c r="S367" s="46"/>
      <c r="T367" s="46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18"/>
        <v>3726609</v>
      </c>
      <c r="G368" s="104">
        <v>239950</v>
      </c>
      <c r="H368" s="104">
        <v>1441649</v>
      </c>
      <c r="I368" s="104">
        <v>16628</v>
      </c>
      <c r="J368" s="104">
        <v>2028382</v>
      </c>
      <c r="K368" s="36"/>
      <c r="L368" s="219" t="s">
        <v>2347</v>
      </c>
      <c r="M368" s="96"/>
      <c r="N368" s="96"/>
      <c r="O368" s="97"/>
      <c r="P368" s="46"/>
      <c r="Q368" s="97"/>
      <c r="R368" s="97"/>
      <c r="S368" s="46"/>
      <c r="T368" s="46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18"/>
        <v>750309</v>
      </c>
      <c r="G369" s="104">
        <v>450000</v>
      </c>
      <c r="H369" s="104">
        <v>300309</v>
      </c>
      <c r="I369" s="104">
        <v>0</v>
      </c>
      <c r="J369" s="104">
        <v>0</v>
      </c>
      <c r="K369" s="36"/>
      <c r="L369" s="219" t="s">
        <v>2347</v>
      </c>
      <c r="M369" s="96"/>
      <c r="N369" s="96"/>
      <c r="O369" s="78"/>
      <c r="P369" s="46"/>
      <c r="Q369" s="97"/>
      <c r="R369" s="97"/>
      <c r="S369" s="46"/>
      <c r="T369" s="46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18"/>
        <v>12601479</v>
      </c>
      <c r="G370" s="104">
        <v>1501</v>
      </c>
      <c r="H370" s="104">
        <v>1141783</v>
      </c>
      <c r="I370" s="104">
        <v>9138400</v>
      </c>
      <c r="J370" s="104">
        <v>2319795</v>
      </c>
      <c r="K370" s="36"/>
      <c r="L370" s="219" t="s">
        <v>2342</v>
      </c>
      <c r="M370" s="96"/>
      <c r="N370" s="96"/>
      <c r="O370" s="97"/>
      <c r="P370" s="46"/>
      <c r="Q370" s="97"/>
      <c r="R370" s="97"/>
      <c r="S370" s="46"/>
      <c r="T370" s="46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18"/>
        <v>10235242</v>
      </c>
      <c r="G371" s="104">
        <v>4980318</v>
      </c>
      <c r="H371" s="104">
        <v>2112168</v>
      </c>
      <c r="I371" s="104">
        <v>1622479</v>
      </c>
      <c r="J371" s="104">
        <v>1520277</v>
      </c>
      <c r="K371" s="36"/>
      <c r="L371" s="219" t="s">
        <v>2342</v>
      </c>
      <c r="M371" s="96"/>
      <c r="N371" s="96"/>
      <c r="O371" s="97"/>
      <c r="P371" s="46"/>
      <c r="Q371" s="97"/>
      <c r="R371" s="97"/>
      <c r="S371" s="46"/>
      <c r="T371" s="46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18"/>
        <v>18850</v>
      </c>
      <c r="G372" s="104">
        <v>0</v>
      </c>
      <c r="H372" s="104">
        <v>18850</v>
      </c>
      <c r="I372" s="104">
        <v>0</v>
      </c>
      <c r="J372" s="104">
        <v>0</v>
      </c>
      <c r="K372" s="36"/>
      <c r="L372" s="219" t="s">
        <v>2342</v>
      </c>
      <c r="M372" s="96"/>
      <c r="N372" s="96"/>
      <c r="O372" s="97"/>
      <c r="P372" s="46"/>
      <c r="Q372" s="78"/>
      <c r="R372" s="97"/>
      <c r="S372" s="46"/>
      <c r="T372" s="46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18"/>
        <v>240474</v>
      </c>
      <c r="G373" s="104">
        <v>39000</v>
      </c>
      <c r="H373" s="104">
        <v>201474</v>
      </c>
      <c r="I373" s="104">
        <v>0</v>
      </c>
      <c r="J373" s="104">
        <v>0</v>
      </c>
      <c r="K373" s="36"/>
      <c r="L373" s="219" t="s">
        <v>2347</v>
      </c>
      <c r="M373" s="96"/>
      <c r="N373" s="96"/>
      <c r="O373" s="97"/>
      <c r="P373" s="46"/>
      <c r="Q373" s="97"/>
      <c r="R373" s="97"/>
      <c r="S373" s="46"/>
      <c r="T373" s="46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18"/>
        <v>279887</v>
      </c>
      <c r="G374" s="104">
        <v>0</v>
      </c>
      <c r="H374" s="104">
        <v>261224</v>
      </c>
      <c r="I374" s="104">
        <v>0</v>
      </c>
      <c r="J374" s="104">
        <v>18663</v>
      </c>
      <c r="K374" s="36"/>
      <c r="L374" s="219" t="s">
        <v>2342</v>
      </c>
      <c r="M374" s="96"/>
      <c r="N374" s="96"/>
      <c r="O374" s="97"/>
      <c r="P374" s="46"/>
      <c r="Q374" s="97"/>
      <c r="R374" s="97"/>
      <c r="S374" s="46"/>
      <c r="T374" s="46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18"/>
        <v>1338998</v>
      </c>
      <c r="G375" s="104">
        <v>277300</v>
      </c>
      <c r="H375" s="104">
        <v>1030484</v>
      </c>
      <c r="I375" s="104">
        <v>0</v>
      </c>
      <c r="J375" s="104">
        <v>31214</v>
      </c>
      <c r="K375" s="36"/>
      <c r="L375" s="219" t="s">
        <v>2342</v>
      </c>
      <c r="M375" s="96"/>
      <c r="N375" s="96"/>
      <c r="O375" s="97"/>
      <c r="P375" s="46"/>
      <c r="Q375" s="97"/>
      <c r="R375" s="97"/>
      <c r="S375" s="46"/>
      <c r="T375" s="46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18"/>
        <v>131950</v>
      </c>
      <c r="G376" s="104">
        <v>0</v>
      </c>
      <c r="H376" s="104">
        <v>116950</v>
      </c>
      <c r="I376" s="104">
        <v>0</v>
      </c>
      <c r="J376" s="104">
        <v>15000</v>
      </c>
      <c r="K376" s="36"/>
      <c r="L376" s="219" t="s">
        <v>2347</v>
      </c>
      <c r="M376" s="96"/>
      <c r="N376" s="96"/>
      <c r="O376" s="78"/>
      <c r="P376" s="46"/>
      <c r="Q376" s="97"/>
      <c r="R376" s="97"/>
      <c r="S376" s="46"/>
      <c r="T376" s="46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18"/>
        <v>21725186</v>
      </c>
      <c r="G377" s="104">
        <v>19112200</v>
      </c>
      <c r="H377" s="104">
        <v>949001</v>
      </c>
      <c r="I377" s="104">
        <v>1115000</v>
      </c>
      <c r="J377" s="104">
        <v>548985</v>
      </c>
      <c r="K377" s="36"/>
      <c r="L377" s="219" t="s">
        <v>2342</v>
      </c>
      <c r="M377" s="96"/>
      <c r="N377" s="96"/>
      <c r="O377" s="78"/>
      <c r="P377" s="46"/>
      <c r="Q377" s="78"/>
      <c r="R377" s="97"/>
      <c r="S377" s="46"/>
      <c r="T377" s="46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8"/>
        <v>2203094</v>
      </c>
      <c r="G378" s="104">
        <v>8450</v>
      </c>
      <c r="H378" s="104">
        <v>1777207</v>
      </c>
      <c r="I378" s="104">
        <v>6500</v>
      </c>
      <c r="J378" s="104">
        <v>410937</v>
      </c>
      <c r="K378" s="36"/>
      <c r="L378" s="219" t="s">
        <v>2342</v>
      </c>
      <c r="M378" s="96"/>
      <c r="N378" s="96"/>
      <c r="O378" s="97"/>
      <c r="P378" s="46"/>
      <c r="Q378" s="97"/>
      <c r="R378" s="97"/>
      <c r="S378" s="46"/>
      <c r="T378" s="46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8"/>
        <v>3108146</v>
      </c>
      <c r="G379" s="104">
        <v>1844722</v>
      </c>
      <c r="H379" s="104">
        <v>1263424</v>
      </c>
      <c r="I379" s="104">
        <v>0</v>
      </c>
      <c r="J379" s="104">
        <v>0</v>
      </c>
      <c r="K379" s="36"/>
      <c r="L379" s="219" t="s">
        <v>2342</v>
      </c>
      <c r="M379" s="96"/>
      <c r="N379" s="96"/>
      <c r="O379" s="78"/>
      <c r="P379" s="46"/>
      <c r="Q379" s="97"/>
      <c r="R379" s="97"/>
      <c r="S379" s="46"/>
      <c r="T379" s="46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8"/>
        <v>4480966</v>
      </c>
      <c r="G380" s="104">
        <v>349300</v>
      </c>
      <c r="H380" s="104">
        <v>1839050</v>
      </c>
      <c r="I380" s="104">
        <v>331550</v>
      </c>
      <c r="J380" s="104">
        <v>1961066</v>
      </c>
      <c r="K380" s="36"/>
      <c r="L380" s="219" t="s">
        <v>2342</v>
      </c>
      <c r="M380" s="96"/>
      <c r="N380" s="96"/>
      <c r="O380" s="97"/>
      <c r="P380" s="46"/>
      <c r="Q380" s="97"/>
      <c r="R380" s="97"/>
      <c r="S380" s="46"/>
      <c r="T380" s="46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8"/>
        <v>351973</v>
      </c>
      <c r="G381" s="104">
        <v>0</v>
      </c>
      <c r="H381" s="104">
        <v>318634</v>
      </c>
      <c r="I381" s="104">
        <v>12300</v>
      </c>
      <c r="J381" s="104">
        <v>21039</v>
      </c>
      <c r="K381" s="36"/>
      <c r="L381" s="219" t="s">
        <v>2347</v>
      </c>
      <c r="M381" s="96"/>
      <c r="N381" s="96"/>
      <c r="O381" s="78"/>
      <c r="P381" s="46"/>
      <c r="Q381" s="78"/>
      <c r="R381" s="97"/>
      <c r="S381" s="46"/>
      <c r="T381" s="46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8"/>
        <v>1527966</v>
      </c>
      <c r="G382" s="104">
        <v>571002</v>
      </c>
      <c r="H382" s="104">
        <v>788118</v>
      </c>
      <c r="I382" s="104">
        <v>2001</v>
      </c>
      <c r="J382" s="104">
        <v>166845</v>
      </c>
      <c r="K382" s="36"/>
      <c r="L382" s="219" t="s">
        <v>2342</v>
      </c>
      <c r="M382" s="96"/>
      <c r="N382" s="96"/>
      <c r="O382" s="97"/>
      <c r="P382" s="46"/>
      <c r="Q382" s="97"/>
      <c r="R382" s="97"/>
      <c r="S382" s="46"/>
      <c r="T382" s="46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8"/>
        <v>6492175</v>
      </c>
      <c r="G383" s="104">
        <v>1832192</v>
      </c>
      <c r="H383" s="104">
        <v>3529816</v>
      </c>
      <c r="I383" s="104">
        <v>0</v>
      </c>
      <c r="J383" s="104">
        <v>1130167</v>
      </c>
      <c r="K383" s="36"/>
      <c r="L383" s="219" t="s">
        <v>2342</v>
      </c>
      <c r="M383" s="96"/>
      <c r="N383" s="96"/>
      <c r="O383" s="78"/>
      <c r="P383" s="46"/>
      <c r="Q383" s="97"/>
      <c r="R383" s="97"/>
      <c r="S383" s="46"/>
      <c r="T383" s="46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8"/>
        <v>2107828</v>
      </c>
      <c r="G384" s="104">
        <v>953181</v>
      </c>
      <c r="H384" s="104">
        <v>468489</v>
      </c>
      <c r="I384" s="104">
        <v>80444</v>
      </c>
      <c r="J384" s="104">
        <v>605714</v>
      </c>
      <c r="K384" s="36"/>
      <c r="L384" s="219" t="s">
        <v>2347</v>
      </c>
      <c r="M384" s="96"/>
      <c r="N384" s="96"/>
      <c r="O384" s="78"/>
      <c r="P384" s="46"/>
      <c r="Q384" s="78"/>
      <c r="R384" s="97"/>
      <c r="S384" s="46"/>
      <c r="T384" s="46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8"/>
        <v>685597</v>
      </c>
      <c r="G385" s="104">
        <v>0</v>
      </c>
      <c r="H385" s="104">
        <v>313605</v>
      </c>
      <c r="I385" s="104">
        <v>0</v>
      </c>
      <c r="J385" s="104">
        <v>371992</v>
      </c>
      <c r="K385" s="36"/>
      <c r="L385" s="219" t="s">
        <v>2342</v>
      </c>
      <c r="M385" s="96"/>
      <c r="N385" s="96"/>
      <c r="O385" s="97"/>
      <c r="P385" s="46"/>
      <c r="Q385" s="78"/>
      <c r="R385" s="97"/>
      <c r="S385" s="46"/>
      <c r="T385" s="46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222" t="s">
        <v>9</v>
      </c>
      <c r="G386" s="222" t="s">
        <v>9</v>
      </c>
      <c r="H386" s="222" t="s">
        <v>9</v>
      </c>
      <c r="I386" s="222" t="s">
        <v>9</v>
      </c>
      <c r="J386" s="222" t="s">
        <v>9</v>
      </c>
      <c r="K386" s="36"/>
      <c r="L386" s="220" t="s">
        <v>9</v>
      </c>
      <c r="M386" s="96"/>
      <c r="N386" s="96"/>
      <c r="O386" s="78"/>
      <c r="P386" s="46"/>
      <c r="Q386" s="97"/>
      <c r="R386" s="97"/>
      <c r="S386" s="46"/>
      <c r="T386" s="46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>G387+H387+I387+J387</f>
        <v>302034</v>
      </c>
      <c r="G387" s="104">
        <v>0</v>
      </c>
      <c r="H387" s="104">
        <v>299334</v>
      </c>
      <c r="I387" s="104">
        <v>0</v>
      </c>
      <c r="J387" s="104">
        <v>2700</v>
      </c>
      <c r="K387" s="36"/>
      <c r="L387" s="219" t="s">
        <v>2347</v>
      </c>
      <c r="M387" s="96"/>
      <c r="N387" s="96"/>
      <c r="O387" s="97"/>
      <c r="P387" s="46"/>
      <c r="Q387" s="97"/>
      <c r="R387" s="97"/>
      <c r="S387" s="46"/>
      <c r="T387" s="46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>G388+H388+I388+J388</f>
        <v>4333902</v>
      </c>
      <c r="G388" s="104">
        <v>240000</v>
      </c>
      <c r="H388" s="104">
        <v>349702</v>
      </c>
      <c r="I388" s="104">
        <v>0</v>
      </c>
      <c r="J388" s="104">
        <v>3744200</v>
      </c>
      <c r="K388" s="36"/>
      <c r="L388" s="219" t="s">
        <v>2347</v>
      </c>
      <c r="M388" s="96"/>
      <c r="N388" s="96"/>
      <c r="O388" s="97"/>
      <c r="P388" s="46"/>
      <c r="Q388" s="78"/>
      <c r="R388" s="97"/>
      <c r="S388" s="46"/>
      <c r="T388" s="46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>G389+H389+I389+J389</f>
        <v>16547048</v>
      </c>
      <c r="G389" s="104">
        <v>953300</v>
      </c>
      <c r="H389" s="104">
        <v>3117553</v>
      </c>
      <c r="I389" s="104">
        <v>85200</v>
      </c>
      <c r="J389" s="104">
        <v>12390995</v>
      </c>
      <c r="K389" s="36"/>
      <c r="L389" s="219" t="s">
        <v>2347</v>
      </c>
      <c r="M389" s="96"/>
      <c r="N389" s="96"/>
      <c r="O389" s="97"/>
      <c r="P389" s="46"/>
      <c r="Q389" s="97"/>
      <c r="R389" s="97"/>
      <c r="S389" s="46"/>
      <c r="T389" s="46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222" t="s">
        <v>9</v>
      </c>
      <c r="G390" s="222" t="s">
        <v>9</v>
      </c>
      <c r="H390" s="222" t="s">
        <v>9</v>
      </c>
      <c r="I390" s="222" t="s">
        <v>9</v>
      </c>
      <c r="J390" s="222" t="s">
        <v>9</v>
      </c>
      <c r="K390" s="36"/>
      <c r="L390" s="220" t="s">
        <v>9</v>
      </c>
      <c r="M390" s="96"/>
      <c r="N390" s="96"/>
      <c r="O390" s="78"/>
      <c r="P390" s="46"/>
      <c r="Q390" s="97"/>
      <c r="R390" s="97"/>
      <c r="S390" s="46"/>
      <c r="T390" s="46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>G391+H391+I391+J391</f>
        <v>887838</v>
      </c>
      <c r="G391" s="104">
        <v>1</v>
      </c>
      <c r="H391" s="104">
        <v>593382</v>
      </c>
      <c r="I391" s="104">
        <v>0</v>
      </c>
      <c r="J391" s="104">
        <v>294455</v>
      </c>
      <c r="K391" s="36"/>
      <c r="L391" s="219" t="s">
        <v>2347</v>
      </c>
      <c r="M391" s="96"/>
      <c r="N391" s="96"/>
      <c r="O391" s="97"/>
      <c r="P391" s="46"/>
      <c r="Q391" s="97"/>
      <c r="R391" s="97"/>
      <c r="S391" s="46"/>
      <c r="T391" s="46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>G392+H392+I392+J392</f>
        <v>3428564</v>
      </c>
      <c r="G392" s="104">
        <v>0</v>
      </c>
      <c r="H392" s="104">
        <v>1177855</v>
      </c>
      <c r="I392" s="104">
        <v>1227950</v>
      </c>
      <c r="J392" s="104">
        <v>1022759</v>
      </c>
      <c r="K392" s="63"/>
      <c r="L392" s="219" t="s">
        <v>2342</v>
      </c>
      <c r="M392" s="96"/>
      <c r="N392" s="96"/>
      <c r="O392" s="78"/>
      <c r="P392" s="46"/>
      <c r="Q392" s="97"/>
      <c r="R392" s="97"/>
      <c r="S392" s="46"/>
      <c r="T392" s="46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>G393+H393+I393+J393</f>
        <v>11500</v>
      </c>
      <c r="G393" s="104">
        <v>0</v>
      </c>
      <c r="H393" s="104">
        <v>11500</v>
      </c>
      <c r="I393" s="104">
        <v>0</v>
      </c>
      <c r="J393" s="104">
        <v>0</v>
      </c>
      <c r="K393" s="36"/>
      <c r="L393" s="219" t="s">
        <v>2342</v>
      </c>
      <c r="M393" s="96"/>
      <c r="N393" s="96"/>
      <c r="O393" s="78"/>
      <c r="P393" s="46"/>
      <c r="Q393" s="97"/>
      <c r="R393" s="97"/>
      <c r="S393" s="46"/>
      <c r="T393" s="46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>G394+H394+I394+J394</f>
        <v>1310004</v>
      </c>
      <c r="G394" s="104">
        <v>200000</v>
      </c>
      <c r="H394" s="104">
        <v>1047504</v>
      </c>
      <c r="I394" s="104">
        <v>0</v>
      </c>
      <c r="J394" s="104">
        <v>62500</v>
      </c>
      <c r="K394" s="36"/>
      <c r="L394" s="219" t="s">
        <v>2342</v>
      </c>
      <c r="M394" s="96"/>
      <c r="N394" s="96"/>
      <c r="O394" s="78"/>
      <c r="P394" s="46"/>
      <c r="Q394" s="78"/>
      <c r="R394" s="97"/>
      <c r="S394" s="46"/>
      <c r="T394" s="46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222" t="s">
        <v>9</v>
      </c>
      <c r="G395" s="222" t="s">
        <v>9</v>
      </c>
      <c r="H395" s="222" t="s">
        <v>9</v>
      </c>
      <c r="I395" s="222" t="s">
        <v>9</v>
      </c>
      <c r="J395" s="222" t="s">
        <v>9</v>
      </c>
      <c r="K395" s="36"/>
      <c r="L395" s="220" t="s">
        <v>9</v>
      </c>
      <c r="M395" s="96"/>
      <c r="N395" s="96"/>
      <c r="O395" s="97"/>
      <c r="P395" s="46"/>
      <c r="Q395" s="97"/>
      <c r="R395" s="97"/>
      <c r="S395" s="46"/>
      <c r="T395" s="46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aca="true" t="shared" si="19" ref="F396:F406">G396+H396+I396+J396</f>
        <v>3559690</v>
      </c>
      <c r="G396" s="104">
        <v>3114400</v>
      </c>
      <c r="H396" s="104">
        <v>338790</v>
      </c>
      <c r="I396" s="104">
        <v>0</v>
      </c>
      <c r="J396" s="104">
        <v>106500</v>
      </c>
      <c r="K396" s="36"/>
      <c r="L396" s="219" t="s">
        <v>2342</v>
      </c>
      <c r="M396" s="96"/>
      <c r="N396" s="96"/>
      <c r="O396" s="97"/>
      <c r="P396" s="46"/>
      <c r="Q396" s="78"/>
      <c r="R396" s="97"/>
      <c r="S396" s="46"/>
      <c r="T396" s="46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19"/>
        <v>776000</v>
      </c>
      <c r="G397" s="104">
        <v>0</v>
      </c>
      <c r="H397" s="104">
        <v>146875</v>
      </c>
      <c r="I397" s="104">
        <v>0</v>
      </c>
      <c r="J397" s="104">
        <v>629125</v>
      </c>
      <c r="K397" s="36"/>
      <c r="L397" s="219" t="s">
        <v>2347</v>
      </c>
      <c r="M397" s="96"/>
      <c r="N397" s="96"/>
      <c r="O397" s="78"/>
      <c r="P397" s="46"/>
      <c r="Q397" s="78"/>
      <c r="R397" s="97"/>
      <c r="S397" s="46"/>
      <c r="T397" s="46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19"/>
        <v>23120</v>
      </c>
      <c r="G398" s="104">
        <v>0</v>
      </c>
      <c r="H398" s="104">
        <v>23120</v>
      </c>
      <c r="I398" s="104">
        <v>0</v>
      </c>
      <c r="J398" s="104">
        <v>0</v>
      </c>
      <c r="K398" s="36"/>
      <c r="L398" s="219" t="s">
        <v>2342</v>
      </c>
      <c r="M398" s="96"/>
      <c r="N398" s="96"/>
      <c r="O398" s="78"/>
      <c r="P398" s="46"/>
      <c r="Q398" s="97"/>
      <c r="R398" s="97"/>
      <c r="S398" s="46"/>
      <c r="T398" s="46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19"/>
        <v>168850</v>
      </c>
      <c r="G399" s="104">
        <v>0</v>
      </c>
      <c r="H399" s="104">
        <v>168850</v>
      </c>
      <c r="I399" s="104">
        <v>0</v>
      </c>
      <c r="J399" s="104">
        <v>0</v>
      </c>
      <c r="K399" s="36"/>
      <c r="L399" s="219" t="s">
        <v>2347</v>
      </c>
      <c r="M399" s="96"/>
      <c r="N399" s="96"/>
      <c r="O399" s="78"/>
      <c r="P399" s="46"/>
      <c r="Q399" s="78"/>
      <c r="R399" s="97"/>
      <c r="S399" s="46"/>
      <c r="T399" s="46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19"/>
        <v>5392645</v>
      </c>
      <c r="G400" s="104">
        <v>3002000</v>
      </c>
      <c r="H400" s="104">
        <v>2026447</v>
      </c>
      <c r="I400" s="104">
        <v>355860</v>
      </c>
      <c r="J400" s="104">
        <v>8338</v>
      </c>
      <c r="K400" s="36"/>
      <c r="L400" s="219" t="s">
        <v>2342</v>
      </c>
      <c r="M400" s="96"/>
      <c r="N400" s="96"/>
      <c r="O400" s="97"/>
      <c r="P400" s="46"/>
      <c r="Q400" s="97"/>
      <c r="R400" s="97"/>
      <c r="S400" s="46"/>
      <c r="T400" s="46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9"/>
        <v>710153</v>
      </c>
      <c r="G401" s="104">
        <v>0</v>
      </c>
      <c r="H401" s="104">
        <v>461548</v>
      </c>
      <c r="I401" s="104">
        <v>45000</v>
      </c>
      <c r="J401" s="104">
        <v>203605</v>
      </c>
      <c r="K401" s="36"/>
      <c r="L401" s="219" t="s">
        <v>2342</v>
      </c>
      <c r="M401" s="96"/>
      <c r="N401" s="96"/>
      <c r="O401" s="78"/>
      <c r="P401" s="46"/>
      <c r="Q401" s="78"/>
      <c r="R401" s="97"/>
      <c r="S401" s="46"/>
      <c r="T401" s="46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19"/>
        <v>661542</v>
      </c>
      <c r="G402" s="104">
        <v>396700</v>
      </c>
      <c r="H402" s="104">
        <v>209602</v>
      </c>
      <c r="I402" s="104">
        <v>0</v>
      </c>
      <c r="J402" s="104">
        <v>55240</v>
      </c>
      <c r="K402" s="36"/>
      <c r="L402" s="219" t="s">
        <v>2347</v>
      </c>
      <c r="M402" s="96"/>
      <c r="N402" s="96"/>
      <c r="O402" s="97"/>
      <c r="P402" s="46"/>
      <c r="Q402" s="97"/>
      <c r="R402" s="97"/>
      <c r="S402" s="46"/>
      <c r="T402" s="46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19"/>
        <v>1012790</v>
      </c>
      <c r="G403" s="104">
        <v>600</v>
      </c>
      <c r="H403" s="104">
        <v>164185</v>
      </c>
      <c r="I403" s="104">
        <v>361100</v>
      </c>
      <c r="J403" s="104">
        <v>486905</v>
      </c>
      <c r="K403" s="36"/>
      <c r="L403" s="219" t="s">
        <v>2342</v>
      </c>
      <c r="M403" s="96"/>
      <c r="N403" s="96"/>
      <c r="O403" s="97"/>
      <c r="P403" s="46"/>
      <c r="Q403" s="97"/>
      <c r="R403" s="97"/>
      <c r="S403" s="46"/>
      <c r="T403" s="46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9"/>
        <v>3930361</v>
      </c>
      <c r="G404" s="104">
        <v>765302</v>
      </c>
      <c r="H404" s="104">
        <v>1139849</v>
      </c>
      <c r="I404" s="104">
        <v>162500</v>
      </c>
      <c r="J404" s="104">
        <v>1862710</v>
      </c>
      <c r="K404" s="36"/>
      <c r="L404" s="219" t="s">
        <v>2342</v>
      </c>
      <c r="M404" s="96"/>
      <c r="N404" s="96"/>
      <c r="O404" s="97"/>
      <c r="P404" s="46"/>
      <c r="Q404" s="97"/>
      <c r="R404" s="97"/>
      <c r="S404" s="46"/>
      <c r="T404" s="46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9"/>
        <v>567930</v>
      </c>
      <c r="G405" s="104">
        <v>425600</v>
      </c>
      <c r="H405" s="104">
        <v>85430</v>
      </c>
      <c r="I405" s="104">
        <v>0</v>
      </c>
      <c r="J405" s="104">
        <v>56900</v>
      </c>
      <c r="K405" s="36"/>
      <c r="L405" s="219" t="s">
        <v>2342</v>
      </c>
      <c r="M405" s="96"/>
      <c r="N405" s="96"/>
      <c r="O405" s="97"/>
      <c r="P405" s="46"/>
      <c r="Q405" s="97"/>
      <c r="R405" s="97"/>
      <c r="S405" s="46"/>
      <c r="T405" s="46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9"/>
        <v>252336</v>
      </c>
      <c r="G406" s="104">
        <v>0</v>
      </c>
      <c r="H406" s="104">
        <v>137906</v>
      </c>
      <c r="I406" s="104">
        <v>23030</v>
      </c>
      <c r="J406" s="104">
        <v>91400</v>
      </c>
      <c r="K406" s="36"/>
      <c r="L406" s="219" t="s">
        <v>2342</v>
      </c>
      <c r="M406" s="96"/>
      <c r="N406" s="96"/>
      <c r="O406" s="97"/>
      <c r="P406" s="46"/>
      <c r="Q406" s="97"/>
      <c r="R406" s="97"/>
      <c r="S406" s="46"/>
      <c r="T406" s="46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222" t="s">
        <v>9</v>
      </c>
      <c r="G407" s="222" t="s">
        <v>9</v>
      </c>
      <c r="H407" s="222" t="s">
        <v>9</v>
      </c>
      <c r="I407" s="222" t="s">
        <v>9</v>
      </c>
      <c r="J407" s="222" t="s">
        <v>9</v>
      </c>
      <c r="K407" s="36"/>
      <c r="L407" s="220" t="s">
        <v>9</v>
      </c>
      <c r="M407" s="96"/>
      <c r="N407" s="96"/>
      <c r="O407" s="97"/>
      <c r="P407" s="46"/>
      <c r="Q407" s="78"/>
      <c r="R407" s="97"/>
      <c r="S407" s="46"/>
      <c r="T407" s="46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>G408+H408+I408+J408</f>
        <v>420223</v>
      </c>
      <c r="G408" s="104">
        <v>49600</v>
      </c>
      <c r="H408" s="104">
        <v>370623</v>
      </c>
      <c r="I408" s="104">
        <v>0</v>
      </c>
      <c r="J408" s="104">
        <v>0</v>
      </c>
      <c r="K408" s="36"/>
      <c r="L408" s="219" t="s">
        <v>2347</v>
      </c>
      <c r="M408" s="96"/>
      <c r="N408" s="96"/>
      <c r="O408" s="97"/>
      <c r="P408" s="46"/>
      <c r="Q408" s="97"/>
      <c r="R408" s="97"/>
      <c r="S408" s="46"/>
      <c r="T408" s="46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>G409+H409+I409+J409</f>
        <v>3476584</v>
      </c>
      <c r="G409" s="104">
        <v>1674500</v>
      </c>
      <c r="H409" s="104">
        <v>1711384</v>
      </c>
      <c r="I409" s="104">
        <v>0</v>
      </c>
      <c r="J409" s="104">
        <v>90700</v>
      </c>
      <c r="K409" s="36"/>
      <c r="L409" s="219" t="s">
        <v>2342</v>
      </c>
      <c r="M409" s="96"/>
      <c r="N409" s="96"/>
      <c r="O409" s="78"/>
      <c r="P409" s="46"/>
      <c r="Q409" s="97"/>
      <c r="R409" s="97"/>
      <c r="S409" s="46"/>
      <c r="T409" s="46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>G410+H410+I410+J410</f>
        <v>1764630</v>
      </c>
      <c r="G410" s="104">
        <v>598000</v>
      </c>
      <c r="H410" s="104">
        <v>1166630</v>
      </c>
      <c r="I410" s="104">
        <v>0</v>
      </c>
      <c r="J410" s="104">
        <v>0</v>
      </c>
      <c r="K410" s="36"/>
      <c r="L410" s="219" t="s">
        <v>2342</v>
      </c>
      <c r="M410" s="96"/>
      <c r="N410" s="96"/>
      <c r="O410" s="97"/>
      <c r="P410" s="46"/>
      <c r="Q410" s="97"/>
      <c r="R410" s="97"/>
      <c r="S410" s="46"/>
      <c r="T410" s="46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222" t="s">
        <v>9</v>
      </c>
      <c r="G411" s="222" t="s">
        <v>9</v>
      </c>
      <c r="H411" s="222" t="s">
        <v>9</v>
      </c>
      <c r="I411" s="222" t="s">
        <v>9</v>
      </c>
      <c r="J411" s="222" t="s">
        <v>9</v>
      </c>
      <c r="K411" s="36"/>
      <c r="L411" s="220" t="s">
        <v>9</v>
      </c>
      <c r="M411" s="96"/>
      <c r="N411" s="96"/>
      <c r="O411" s="97"/>
      <c r="P411" s="46"/>
      <c r="Q411" s="97"/>
      <c r="R411" s="97"/>
      <c r="S411" s="46"/>
      <c r="T411" s="46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>G412+H412+I412+J412</f>
        <v>651710</v>
      </c>
      <c r="G412" s="104">
        <v>0</v>
      </c>
      <c r="H412" s="104">
        <v>562363</v>
      </c>
      <c r="I412" s="104">
        <v>45000</v>
      </c>
      <c r="J412" s="104">
        <v>44347</v>
      </c>
      <c r="K412" s="36"/>
      <c r="L412" s="219" t="s">
        <v>2342</v>
      </c>
      <c r="M412" s="96"/>
      <c r="N412" s="96"/>
      <c r="O412" s="78"/>
      <c r="P412" s="46"/>
      <c r="Q412" s="78"/>
      <c r="R412" s="97"/>
      <c r="S412" s="46"/>
      <c r="T412" s="46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>G413+H413+I413+J413</f>
        <v>1781805</v>
      </c>
      <c r="G413" s="104">
        <v>565200</v>
      </c>
      <c r="H413" s="104">
        <v>517466</v>
      </c>
      <c r="I413" s="104">
        <v>0</v>
      </c>
      <c r="J413" s="104">
        <v>699139</v>
      </c>
      <c r="K413" s="36"/>
      <c r="L413" s="219" t="s">
        <v>2342</v>
      </c>
      <c r="M413" s="96"/>
      <c r="N413" s="96"/>
      <c r="O413" s="97"/>
      <c r="P413" s="46"/>
      <c r="Q413" s="97"/>
      <c r="R413" s="97"/>
      <c r="S413" s="46"/>
      <c r="T413" s="46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>G414+H414+I414+J414</f>
        <v>913298</v>
      </c>
      <c r="G414" s="104">
        <v>0</v>
      </c>
      <c r="H414" s="104">
        <v>418966</v>
      </c>
      <c r="I414" s="104">
        <v>0</v>
      </c>
      <c r="J414" s="104">
        <v>494332</v>
      </c>
      <c r="K414" s="36"/>
      <c r="L414" s="219" t="s">
        <v>2342</v>
      </c>
      <c r="M414" s="96"/>
      <c r="N414" s="96"/>
      <c r="O414" s="97"/>
      <c r="P414" s="46"/>
      <c r="Q414" s="97"/>
      <c r="R414" s="97"/>
      <c r="S414" s="46"/>
      <c r="T414" s="46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222" t="s">
        <v>9</v>
      </c>
      <c r="G415" s="222" t="s">
        <v>9</v>
      </c>
      <c r="H415" s="222" t="s">
        <v>9</v>
      </c>
      <c r="I415" s="222" t="s">
        <v>9</v>
      </c>
      <c r="J415" s="222" t="s">
        <v>9</v>
      </c>
      <c r="K415" s="36"/>
      <c r="L415" s="220" t="s">
        <v>9</v>
      </c>
      <c r="M415" s="96"/>
      <c r="N415" s="96"/>
      <c r="O415" s="97"/>
      <c r="P415" s="46"/>
      <c r="Q415" s="97"/>
      <c r="R415" s="97"/>
      <c r="S415" s="46"/>
      <c r="T415" s="46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>G416+H416+I416+J416</f>
        <v>10280336</v>
      </c>
      <c r="G416" s="104">
        <v>3022000</v>
      </c>
      <c r="H416" s="104">
        <v>1740804</v>
      </c>
      <c r="I416" s="104">
        <v>4223985</v>
      </c>
      <c r="J416" s="104">
        <v>1293547</v>
      </c>
      <c r="K416" s="36"/>
      <c r="L416" s="219" t="s">
        <v>2342</v>
      </c>
      <c r="M416" s="96"/>
      <c r="N416" s="96"/>
      <c r="O416" s="97"/>
      <c r="P416" s="46"/>
      <c r="Q416" s="97"/>
      <c r="R416" s="97"/>
      <c r="S416" s="46"/>
      <c r="T416" s="46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222" t="s">
        <v>9</v>
      </c>
      <c r="G417" s="222" t="s">
        <v>9</v>
      </c>
      <c r="H417" s="222" t="s">
        <v>9</v>
      </c>
      <c r="I417" s="222" t="s">
        <v>9</v>
      </c>
      <c r="J417" s="222" t="s">
        <v>9</v>
      </c>
      <c r="K417" s="36"/>
      <c r="L417" s="220" t="s">
        <v>9</v>
      </c>
      <c r="M417" s="96"/>
      <c r="N417" s="96"/>
      <c r="O417" s="97"/>
      <c r="P417" s="46"/>
      <c r="Q417" s="97"/>
      <c r="R417" s="97"/>
      <c r="S417" s="46"/>
      <c r="T417" s="46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aca="true" t="shared" si="20" ref="F418:F423">G418+H418+I418+J418</f>
        <v>1121023</v>
      </c>
      <c r="G418" s="104">
        <v>0</v>
      </c>
      <c r="H418" s="104">
        <v>1121023</v>
      </c>
      <c r="I418" s="104">
        <v>0</v>
      </c>
      <c r="J418" s="104">
        <v>0</v>
      </c>
      <c r="K418" s="36"/>
      <c r="L418" s="219" t="s">
        <v>2342</v>
      </c>
      <c r="M418" s="96"/>
      <c r="N418" s="96"/>
      <c r="O418" s="97"/>
      <c r="P418" s="46"/>
      <c r="Q418" s="78"/>
      <c r="R418" s="97"/>
      <c r="S418" s="46"/>
      <c r="T418" s="46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20"/>
        <v>2450139</v>
      </c>
      <c r="G419" s="104">
        <v>231200</v>
      </c>
      <c r="H419" s="104">
        <v>2118823</v>
      </c>
      <c r="I419" s="104">
        <v>31500</v>
      </c>
      <c r="J419" s="104">
        <v>68616</v>
      </c>
      <c r="K419" s="36"/>
      <c r="L419" s="219" t="s">
        <v>2347</v>
      </c>
      <c r="M419" s="96"/>
      <c r="N419" s="96"/>
      <c r="O419" s="78"/>
      <c r="P419" s="46"/>
      <c r="Q419" s="78"/>
      <c r="R419" s="97"/>
      <c r="S419" s="46"/>
      <c r="T419" s="46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20"/>
        <v>489541</v>
      </c>
      <c r="G420" s="104">
        <v>0</v>
      </c>
      <c r="H420" s="104">
        <v>489541</v>
      </c>
      <c r="I420" s="104">
        <v>0</v>
      </c>
      <c r="J420" s="104">
        <v>0</v>
      </c>
      <c r="K420" s="36"/>
      <c r="L420" s="219" t="s">
        <v>2342</v>
      </c>
      <c r="M420" s="96"/>
      <c r="N420" s="96"/>
      <c r="O420" s="78"/>
      <c r="P420" s="46"/>
      <c r="Q420" s="97"/>
      <c r="R420" s="97"/>
      <c r="S420" s="46"/>
      <c r="T420" s="46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20"/>
        <v>673504</v>
      </c>
      <c r="G421" s="104">
        <v>1600</v>
      </c>
      <c r="H421" s="104">
        <v>647384</v>
      </c>
      <c r="I421" s="104">
        <v>0</v>
      </c>
      <c r="J421" s="104">
        <v>24520</v>
      </c>
      <c r="K421" s="36"/>
      <c r="L421" s="219" t="s">
        <v>2342</v>
      </c>
      <c r="M421" s="96"/>
      <c r="N421" s="96"/>
      <c r="O421" s="97"/>
      <c r="P421" s="46"/>
      <c r="Q421" s="97"/>
      <c r="R421" s="97"/>
      <c r="S421" s="46"/>
      <c r="T421" s="46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20"/>
        <v>3099019</v>
      </c>
      <c r="G422" s="104">
        <v>0</v>
      </c>
      <c r="H422" s="104">
        <v>1314544</v>
      </c>
      <c r="I422" s="104">
        <v>1708500</v>
      </c>
      <c r="J422" s="104">
        <v>75975</v>
      </c>
      <c r="K422" s="36"/>
      <c r="L422" s="219" t="s">
        <v>2342</v>
      </c>
      <c r="M422" s="96"/>
      <c r="N422" s="96"/>
      <c r="O422" s="97"/>
      <c r="P422" s="46"/>
      <c r="Q422" s="97"/>
      <c r="R422" s="97"/>
      <c r="S422" s="46"/>
      <c r="T422" s="46"/>
      <c r="U422" s="46"/>
    </row>
    <row r="423" spans="1:21" s="5" customFormat="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20"/>
        <v>339744</v>
      </c>
      <c r="G423" s="104">
        <v>0</v>
      </c>
      <c r="H423" s="104">
        <v>112444</v>
      </c>
      <c r="I423" s="104">
        <v>0</v>
      </c>
      <c r="J423" s="104">
        <v>227300</v>
      </c>
      <c r="K423" s="36"/>
      <c r="L423" s="219" t="s">
        <v>2342</v>
      </c>
      <c r="M423" s="96"/>
      <c r="N423" s="96"/>
      <c r="O423" s="97"/>
      <c r="P423" s="46"/>
      <c r="Q423" s="78"/>
      <c r="R423" s="97"/>
      <c r="S423" s="46"/>
      <c r="T423" s="46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222" t="s">
        <v>9</v>
      </c>
      <c r="G424" s="222" t="s">
        <v>9</v>
      </c>
      <c r="H424" s="222" t="s">
        <v>9</v>
      </c>
      <c r="I424" s="222" t="s">
        <v>9</v>
      </c>
      <c r="J424" s="222" t="s">
        <v>9</v>
      </c>
      <c r="K424" s="36"/>
      <c r="L424" s="220" t="s">
        <v>9</v>
      </c>
      <c r="M424" s="96"/>
      <c r="N424" s="96"/>
      <c r="O424" s="97"/>
      <c r="P424" s="46"/>
      <c r="Q424" s="78"/>
      <c r="R424" s="97"/>
      <c r="S424" s="46"/>
      <c r="T424" s="46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>G425+H425+I425+J425</f>
        <v>319236</v>
      </c>
      <c r="G425" s="104">
        <v>0</v>
      </c>
      <c r="H425" s="104">
        <v>106030</v>
      </c>
      <c r="I425" s="104">
        <v>0</v>
      </c>
      <c r="J425" s="104">
        <v>213206</v>
      </c>
      <c r="K425" s="36"/>
      <c r="L425" s="219" t="s">
        <v>2342</v>
      </c>
      <c r="M425" s="96"/>
      <c r="N425" s="96"/>
      <c r="O425" s="97"/>
      <c r="P425" s="46"/>
      <c r="Q425" s="97"/>
      <c r="R425" s="97"/>
      <c r="S425" s="46"/>
      <c r="T425" s="46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222" t="s">
        <v>9</v>
      </c>
      <c r="G426" s="222" t="s">
        <v>9</v>
      </c>
      <c r="H426" s="222" t="s">
        <v>9</v>
      </c>
      <c r="I426" s="222" t="s">
        <v>9</v>
      </c>
      <c r="J426" s="222" t="s">
        <v>9</v>
      </c>
      <c r="K426" s="36"/>
      <c r="L426" s="220" t="s">
        <v>9</v>
      </c>
      <c r="M426" s="96"/>
      <c r="N426" s="96"/>
      <c r="O426" s="78"/>
      <c r="P426" s="46"/>
      <c r="Q426" s="97"/>
      <c r="R426" s="97"/>
      <c r="S426" s="46"/>
      <c r="T426" s="46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>G427+H427+I427+J427</f>
        <v>5250902</v>
      </c>
      <c r="G427" s="104">
        <v>75300</v>
      </c>
      <c r="H427" s="104">
        <v>1423627</v>
      </c>
      <c r="I427" s="104">
        <v>0</v>
      </c>
      <c r="J427" s="104">
        <v>3751975</v>
      </c>
      <c r="K427" s="36"/>
      <c r="L427" s="219" t="s">
        <v>2347</v>
      </c>
      <c r="M427" s="96"/>
      <c r="N427" s="96"/>
      <c r="O427" s="97"/>
      <c r="P427" s="46"/>
      <c r="Q427" s="97"/>
      <c r="R427" s="97"/>
      <c r="S427" s="46"/>
      <c r="T427" s="46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>G428+H428+I428+J428</f>
        <v>443814</v>
      </c>
      <c r="G428" s="104">
        <v>0</v>
      </c>
      <c r="H428" s="104">
        <v>147064</v>
      </c>
      <c r="I428" s="104">
        <v>21300</v>
      </c>
      <c r="J428" s="104">
        <v>275450</v>
      </c>
      <c r="K428" s="36"/>
      <c r="L428" s="219" t="s">
        <v>2347</v>
      </c>
      <c r="M428" s="96"/>
      <c r="N428" s="96"/>
      <c r="O428" s="97"/>
      <c r="P428" s="46"/>
      <c r="Q428" s="97"/>
      <c r="R428" s="97"/>
      <c r="S428" s="46"/>
      <c r="T428" s="46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>G429+H429+I429+J429</f>
        <v>5145706</v>
      </c>
      <c r="G429" s="104">
        <v>0</v>
      </c>
      <c r="H429" s="104">
        <v>1178426</v>
      </c>
      <c r="I429" s="104">
        <v>3745000</v>
      </c>
      <c r="J429" s="104">
        <v>222280</v>
      </c>
      <c r="K429" s="36"/>
      <c r="L429" s="219" t="s">
        <v>2342</v>
      </c>
      <c r="M429" s="96"/>
      <c r="N429" s="96"/>
      <c r="O429" s="78"/>
      <c r="P429" s="46"/>
      <c r="Q429" s="78"/>
      <c r="R429" s="97"/>
      <c r="S429" s="46"/>
      <c r="T429" s="46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>G430+H430+I430+J430</f>
        <v>331008</v>
      </c>
      <c r="G430" s="104">
        <v>0</v>
      </c>
      <c r="H430" s="104">
        <v>296508</v>
      </c>
      <c r="I430" s="104">
        <v>2500</v>
      </c>
      <c r="J430" s="104">
        <v>32000</v>
      </c>
      <c r="K430" s="36"/>
      <c r="L430" s="219" t="s">
        <v>2347</v>
      </c>
      <c r="M430" s="96"/>
      <c r="N430" s="96"/>
      <c r="O430" s="97"/>
      <c r="P430" s="46"/>
      <c r="Q430" s="78"/>
      <c r="R430" s="97"/>
      <c r="S430" s="46"/>
      <c r="T430" s="46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222" t="s">
        <v>9</v>
      </c>
      <c r="G431" s="222" t="s">
        <v>9</v>
      </c>
      <c r="H431" s="222" t="s">
        <v>9</v>
      </c>
      <c r="I431" s="222" t="s">
        <v>9</v>
      </c>
      <c r="J431" s="222" t="s">
        <v>9</v>
      </c>
      <c r="K431" s="36"/>
      <c r="L431" s="220" t="s">
        <v>9</v>
      </c>
      <c r="M431" s="96"/>
      <c r="N431" s="96"/>
      <c r="O431" s="78"/>
      <c r="P431" s="46"/>
      <c r="Q431" s="97"/>
      <c r="R431" s="97"/>
      <c r="S431" s="46"/>
      <c r="T431" s="46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aca="true" t="shared" si="21" ref="F432:F463">G432+H432+I432+J432</f>
        <v>1575784</v>
      </c>
      <c r="G432" s="104">
        <v>371800</v>
      </c>
      <c r="H432" s="104">
        <v>736040</v>
      </c>
      <c r="I432" s="104">
        <v>0</v>
      </c>
      <c r="J432" s="104">
        <v>467944</v>
      </c>
      <c r="K432" s="36"/>
      <c r="L432" s="219" t="s">
        <v>2347</v>
      </c>
      <c r="M432" s="96"/>
      <c r="N432" s="96"/>
      <c r="O432" s="78"/>
      <c r="P432" s="46"/>
      <c r="Q432" s="97"/>
      <c r="R432" s="97"/>
      <c r="S432" s="46"/>
      <c r="T432" s="46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21"/>
        <v>295100</v>
      </c>
      <c r="G433" s="104">
        <v>229500</v>
      </c>
      <c r="H433" s="104">
        <v>60600</v>
      </c>
      <c r="I433" s="104">
        <v>5000</v>
      </c>
      <c r="J433" s="104">
        <v>0</v>
      </c>
      <c r="K433" s="36"/>
      <c r="L433" s="219" t="s">
        <v>2347</v>
      </c>
      <c r="M433" s="96"/>
      <c r="N433" s="96"/>
      <c r="O433" s="78"/>
      <c r="P433" s="46"/>
      <c r="Q433" s="78"/>
      <c r="R433" s="97"/>
      <c r="S433" s="46"/>
      <c r="T433" s="46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21"/>
        <v>3081275</v>
      </c>
      <c r="G434" s="104">
        <v>416901</v>
      </c>
      <c r="H434" s="104">
        <v>1172449</v>
      </c>
      <c r="I434" s="104">
        <v>49195</v>
      </c>
      <c r="J434" s="104">
        <v>1442730</v>
      </c>
      <c r="K434" s="36"/>
      <c r="L434" s="219" t="s">
        <v>2347</v>
      </c>
      <c r="M434" s="96"/>
      <c r="N434" s="96"/>
      <c r="O434" s="78"/>
      <c r="P434" s="46"/>
      <c r="Q434" s="97"/>
      <c r="R434" s="97"/>
      <c r="S434" s="46"/>
      <c r="T434" s="46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21"/>
        <v>264284</v>
      </c>
      <c r="G435" s="104">
        <v>0</v>
      </c>
      <c r="H435" s="104">
        <v>264180</v>
      </c>
      <c r="I435" s="104">
        <v>0</v>
      </c>
      <c r="J435" s="104">
        <v>104</v>
      </c>
      <c r="K435" s="36"/>
      <c r="L435" s="219" t="s">
        <v>2342</v>
      </c>
      <c r="M435" s="96"/>
      <c r="N435" s="96"/>
      <c r="O435" s="78"/>
      <c r="P435" s="46"/>
      <c r="Q435" s="97"/>
      <c r="R435" s="97"/>
      <c r="S435" s="46"/>
      <c r="T435" s="46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21"/>
        <v>47700</v>
      </c>
      <c r="G436" s="104">
        <v>0</v>
      </c>
      <c r="H436" s="104">
        <v>800</v>
      </c>
      <c r="I436" s="104">
        <v>0</v>
      </c>
      <c r="J436" s="104">
        <v>46900</v>
      </c>
      <c r="K436" s="36"/>
      <c r="L436" s="219" t="s">
        <v>2341</v>
      </c>
      <c r="M436" s="96"/>
      <c r="N436" s="96"/>
      <c r="O436" s="78"/>
      <c r="P436" s="46"/>
      <c r="Q436" s="78"/>
      <c r="R436" s="97"/>
      <c r="S436" s="46"/>
      <c r="T436" s="46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21"/>
        <v>10070382</v>
      </c>
      <c r="G437" s="104">
        <v>236000</v>
      </c>
      <c r="H437" s="104">
        <v>674638</v>
      </c>
      <c r="I437" s="104">
        <v>8640000</v>
      </c>
      <c r="J437" s="104">
        <v>519744</v>
      </c>
      <c r="K437" s="36"/>
      <c r="L437" s="219" t="s">
        <v>2342</v>
      </c>
      <c r="M437" s="96"/>
      <c r="N437" s="96"/>
      <c r="O437" s="97"/>
      <c r="P437" s="46"/>
      <c r="Q437" s="97"/>
      <c r="R437" s="97"/>
      <c r="S437" s="46"/>
      <c r="T437" s="46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21"/>
        <v>781420</v>
      </c>
      <c r="G438" s="104">
        <v>0</v>
      </c>
      <c r="H438" s="104">
        <v>526854</v>
      </c>
      <c r="I438" s="104">
        <v>0</v>
      </c>
      <c r="J438" s="104">
        <v>254566</v>
      </c>
      <c r="K438" s="63"/>
      <c r="L438" s="219" t="s">
        <v>2342</v>
      </c>
      <c r="M438" s="96"/>
      <c r="N438" s="96"/>
      <c r="O438" s="78"/>
      <c r="P438" s="46"/>
      <c r="Q438" s="78"/>
      <c r="R438" s="97"/>
      <c r="S438" s="46"/>
      <c r="T438" s="46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21"/>
        <v>509206</v>
      </c>
      <c r="G439" s="104">
        <v>0</v>
      </c>
      <c r="H439" s="104">
        <v>114873</v>
      </c>
      <c r="I439" s="104">
        <v>0</v>
      </c>
      <c r="J439" s="104">
        <v>394333</v>
      </c>
      <c r="K439" s="36"/>
      <c r="L439" s="219" t="s">
        <v>2342</v>
      </c>
      <c r="M439" s="96"/>
      <c r="N439" s="96"/>
      <c r="O439" s="78"/>
      <c r="P439" s="46"/>
      <c r="Q439" s="78"/>
      <c r="R439" s="97"/>
      <c r="S439" s="46"/>
      <c r="T439" s="46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21"/>
        <v>3962450</v>
      </c>
      <c r="G440" s="104">
        <v>895500</v>
      </c>
      <c r="H440" s="104">
        <v>601144</v>
      </c>
      <c r="I440" s="104">
        <v>76800</v>
      </c>
      <c r="J440" s="104">
        <v>2389006</v>
      </c>
      <c r="K440" s="36"/>
      <c r="L440" s="219" t="s">
        <v>2342</v>
      </c>
      <c r="M440" s="96"/>
      <c r="N440" s="96"/>
      <c r="O440" s="97"/>
      <c r="P440" s="46"/>
      <c r="Q440" s="97"/>
      <c r="R440" s="97"/>
      <c r="S440" s="46"/>
      <c r="T440" s="46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21"/>
        <v>6817690</v>
      </c>
      <c r="G441" s="104">
        <v>0</v>
      </c>
      <c r="H441" s="104">
        <v>630093</v>
      </c>
      <c r="I441" s="104">
        <v>0</v>
      </c>
      <c r="J441" s="104">
        <v>6187597</v>
      </c>
      <c r="K441" s="36"/>
      <c r="L441" s="219" t="s">
        <v>2342</v>
      </c>
      <c r="M441" s="96"/>
      <c r="N441" s="96"/>
      <c r="O441" s="97"/>
      <c r="P441" s="46"/>
      <c r="Q441" s="97"/>
      <c r="R441" s="97"/>
      <c r="S441" s="46"/>
      <c r="T441" s="46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21"/>
        <v>0</v>
      </c>
      <c r="G442" s="104">
        <v>0</v>
      </c>
      <c r="H442" s="104">
        <v>0</v>
      </c>
      <c r="I442" s="104">
        <v>0</v>
      </c>
      <c r="J442" s="104">
        <v>0</v>
      </c>
      <c r="K442" s="36"/>
      <c r="L442" s="219" t="s">
        <v>2342</v>
      </c>
      <c r="M442" s="96"/>
      <c r="N442" s="96"/>
      <c r="O442" s="78"/>
      <c r="P442" s="46"/>
      <c r="Q442" s="97"/>
      <c r="R442" s="97"/>
      <c r="S442" s="46"/>
      <c r="T442" s="46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21"/>
        <v>861306</v>
      </c>
      <c r="G443" s="104">
        <v>163500</v>
      </c>
      <c r="H443" s="104">
        <v>697806</v>
      </c>
      <c r="I443" s="104">
        <v>0</v>
      </c>
      <c r="J443" s="104">
        <v>0</v>
      </c>
      <c r="K443" s="36"/>
      <c r="L443" s="219" t="s">
        <v>2342</v>
      </c>
      <c r="M443" s="96"/>
      <c r="N443" s="96"/>
      <c r="O443" s="78"/>
      <c r="P443" s="46"/>
      <c r="Q443" s="97"/>
      <c r="R443" s="97"/>
      <c r="S443" s="46"/>
      <c r="T443" s="46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21"/>
        <v>224888</v>
      </c>
      <c r="G444" s="104">
        <v>0</v>
      </c>
      <c r="H444" s="104">
        <v>159453</v>
      </c>
      <c r="I444" s="104">
        <v>0</v>
      </c>
      <c r="J444" s="104">
        <v>65435</v>
      </c>
      <c r="K444" s="36"/>
      <c r="L444" s="219" t="s">
        <v>2347</v>
      </c>
      <c r="M444" s="96"/>
      <c r="N444" s="96"/>
      <c r="O444" s="78"/>
      <c r="P444" s="46"/>
      <c r="Q444" s="97"/>
      <c r="R444" s="97"/>
      <c r="S444" s="46"/>
      <c r="T444" s="46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21"/>
        <v>1760075</v>
      </c>
      <c r="G445" s="104">
        <v>600000</v>
      </c>
      <c r="H445" s="104">
        <v>1079850</v>
      </c>
      <c r="I445" s="104">
        <v>0</v>
      </c>
      <c r="J445" s="104">
        <v>80225</v>
      </c>
      <c r="K445" s="36"/>
      <c r="L445" s="219" t="s">
        <v>2342</v>
      </c>
      <c r="M445" s="96"/>
      <c r="N445" s="96"/>
      <c r="O445" s="78"/>
      <c r="P445" s="46"/>
      <c r="Q445" s="78"/>
      <c r="R445" s="97"/>
      <c r="S445" s="46"/>
      <c r="T445" s="46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21"/>
        <v>563301</v>
      </c>
      <c r="G446" s="104">
        <v>286200</v>
      </c>
      <c r="H446" s="104">
        <v>276001</v>
      </c>
      <c r="I446" s="104">
        <v>0</v>
      </c>
      <c r="J446" s="104">
        <v>1100</v>
      </c>
      <c r="K446" s="36"/>
      <c r="L446" s="219" t="s">
        <v>2342</v>
      </c>
      <c r="M446" s="96"/>
      <c r="N446" s="96"/>
      <c r="O446" s="78"/>
      <c r="P446" s="46"/>
      <c r="Q446" s="97"/>
      <c r="R446" s="97"/>
      <c r="S446" s="46"/>
      <c r="T446" s="46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21"/>
        <v>3623200</v>
      </c>
      <c r="G447" s="104">
        <v>3412000</v>
      </c>
      <c r="H447" s="104">
        <v>74700</v>
      </c>
      <c r="I447" s="104">
        <v>75000</v>
      </c>
      <c r="J447" s="104">
        <v>61500</v>
      </c>
      <c r="K447" s="36"/>
      <c r="L447" s="219" t="s">
        <v>2342</v>
      </c>
      <c r="M447" s="96"/>
      <c r="N447" s="96"/>
      <c r="O447" s="78"/>
      <c r="P447" s="46"/>
      <c r="Q447" s="97"/>
      <c r="R447" s="97"/>
      <c r="S447" s="46"/>
      <c r="T447" s="46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21"/>
        <v>324955</v>
      </c>
      <c r="G448" s="104">
        <v>97700</v>
      </c>
      <c r="H448" s="104">
        <v>210355</v>
      </c>
      <c r="I448" s="104">
        <v>0</v>
      </c>
      <c r="J448" s="104">
        <v>16900</v>
      </c>
      <c r="K448" s="36"/>
      <c r="L448" s="219" t="s">
        <v>2342</v>
      </c>
      <c r="M448" s="96"/>
      <c r="N448" s="96"/>
      <c r="O448" s="78"/>
      <c r="P448" s="46"/>
      <c r="Q448" s="78"/>
      <c r="R448" s="97"/>
      <c r="S448" s="46"/>
      <c r="T448" s="46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21"/>
        <v>4727597</v>
      </c>
      <c r="G449" s="104">
        <v>2009050</v>
      </c>
      <c r="H449" s="104">
        <v>2469347</v>
      </c>
      <c r="I449" s="104">
        <v>0</v>
      </c>
      <c r="J449" s="104">
        <v>249200</v>
      </c>
      <c r="K449" s="36"/>
      <c r="L449" s="219" t="s">
        <v>2342</v>
      </c>
      <c r="M449" s="96"/>
      <c r="N449" s="96"/>
      <c r="O449" s="97"/>
      <c r="P449" s="46"/>
      <c r="Q449" s="78"/>
      <c r="R449" s="97"/>
      <c r="S449" s="46"/>
      <c r="T449" s="46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21"/>
        <v>12106985</v>
      </c>
      <c r="G450" s="104">
        <v>6613269</v>
      </c>
      <c r="H450" s="104">
        <v>2688969</v>
      </c>
      <c r="I450" s="104">
        <v>0</v>
      </c>
      <c r="J450" s="104">
        <v>2804747</v>
      </c>
      <c r="K450" s="36"/>
      <c r="L450" s="219" t="s">
        <v>2342</v>
      </c>
      <c r="M450" s="96"/>
      <c r="N450" s="96"/>
      <c r="O450" s="78"/>
      <c r="P450" s="46"/>
      <c r="Q450" s="78"/>
      <c r="R450" s="97"/>
      <c r="S450" s="46"/>
      <c r="T450" s="46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21"/>
        <v>6179725</v>
      </c>
      <c r="G451" s="104">
        <v>2653141</v>
      </c>
      <c r="H451" s="104">
        <v>1814765</v>
      </c>
      <c r="I451" s="104">
        <v>247600</v>
      </c>
      <c r="J451" s="104">
        <v>1464219</v>
      </c>
      <c r="K451" s="36"/>
      <c r="L451" s="219" t="s">
        <v>2342</v>
      </c>
      <c r="M451" s="96"/>
      <c r="N451" s="96"/>
      <c r="O451" s="78"/>
      <c r="P451" s="46"/>
      <c r="Q451" s="78"/>
      <c r="R451" s="97"/>
      <c r="S451" s="46"/>
      <c r="T451" s="46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21"/>
        <v>150815</v>
      </c>
      <c r="G452" s="104">
        <v>0</v>
      </c>
      <c r="H452" s="104">
        <v>148265</v>
      </c>
      <c r="I452" s="104">
        <v>1550</v>
      </c>
      <c r="J452" s="104">
        <v>1000</v>
      </c>
      <c r="K452" s="36"/>
      <c r="L452" s="219" t="s">
        <v>2347</v>
      </c>
      <c r="M452" s="96"/>
      <c r="N452" s="96"/>
      <c r="O452" s="78"/>
      <c r="P452" s="46"/>
      <c r="Q452" s="78"/>
      <c r="R452" s="97"/>
      <c r="S452" s="46"/>
      <c r="T452" s="46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21"/>
        <v>1565310</v>
      </c>
      <c r="G453" s="104">
        <v>1491685</v>
      </c>
      <c r="H453" s="104">
        <v>20625</v>
      </c>
      <c r="I453" s="104">
        <v>0</v>
      </c>
      <c r="J453" s="104">
        <v>53000</v>
      </c>
      <c r="K453" s="36"/>
      <c r="L453" s="219" t="s">
        <v>2342</v>
      </c>
      <c r="M453" s="96"/>
      <c r="N453" s="96"/>
      <c r="O453" s="78"/>
      <c r="P453" s="46"/>
      <c r="Q453" s="78"/>
      <c r="R453" s="97"/>
      <c r="S453" s="46"/>
      <c r="T453" s="46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21"/>
        <v>62102</v>
      </c>
      <c r="G454" s="104">
        <v>0</v>
      </c>
      <c r="H454" s="104">
        <v>45801</v>
      </c>
      <c r="I454" s="104">
        <v>0</v>
      </c>
      <c r="J454" s="104">
        <v>16301</v>
      </c>
      <c r="K454" s="36"/>
      <c r="L454" s="219" t="s">
        <v>2342</v>
      </c>
      <c r="M454" s="96"/>
      <c r="N454" s="96"/>
      <c r="O454" s="97"/>
      <c r="P454" s="46"/>
      <c r="Q454" s="78"/>
      <c r="R454" s="97"/>
      <c r="S454" s="46"/>
      <c r="T454" s="46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21"/>
        <v>2904133</v>
      </c>
      <c r="G455" s="104">
        <v>572102</v>
      </c>
      <c r="H455" s="104">
        <v>1913005</v>
      </c>
      <c r="I455" s="104">
        <v>39704</v>
      </c>
      <c r="J455" s="104">
        <v>379322</v>
      </c>
      <c r="K455" s="36"/>
      <c r="L455" s="219" t="s">
        <v>2347</v>
      </c>
      <c r="M455" s="96"/>
      <c r="N455" s="96"/>
      <c r="O455" s="78"/>
      <c r="P455" s="46"/>
      <c r="Q455" s="78"/>
      <c r="R455" s="97"/>
      <c r="S455" s="46"/>
      <c r="T455" s="46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21"/>
        <v>4157193</v>
      </c>
      <c r="G456" s="104">
        <v>2488201</v>
      </c>
      <c r="H456" s="104">
        <v>1510497</v>
      </c>
      <c r="I456" s="104">
        <v>0</v>
      </c>
      <c r="J456" s="104">
        <v>158495</v>
      </c>
      <c r="K456" s="36"/>
      <c r="L456" s="219" t="s">
        <v>2347</v>
      </c>
      <c r="M456" s="96"/>
      <c r="N456" s="96"/>
      <c r="O456" s="97"/>
      <c r="P456" s="46"/>
      <c r="Q456" s="78"/>
      <c r="R456" s="97"/>
      <c r="S456" s="46"/>
      <c r="T456" s="46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21"/>
        <v>55715</v>
      </c>
      <c r="G457" s="104">
        <v>0</v>
      </c>
      <c r="H457" s="104">
        <v>54915</v>
      </c>
      <c r="I457" s="104">
        <v>0</v>
      </c>
      <c r="J457" s="104">
        <v>800</v>
      </c>
      <c r="K457" s="36"/>
      <c r="L457" s="219" t="s">
        <v>2342</v>
      </c>
      <c r="M457" s="96"/>
      <c r="N457" s="96"/>
      <c r="O457" s="97"/>
      <c r="P457" s="46"/>
      <c r="Q457" s="78"/>
      <c r="R457" s="97"/>
      <c r="S457" s="46"/>
      <c r="T457" s="46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21"/>
        <v>25739376</v>
      </c>
      <c r="G458" s="104">
        <v>12333790</v>
      </c>
      <c r="H458" s="104">
        <v>869081</v>
      </c>
      <c r="I458" s="104">
        <v>6503759</v>
      </c>
      <c r="J458" s="104">
        <v>6032746</v>
      </c>
      <c r="K458" s="36"/>
      <c r="L458" s="219" t="s">
        <v>2347</v>
      </c>
      <c r="M458" s="96"/>
      <c r="N458" s="96"/>
      <c r="O458" s="78"/>
      <c r="P458" s="46"/>
      <c r="Q458" s="78"/>
      <c r="R458" s="97"/>
      <c r="S458" s="46"/>
      <c r="T458" s="46"/>
      <c r="U458" s="46"/>
    </row>
    <row r="459" spans="1:21" s="5" customFormat="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21"/>
        <v>1620116</v>
      </c>
      <c r="G459" s="104">
        <v>1123200</v>
      </c>
      <c r="H459" s="104">
        <v>416616</v>
      </c>
      <c r="I459" s="104">
        <v>0</v>
      </c>
      <c r="J459" s="104">
        <v>80300</v>
      </c>
      <c r="K459" s="36"/>
      <c r="L459" s="219" t="s">
        <v>2342</v>
      </c>
      <c r="M459" s="96"/>
      <c r="N459" s="96"/>
      <c r="O459" s="97"/>
      <c r="P459" s="46"/>
      <c r="Q459" s="97"/>
      <c r="R459" s="97"/>
      <c r="S459" s="46"/>
      <c r="T459" s="46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21"/>
        <v>1806449</v>
      </c>
      <c r="G460" s="104">
        <v>272500</v>
      </c>
      <c r="H460" s="104">
        <v>960449</v>
      </c>
      <c r="I460" s="104">
        <v>45000</v>
      </c>
      <c r="J460" s="104">
        <v>528500</v>
      </c>
      <c r="K460" s="36"/>
      <c r="L460" s="219" t="s">
        <v>2347</v>
      </c>
      <c r="M460" s="96"/>
      <c r="N460" s="96"/>
      <c r="O460" s="78"/>
      <c r="P460" s="46"/>
      <c r="Q460" s="97"/>
      <c r="R460" s="97"/>
      <c r="S460" s="46"/>
      <c r="T460" s="46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21"/>
        <v>18837360</v>
      </c>
      <c r="G461" s="104">
        <v>15849871</v>
      </c>
      <c r="H461" s="104">
        <v>2986791</v>
      </c>
      <c r="I461" s="104">
        <v>0</v>
      </c>
      <c r="J461" s="104">
        <v>698</v>
      </c>
      <c r="K461" s="36"/>
      <c r="L461" s="219" t="s">
        <v>2342</v>
      </c>
      <c r="M461" s="96"/>
      <c r="N461" s="96"/>
      <c r="O461" s="97"/>
      <c r="P461" s="46"/>
      <c r="Q461" s="97"/>
      <c r="R461" s="97"/>
      <c r="S461" s="46"/>
      <c r="T461" s="46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21"/>
        <v>3257386</v>
      </c>
      <c r="G462" s="104">
        <v>1564903</v>
      </c>
      <c r="H462" s="104">
        <v>1519544</v>
      </c>
      <c r="I462" s="104">
        <v>86500</v>
      </c>
      <c r="J462" s="104">
        <v>86439</v>
      </c>
      <c r="K462" s="36"/>
      <c r="L462" s="219" t="s">
        <v>2342</v>
      </c>
      <c r="M462" s="96"/>
      <c r="N462" s="96"/>
      <c r="O462" s="78"/>
      <c r="P462" s="46"/>
      <c r="Q462" s="97"/>
      <c r="R462" s="97"/>
      <c r="S462" s="46"/>
      <c r="T462" s="46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21"/>
        <v>3060976</v>
      </c>
      <c r="G463" s="104">
        <v>2675151</v>
      </c>
      <c r="H463" s="104">
        <v>87325</v>
      </c>
      <c r="I463" s="104">
        <v>120900</v>
      </c>
      <c r="J463" s="104">
        <v>177600</v>
      </c>
      <c r="K463" s="36"/>
      <c r="L463" s="219" t="s">
        <v>2342</v>
      </c>
      <c r="M463" s="96"/>
      <c r="N463" s="96"/>
      <c r="O463" s="97"/>
      <c r="P463" s="46"/>
      <c r="Q463" s="97"/>
      <c r="R463" s="97"/>
      <c r="S463" s="46"/>
      <c r="T463" s="46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222" t="s">
        <v>9</v>
      </c>
      <c r="G464" s="222" t="s">
        <v>9</v>
      </c>
      <c r="H464" s="222" t="s">
        <v>9</v>
      </c>
      <c r="I464" s="222" t="s">
        <v>9</v>
      </c>
      <c r="J464" s="222" t="s">
        <v>9</v>
      </c>
      <c r="K464" s="36"/>
      <c r="L464" s="220" t="s">
        <v>9</v>
      </c>
      <c r="M464" s="96"/>
      <c r="N464" s="96"/>
      <c r="O464" s="78"/>
      <c r="P464" s="46"/>
      <c r="Q464" s="78"/>
      <c r="R464" s="97"/>
      <c r="S464" s="46"/>
      <c r="T464" s="46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>G465+H465+I465+J465</f>
        <v>325661</v>
      </c>
      <c r="G465" s="104">
        <v>0</v>
      </c>
      <c r="H465" s="104">
        <v>325661</v>
      </c>
      <c r="I465" s="104">
        <v>0</v>
      </c>
      <c r="J465" s="104">
        <v>0</v>
      </c>
      <c r="K465" s="36"/>
      <c r="L465" s="219" t="s">
        <v>2342</v>
      </c>
      <c r="M465" s="96"/>
      <c r="N465" s="96"/>
      <c r="O465" s="97"/>
      <c r="P465" s="46"/>
      <c r="Q465" s="78"/>
      <c r="R465" s="97"/>
      <c r="S465" s="46"/>
      <c r="T465" s="46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222" t="s">
        <v>9</v>
      </c>
      <c r="G466" s="222" t="s">
        <v>9</v>
      </c>
      <c r="H466" s="222" t="s">
        <v>9</v>
      </c>
      <c r="I466" s="222" t="s">
        <v>9</v>
      </c>
      <c r="J466" s="222" t="s">
        <v>9</v>
      </c>
      <c r="K466" s="36"/>
      <c r="L466" s="220" t="s">
        <v>9</v>
      </c>
      <c r="M466" s="96"/>
      <c r="N466" s="96"/>
      <c r="O466" s="78"/>
      <c r="P466" s="46"/>
      <c r="Q466" s="97"/>
      <c r="R466" s="97"/>
      <c r="S466" s="46"/>
      <c r="T466" s="46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aca="true" t="shared" si="22" ref="F467:F479">G467+H467+I467+J467</f>
        <v>17825</v>
      </c>
      <c r="G467" s="104">
        <v>0</v>
      </c>
      <c r="H467" s="104">
        <v>8325</v>
      </c>
      <c r="I467" s="104">
        <v>0</v>
      </c>
      <c r="J467" s="104">
        <v>9500</v>
      </c>
      <c r="K467" s="36"/>
      <c r="L467" s="219" t="s">
        <v>2341</v>
      </c>
      <c r="M467" s="96"/>
      <c r="N467" s="96"/>
      <c r="O467" s="97"/>
      <c r="P467" s="46"/>
      <c r="Q467" s="97"/>
      <c r="R467" s="97"/>
      <c r="S467" s="46"/>
      <c r="T467" s="46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22"/>
        <v>1557760</v>
      </c>
      <c r="G468" s="104">
        <v>541650</v>
      </c>
      <c r="H468" s="104">
        <v>795149</v>
      </c>
      <c r="I468" s="104">
        <v>18000</v>
      </c>
      <c r="J468" s="104">
        <v>202961</v>
      </c>
      <c r="K468" s="36"/>
      <c r="L468" s="219" t="s">
        <v>2342</v>
      </c>
      <c r="M468" s="96"/>
      <c r="N468" s="96"/>
      <c r="O468" s="97"/>
      <c r="P468" s="46"/>
      <c r="Q468" s="97"/>
      <c r="R468" s="97"/>
      <c r="S468" s="46"/>
      <c r="T468" s="46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22"/>
        <v>6389309</v>
      </c>
      <c r="G469" s="104">
        <v>6079100</v>
      </c>
      <c r="H469" s="104">
        <v>295540</v>
      </c>
      <c r="I469" s="104">
        <v>0</v>
      </c>
      <c r="J469" s="104">
        <v>14669</v>
      </c>
      <c r="K469" s="36"/>
      <c r="L469" s="219" t="s">
        <v>2342</v>
      </c>
      <c r="M469" s="96"/>
      <c r="N469" s="96"/>
      <c r="O469" s="78"/>
      <c r="P469" s="46"/>
      <c r="Q469" s="78"/>
      <c r="R469" s="97"/>
      <c r="S469" s="46"/>
      <c r="T469" s="46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22"/>
        <v>73950</v>
      </c>
      <c r="G470" s="104">
        <v>0</v>
      </c>
      <c r="H470" s="104">
        <v>63950</v>
      </c>
      <c r="I470" s="104">
        <v>0</v>
      </c>
      <c r="J470" s="104">
        <v>10000</v>
      </c>
      <c r="K470" s="36"/>
      <c r="L470" s="219" t="s">
        <v>2342</v>
      </c>
      <c r="M470" s="96"/>
      <c r="N470" s="96"/>
      <c r="O470" s="78"/>
      <c r="P470" s="46"/>
      <c r="Q470" s="78"/>
      <c r="R470" s="97"/>
      <c r="S470" s="46"/>
      <c r="T470" s="46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22"/>
        <v>1639176</v>
      </c>
      <c r="G471" s="104">
        <v>1173950</v>
      </c>
      <c r="H471" s="104">
        <v>362976</v>
      </c>
      <c r="I471" s="104">
        <v>27000</v>
      </c>
      <c r="J471" s="104">
        <v>75250</v>
      </c>
      <c r="K471" s="36"/>
      <c r="L471" s="219" t="s">
        <v>2342</v>
      </c>
      <c r="M471" s="96"/>
      <c r="N471" s="96"/>
      <c r="O471" s="78"/>
      <c r="P471" s="46"/>
      <c r="Q471" s="78"/>
      <c r="R471" s="97"/>
      <c r="S471" s="46"/>
      <c r="T471" s="46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22"/>
        <v>911688</v>
      </c>
      <c r="G472" s="104">
        <v>468288</v>
      </c>
      <c r="H472" s="104">
        <v>412250</v>
      </c>
      <c r="I472" s="104">
        <v>0</v>
      </c>
      <c r="J472" s="104">
        <v>31150</v>
      </c>
      <c r="K472" s="36"/>
      <c r="L472" s="219" t="s">
        <v>2347</v>
      </c>
      <c r="M472" s="96"/>
      <c r="N472" s="96"/>
      <c r="O472" s="78"/>
      <c r="P472" s="46"/>
      <c r="Q472" s="97"/>
      <c r="R472" s="97"/>
      <c r="S472" s="46"/>
      <c r="T472" s="46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22"/>
        <v>51247</v>
      </c>
      <c r="G473" s="104">
        <v>0</v>
      </c>
      <c r="H473" s="104">
        <v>42547</v>
      </c>
      <c r="I473" s="104">
        <v>0</v>
      </c>
      <c r="J473" s="104">
        <v>8700</v>
      </c>
      <c r="K473" s="36"/>
      <c r="L473" s="219" t="s">
        <v>2342</v>
      </c>
      <c r="M473" s="96"/>
      <c r="N473" s="96"/>
      <c r="O473" s="78"/>
      <c r="P473" s="46"/>
      <c r="Q473" s="78"/>
      <c r="R473" s="97"/>
      <c r="S473" s="46"/>
      <c r="T473" s="46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22"/>
        <v>2714665</v>
      </c>
      <c r="G474" s="104">
        <v>739604</v>
      </c>
      <c r="H474" s="104">
        <v>1197181</v>
      </c>
      <c r="I474" s="104">
        <v>134200</v>
      </c>
      <c r="J474" s="104">
        <v>643680</v>
      </c>
      <c r="K474" s="36"/>
      <c r="L474" s="219" t="s">
        <v>2342</v>
      </c>
      <c r="M474" s="96"/>
      <c r="N474" s="96"/>
      <c r="O474" s="97"/>
      <c r="P474" s="46"/>
      <c r="Q474" s="78"/>
      <c r="R474" s="97"/>
      <c r="S474" s="46"/>
      <c r="T474" s="46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22"/>
        <v>1962854</v>
      </c>
      <c r="G475" s="104">
        <v>1141000</v>
      </c>
      <c r="H475" s="104">
        <v>458354</v>
      </c>
      <c r="I475" s="104">
        <v>0</v>
      </c>
      <c r="J475" s="104">
        <v>363500</v>
      </c>
      <c r="K475" s="36"/>
      <c r="L475" s="219" t="s">
        <v>2342</v>
      </c>
      <c r="M475" s="96"/>
      <c r="N475" s="96"/>
      <c r="O475" s="78"/>
      <c r="P475" s="46"/>
      <c r="Q475" s="78"/>
      <c r="R475" s="97"/>
      <c r="S475" s="46"/>
      <c r="T475" s="46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22"/>
        <v>664460</v>
      </c>
      <c r="G476" s="104">
        <v>560000</v>
      </c>
      <c r="H476" s="104">
        <v>104460</v>
      </c>
      <c r="I476" s="104">
        <v>0</v>
      </c>
      <c r="J476" s="104">
        <v>0</v>
      </c>
      <c r="K476" s="36"/>
      <c r="L476" s="219" t="s">
        <v>2347</v>
      </c>
      <c r="M476" s="96"/>
      <c r="N476" s="96"/>
      <c r="O476" s="97"/>
      <c r="P476" s="46"/>
      <c r="Q476" s="97"/>
      <c r="R476" s="97"/>
      <c r="S476" s="46"/>
      <c r="T476" s="46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22"/>
        <v>4237745</v>
      </c>
      <c r="G477" s="104">
        <v>2536150</v>
      </c>
      <c r="H477" s="104">
        <v>819780</v>
      </c>
      <c r="I477" s="104">
        <v>1</v>
      </c>
      <c r="J477" s="104">
        <v>881814</v>
      </c>
      <c r="K477" s="36"/>
      <c r="L477" s="219" t="s">
        <v>2342</v>
      </c>
      <c r="M477" s="96"/>
      <c r="N477" s="96"/>
      <c r="O477" s="78"/>
      <c r="P477" s="46"/>
      <c r="Q477" s="78"/>
      <c r="R477" s="97"/>
      <c r="S477" s="46"/>
      <c r="T477" s="46"/>
      <c r="U477" s="46"/>
    </row>
    <row r="478" spans="1:21" s="5" customFormat="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22"/>
        <v>146556</v>
      </c>
      <c r="G478" s="104">
        <v>0</v>
      </c>
      <c r="H478" s="104">
        <v>146556</v>
      </c>
      <c r="I478" s="104">
        <v>0</v>
      </c>
      <c r="J478" s="104">
        <v>0</v>
      </c>
      <c r="K478" s="36"/>
      <c r="L478" s="219" t="s">
        <v>2347</v>
      </c>
      <c r="M478" s="96"/>
      <c r="N478" s="96"/>
      <c r="O478" s="78"/>
      <c r="P478" s="46"/>
      <c r="Q478" s="97"/>
      <c r="R478" s="97"/>
      <c r="S478" s="46"/>
      <c r="T478" s="46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22"/>
        <v>13388313</v>
      </c>
      <c r="G479" s="104">
        <v>3000</v>
      </c>
      <c r="H479" s="104">
        <v>2570527</v>
      </c>
      <c r="I479" s="104">
        <v>2411300</v>
      </c>
      <c r="J479" s="104">
        <v>8403486</v>
      </c>
      <c r="K479" s="36"/>
      <c r="L479" s="219" t="s">
        <v>2347</v>
      </c>
      <c r="M479" s="96"/>
      <c r="N479" s="96"/>
      <c r="O479" s="78"/>
      <c r="P479" s="46"/>
      <c r="Q479" s="78"/>
      <c r="R479" s="97"/>
      <c r="S479" s="46"/>
      <c r="T479" s="46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222" t="s">
        <v>9</v>
      </c>
      <c r="G480" s="222" t="s">
        <v>9</v>
      </c>
      <c r="H480" s="222" t="s">
        <v>9</v>
      </c>
      <c r="I480" s="222" t="s">
        <v>9</v>
      </c>
      <c r="J480" s="222" t="s">
        <v>9</v>
      </c>
      <c r="K480" s="36"/>
      <c r="L480" s="220" t="s">
        <v>9</v>
      </c>
      <c r="M480" s="96"/>
      <c r="N480" s="96"/>
      <c r="O480" s="78"/>
      <c r="P480" s="46"/>
      <c r="Q480" s="97"/>
      <c r="R480" s="97"/>
      <c r="S480" s="46"/>
      <c r="T480" s="46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aca="true" t="shared" si="23" ref="F481:F486">G481+H481+I481+J481</f>
        <v>718929</v>
      </c>
      <c r="G481" s="104">
        <v>0</v>
      </c>
      <c r="H481" s="104">
        <v>718929</v>
      </c>
      <c r="I481" s="104">
        <v>0</v>
      </c>
      <c r="J481" s="104">
        <v>0</v>
      </c>
      <c r="K481" s="36"/>
      <c r="L481" s="219" t="s">
        <v>2347</v>
      </c>
      <c r="M481" s="96"/>
      <c r="N481" s="96"/>
      <c r="O481" s="78"/>
      <c r="P481" s="46"/>
      <c r="Q481" s="97"/>
      <c r="R481" s="97"/>
      <c r="S481" s="46"/>
      <c r="T481" s="46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23"/>
        <v>913170</v>
      </c>
      <c r="G482" s="104">
        <v>0</v>
      </c>
      <c r="H482" s="104">
        <v>370943</v>
      </c>
      <c r="I482" s="104">
        <v>0</v>
      </c>
      <c r="J482" s="104">
        <v>542227</v>
      </c>
      <c r="K482" s="36"/>
      <c r="L482" s="219" t="s">
        <v>2342</v>
      </c>
      <c r="M482" s="96"/>
      <c r="N482" s="96"/>
      <c r="O482" s="97"/>
      <c r="P482" s="46"/>
      <c r="Q482" s="97"/>
      <c r="R482" s="97"/>
      <c r="S482" s="46"/>
      <c r="T482" s="46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23"/>
        <v>5276581</v>
      </c>
      <c r="G483" s="104">
        <v>0</v>
      </c>
      <c r="H483" s="104">
        <v>162281</v>
      </c>
      <c r="I483" s="104">
        <v>5000000</v>
      </c>
      <c r="J483" s="104">
        <v>114300</v>
      </c>
      <c r="K483" s="36"/>
      <c r="L483" s="219" t="s">
        <v>2342</v>
      </c>
      <c r="M483" s="96"/>
      <c r="N483" s="96"/>
      <c r="O483" s="78"/>
      <c r="P483" s="46"/>
      <c r="Q483" s="78"/>
      <c r="R483" s="97"/>
      <c r="S483" s="46"/>
      <c r="T483" s="46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23"/>
        <v>31752662</v>
      </c>
      <c r="G484" s="104">
        <v>420700</v>
      </c>
      <c r="H484" s="104">
        <v>1183187</v>
      </c>
      <c r="I484" s="104">
        <v>28654800</v>
      </c>
      <c r="J484" s="104">
        <v>1493975</v>
      </c>
      <c r="K484" s="63"/>
      <c r="L484" s="219" t="s">
        <v>2342</v>
      </c>
      <c r="M484" s="96"/>
      <c r="N484" s="96"/>
      <c r="O484" s="97"/>
      <c r="P484" s="46"/>
      <c r="Q484" s="78"/>
      <c r="R484" s="97"/>
      <c r="S484" s="46"/>
      <c r="T484" s="46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23"/>
        <v>4630728</v>
      </c>
      <c r="G485" s="104">
        <v>686300</v>
      </c>
      <c r="H485" s="104">
        <v>1559825</v>
      </c>
      <c r="I485" s="104">
        <v>0</v>
      </c>
      <c r="J485" s="104">
        <v>2384603</v>
      </c>
      <c r="K485" s="36"/>
      <c r="L485" s="219" t="s">
        <v>2347</v>
      </c>
      <c r="M485" s="96"/>
      <c r="N485" s="96"/>
      <c r="O485" s="78"/>
      <c r="P485" s="46"/>
      <c r="Q485" s="78"/>
      <c r="R485" s="97"/>
      <c r="S485" s="46"/>
      <c r="T485" s="46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23"/>
        <v>334059</v>
      </c>
      <c r="G486" s="104">
        <v>0</v>
      </c>
      <c r="H486" s="104">
        <v>288561</v>
      </c>
      <c r="I486" s="104">
        <v>0</v>
      </c>
      <c r="J486" s="104">
        <v>45498</v>
      </c>
      <c r="K486" s="36"/>
      <c r="L486" s="219" t="s">
        <v>2342</v>
      </c>
      <c r="M486" s="96"/>
      <c r="N486" s="96"/>
      <c r="O486" s="97"/>
      <c r="P486" s="46"/>
      <c r="Q486" s="78"/>
      <c r="R486" s="97"/>
      <c r="S486" s="46"/>
      <c r="T486" s="46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222" t="s">
        <v>9</v>
      </c>
      <c r="G487" s="222" t="s">
        <v>9</v>
      </c>
      <c r="H487" s="222" t="s">
        <v>9</v>
      </c>
      <c r="I487" s="222" t="s">
        <v>9</v>
      </c>
      <c r="J487" s="222" t="s">
        <v>9</v>
      </c>
      <c r="K487" s="36"/>
      <c r="L487" s="220" t="s">
        <v>9</v>
      </c>
      <c r="M487" s="96"/>
      <c r="N487" s="96"/>
      <c r="O487" s="97"/>
      <c r="P487" s="46"/>
      <c r="Q487" s="97"/>
      <c r="R487" s="97"/>
      <c r="S487" s="46"/>
      <c r="T487" s="46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>G488+H488+I488+J488</f>
        <v>620871</v>
      </c>
      <c r="G488" s="104">
        <v>0</v>
      </c>
      <c r="H488" s="104">
        <v>578686</v>
      </c>
      <c r="I488" s="104">
        <v>12060</v>
      </c>
      <c r="J488" s="104">
        <v>30125</v>
      </c>
      <c r="K488" s="36"/>
      <c r="L488" s="219" t="s">
        <v>2347</v>
      </c>
      <c r="M488" s="96"/>
      <c r="N488" s="96"/>
      <c r="O488" s="97"/>
      <c r="P488" s="46"/>
      <c r="Q488" s="97"/>
      <c r="R488" s="97"/>
      <c r="S488" s="46"/>
      <c r="T488" s="46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>G489+H489+I489+J489</f>
        <v>11155082</v>
      </c>
      <c r="G489" s="104">
        <v>0</v>
      </c>
      <c r="H489" s="104">
        <v>454491</v>
      </c>
      <c r="I489" s="104">
        <v>9540000</v>
      </c>
      <c r="J489" s="104">
        <v>1160591</v>
      </c>
      <c r="K489" s="36"/>
      <c r="L489" s="219" t="s">
        <v>2342</v>
      </c>
      <c r="M489" s="96"/>
      <c r="N489" s="96"/>
      <c r="O489" s="78"/>
      <c r="P489" s="46"/>
      <c r="Q489" s="97"/>
      <c r="R489" s="97"/>
      <c r="S489" s="46"/>
      <c r="T489" s="46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>G490+H490+I490+J490</f>
        <v>894292</v>
      </c>
      <c r="G490" s="104">
        <v>95200</v>
      </c>
      <c r="H490" s="104">
        <v>296192</v>
      </c>
      <c r="I490" s="104">
        <v>12000</v>
      </c>
      <c r="J490" s="104">
        <v>490900</v>
      </c>
      <c r="K490" s="36"/>
      <c r="L490" s="219" t="s">
        <v>2342</v>
      </c>
      <c r="M490" s="96"/>
      <c r="N490" s="96"/>
      <c r="O490" s="97"/>
      <c r="P490" s="46"/>
      <c r="Q490" s="78"/>
      <c r="R490" s="97"/>
      <c r="S490" s="46"/>
      <c r="T490" s="46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>G491+H491+I491+J491</f>
        <v>8778477</v>
      </c>
      <c r="G491" s="104">
        <v>4400</v>
      </c>
      <c r="H491" s="104">
        <v>1988209</v>
      </c>
      <c r="I491" s="104">
        <v>1011750</v>
      </c>
      <c r="J491" s="104">
        <v>5774118</v>
      </c>
      <c r="K491" s="36"/>
      <c r="L491" s="219" t="s">
        <v>2342</v>
      </c>
      <c r="M491" s="96"/>
      <c r="N491" s="96"/>
      <c r="O491" s="78"/>
      <c r="P491" s="46"/>
      <c r="Q491" s="78"/>
      <c r="R491" s="97"/>
      <c r="S491" s="46"/>
      <c r="T491" s="46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>G492+H492+I492+J492</f>
        <v>953317</v>
      </c>
      <c r="G492" s="104">
        <v>125500</v>
      </c>
      <c r="H492" s="104">
        <v>601312</v>
      </c>
      <c r="I492" s="104">
        <v>58000</v>
      </c>
      <c r="J492" s="104">
        <v>168505</v>
      </c>
      <c r="K492" s="36"/>
      <c r="L492" s="219" t="s">
        <v>2347</v>
      </c>
      <c r="M492" s="96"/>
      <c r="N492" s="96"/>
      <c r="O492" s="78"/>
      <c r="P492" s="46"/>
      <c r="Q492" s="97"/>
      <c r="R492" s="97"/>
      <c r="S492" s="46"/>
      <c r="T492" s="46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222" t="s">
        <v>9</v>
      </c>
      <c r="G493" s="222" t="s">
        <v>9</v>
      </c>
      <c r="H493" s="222" t="s">
        <v>9</v>
      </c>
      <c r="I493" s="222" t="s">
        <v>9</v>
      </c>
      <c r="J493" s="222" t="s">
        <v>9</v>
      </c>
      <c r="K493" s="36"/>
      <c r="L493" s="220" t="s">
        <v>9</v>
      </c>
      <c r="M493" s="96"/>
      <c r="N493" s="96"/>
      <c r="O493" s="78"/>
      <c r="P493" s="46"/>
      <c r="Q493" s="97"/>
      <c r="R493" s="97"/>
      <c r="S493" s="46"/>
      <c r="T493" s="46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aca="true" t="shared" si="24" ref="F494:F511">G494+H494+I494+J494</f>
        <v>286575</v>
      </c>
      <c r="G494" s="104">
        <v>10000</v>
      </c>
      <c r="H494" s="104">
        <v>71951</v>
      </c>
      <c r="I494" s="104">
        <v>33000</v>
      </c>
      <c r="J494" s="104">
        <v>171624</v>
      </c>
      <c r="K494" s="36"/>
      <c r="L494" s="219" t="s">
        <v>2342</v>
      </c>
      <c r="M494" s="96"/>
      <c r="N494" s="96"/>
      <c r="O494" s="97"/>
      <c r="P494" s="46"/>
      <c r="Q494" s="97"/>
      <c r="R494" s="97"/>
      <c r="S494" s="46"/>
      <c r="T494" s="46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24"/>
        <v>176675</v>
      </c>
      <c r="G495" s="104">
        <v>145000</v>
      </c>
      <c r="H495" s="104">
        <v>0</v>
      </c>
      <c r="I495" s="104">
        <v>0</v>
      </c>
      <c r="J495" s="104">
        <v>31675</v>
      </c>
      <c r="K495" s="36"/>
      <c r="L495" s="219" t="s">
        <v>2347</v>
      </c>
      <c r="M495" s="96"/>
      <c r="N495" s="96"/>
      <c r="O495" s="78"/>
      <c r="P495" s="46"/>
      <c r="Q495" s="78"/>
      <c r="R495" s="97"/>
      <c r="S495" s="46"/>
      <c r="T495" s="46"/>
      <c r="U495" s="46"/>
    </row>
    <row r="496" spans="1:21" s="5" customFormat="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24"/>
        <v>44062</v>
      </c>
      <c r="G496" s="104">
        <v>0</v>
      </c>
      <c r="H496" s="104">
        <v>13050</v>
      </c>
      <c r="I496" s="104">
        <v>22975</v>
      </c>
      <c r="J496" s="104">
        <v>8037</v>
      </c>
      <c r="K496" s="36"/>
      <c r="L496" s="219" t="s">
        <v>2342</v>
      </c>
      <c r="M496" s="96"/>
      <c r="N496" s="96"/>
      <c r="O496" s="97"/>
      <c r="P496" s="46"/>
      <c r="Q496" s="97"/>
      <c r="R496" s="97"/>
      <c r="S496" s="46"/>
      <c r="T496" s="46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24"/>
        <v>88330</v>
      </c>
      <c r="G497" s="104">
        <v>0</v>
      </c>
      <c r="H497" s="104">
        <v>41500</v>
      </c>
      <c r="I497" s="104">
        <v>42830</v>
      </c>
      <c r="J497" s="104">
        <v>4000</v>
      </c>
      <c r="K497" s="36"/>
      <c r="L497" s="219" t="s">
        <v>2342</v>
      </c>
      <c r="M497" s="96"/>
      <c r="N497" s="96"/>
      <c r="O497" s="78"/>
      <c r="P497" s="46"/>
      <c r="Q497" s="78"/>
      <c r="R497" s="97"/>
      <c r="S497" s="46"/>
      <c r="T497" s="46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24"/>
        <v>27992</v>
      </c>
      <c r="G498" s="104">
        <v>50</v>
      </c>
      <c r="H498" s="104">
        <v>27692</v>
      </c>
      <c r="I498" s="104">
        <v>250</v>
      </c>
      <c r="J498" s="104">
        <v>0</v>
      </c>
      <c r="K498" s="36"/>
      <c r="L498" s="219" t="s">
        <v>2342</v>
      </c>
      <c r="M498" s="96"/>
      <c r="N498" s="96"/>
      <c r="O498" s="78"/>
      <c r="P498" s="46"/>
      <c r="Q498" s="97"/>
      <c r="R498" s="97"/>
      <c r="S498" s="46"/>
      <c r="T498" s="46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24"/>
        <v>689959</v>
      </c>
      <c r="G499" s="104">
        <v>0</v>
      </c>
      <c r="H499" s="104">
        <v>167494</v>
      </c>
      <c r="I499" s="104">
        <v>0</v>
      </c>
      <c r="J499" s="104">
        <v>522465</v>
      </c>
      <c r="K499" s="36"/>
      <c r="L499" s="219" t="s">
        <v>2342</v>
      </c>
      <c r="M499" s="96"/>
      <c r="N499" s="96"/>
      <c r="O499" s="97"/>
      <c r="P499" s="46"/>
      <c r="Q499" s="97"/>
      <c r="R499" s="97"/>
      <c r="S499" s="46"/>
      <c r="T499" s="46"/>
      <c r="U499" s="46"/>
    </row>
    <row r="500" spans="1:18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24"/>
        <v>592262</v>
      </c>
      <c r="G500" s="104">
        <v>151472</v>
      </c>
      <c r="H500" s="104">
        <v>431155</v>
      </c>
      <c r="I500" s="104">
        <v>0</v>
      </c>
      <c r="J500" s="104">
        <v>9635</v>
      </c>
      <c r="K500" s="36"/>
      <c r="L500" s="219" t="s">
        <v>2342</v>
      </c>
      <c r="M500" s="96"/>
      <c r="N500" s="96"/>
      <c r="O500" s="97"/>
      <c r="P500" s="46"/>
      <c r="Q500" s="97"/>
      <c r="R500" s="97"/>
    </row>
    <row r="501" spans="1:18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24"/>
        <v>666242</v>
      </c>
      <c r="G501" s="104">
        <v>4850</v>
      </c>
      <c r="H501" s="104">
        <v>523567</v>
      </c>
      <c r="I501" s="104">
        <v>41400</v>
      </c>
      <c r="J501" s="104">
        <v>96425</v>
      </c>
      <c r="K501" s="36"/>
      <c r="L501" s="219" t="s">
        <v>2347</v>
      </c>
      <c r="M501" s="96"/>
      <c r="N501" s="96"/>
      <c r="O501" s="97"/>
      <c r="P501" s="46"/>
      <c r="Q501" s="97"/>
      <c r="R501" s="97"/>
    </row>
    <row r="502" spans="1:18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24"/>
        <v>210799</v>
      </c>
      <c r="G502" s="104">
        <v>0</v>
      </c>
      <c r="H502" s="104">
        <v>34710</v>
      </c>
      <c r="I502" s="104">
        <v>0</v>
      </c>
      <c r="J502" s="104">
        <v>176089</v>
      </c>
      <c r="K502" s="36"/>
      <c r="L502" s="219" t="s">
        <v>2347</v>
      </c>
      <c r="M502" s="96"/>
      <c r="N502" s="96"/>
      <c r="O502" s="97"/>
      <c r="P502" s="46"/>
      <c r="Q502" s="78"/>
      <c r="R502" s="97"/>
    </row>
    <row r="503" spans="1:18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24"/>
        <v>690646</v>
      </c>
      <c r="G503" s="104">
        <v>237100</v>
      </c>
      <c r="H503" s="104">
        <v>101650</v>
      </c>
      <c r="I503" s="104">
        <v>139500</v>
      </c>
      <c r="J503" s="104">
        <v>212396</v>
      </c>
      <c r="K503" s="36"/>
      <c r="L503" s="219" t="s">
        <v>2347</v>
      </c>
      <c r="M503" s="96"/>
      <c r="N503" s="96"/>
      <c r="O503" s="78"/>
      <c r="P503" s="46"/>
      <c r="Q503" s="97"/>
      <c r="R503" s="97"/>
    </row>
    <row r="504" spans="1:18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24"/>
        <v>99185</v>
      </c>
      <c r="G504" s="104">
        <v>0</v>
      </c>
      <c r="H504" s="104">
        <v>73535</v>
      </c>
      <c r="I504" s="104">
        <v>22450</v>
      </c>
      <c r="J504" s="104">
        <v>3200</v>
      </c>
      <c r="K504" s="36"/>
      <c r="L504" s="219" t="s">
        <v>2342</v>
      </c>
      <c r="M504" s="96"/>
      <c r="N504" s="96"/>
      <c r="O504" s="78"/>
      <c r="P504" s="46"/>
      <c r="Q504" s="78"/>
      <c r="R504" s="97"/>
    </row>
    <row r="505" spans="1:18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24"/>
        <v>44955</v>
      </c>
      <c r="G505" s="104">
        <v>0</v>
      </c>
      <c r="H505" s="104">
        <v>42455</v>
      </c>
      <c r="I505" s="104">
        <v>0</v>
      </c>
      <c r="J505" s="104">
        <v>2500</v>
      </c>
      <c r="K505" s="36"/>
      <c r="L505" s="219" t="s">
        <v>2342</v>
      </c>
      <c r="M505" s="96"/>
      <c r="N505" s="96"/>
      <c r="O505" s="97"/>
      <c r="P505" s="46"/>
      <c r="Q505" s="97"/>
      <c r="R505" s="97"/>
    </row>
    <row r="506" spans="1:18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24"/>
        <v>212160</v>
      </c>
      <c r="G506" s="104">
        <v>0</v>
      </c>
      <c r="H506" s="104">
        <v>212160</v>
      </c>
      <c r="I506" s="104">
        <v>0</v>
      </c>
      <c r="J506" s="104">
        <v>0</v>
      </c>
      <c r="K506" s="36"/>
      <c r="L506" s="219" t="s">
        <v>2342</v>
      </c>
      <c r="M506" s="96"/>
      <c r="N506" s="96"/>
      <c r="O506" s="97"/>
      <c r="P506" s="46"/>
      <c r="Q506" s="97"/>
      <c r="R506" s="97"/>
    </row>
    <row r="507" spans="1:18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24"/>
        <v>265392</v>
      </c>
      <c r="G507" s="104">
        <v>19704</v>
      </c>
      <c r="H507" s="104">
        <v>9000</v>
      </c>
      <c r="I507" s="104">
        <v>79225</v>
      </c>
      <c r="J507" s="104">
        <v>157463</v>
      </c>
      <c r="K507" s="36"/>
      <c r="L507" s="219" t="s">
        <v>2347</v>
      </c>
      <c r="M507" s="96"/>
      <c r="N507" s="96"/>
      <c r="O507" s="78"/>
      <c r="P507" s="46"/>
      <c r="Q507" s="97"/>
      <c r="R507" s="97"/>
    </row>
    <row r="508" spans="1:18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24"/>
        <v>156223</v>
      </c>
      <c r="G508" s="104">
        <v>0</v>
      </c>
      <c r="H508" s="104">
        <v>148673</v>
      </c>
      <c r="I508" s="104">
        <v>0</v>
      </c>
      <c r="J508" s="104">
        <v>7550</v>
      </c>
      <c r="K508" s="36"/>
      <c r="L508" s="219" t="s">
        <v>2342</v>
      </c>
      <c r="M508" s="96"/>
      <c r="N508" s="96"/>
      <c r="O508" s="78"/>
      <c r="P508" s="46"/>
      <c r="Q508" s="97"/>
      <c r="R508" s="97"/>
    </row>
    <row r="509" spans="1:18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24"/>
        <v>486458</v>
      </c>
      <c r="G509" s="104">
        <v>0</v>
      </c>
      <c r="H509" s="104">
        <v>332823</v>
      </c>
      <c r="I509" s="104">
        <v>37900</v>
      </c>
      <c r="J509" s="104">
        <v>115735</v>
      </c>
      <c r="K509" s="36"/>
      <c r="L509" s="219" t="s">
        <v>2342</v>
      </c>
      <c r="M509" s="96"/>
      <c r="N509" s="96"/>
      <c r="O509" s="78"/>
      <c r="P509" s="46"/>
      <c r="Q509" s="78"/>
      <c r="R509" s="97"/>
    </row>
    <row r="510" spans="1:18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24"/>
        <v>3035324</v>
      </c>
      <c r="G510" s="104">
        <v>0</v>
      </c>
      <c r="H510" s="104">
        <v>1671361</v>
      </c>
      <c r="I510" s="104">
        <v>133200</v>
      </c>
      <c r="J510" s="104">
        <v>1230763</v>
      </c>
      <c r="K510" s="36"/>
      <c r="L510" s="219" t="s">
        <v>2342</v>
      </c>
      <c r="M510" s="96"/>
      <c r="N510" s="96"/>
      <c r="O510" s="78"/>
      <c r="P510" s="46"/>
      <c r="Q510" s="78"/>
      <c r="R510" s="97"/>
    </row>
    <row r="511" spans="1:18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24"/>
        <v>1473930</v>
      </c>
      <c r="G511" s="104">
        <v>160000</v>
      </c>
      <c r="H511" s="104">
        <v>1182210</v>
      </c>
      <c r="I511" s="104">
        <v>0</v>
      </c>
      <c r="J511" s="104">
        <v>131720</v>
      </c>
      <c r="K511" s="36"/>
      <c r="L511" s="219" t="s">
        <v>2347</v>
      </c>
      <c r="M511" s="96"/>
      <c r="N511" s="96"/>
      <c r="O511" s="78"/>
      <c r="P511" s="46"/>
      <c r="Q511" s="78"/>
      <c r="R511" s="97"/>
    </row>
    <row r="512" spans="1:18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222" t="s">
        <v>9</v>
      </c>
      <c r="G512" s="222" t="s">
        <v>9</v>
      </c>
      <c r="H512" s="222" t="s">
        <v>9</v>
      </c>
      <c r="I512" s="222" t="s">
        <v>9</v>
      </c>
      <c r="J512" s="222" t="s">
        <v>9</v>
      </c>
      <c r="K512" s="36"/>
      <c r="L512" s="220" t="s">
        <v>9</v>
      </c>
      <c r="M512" s="96"/>
      <c r="N512" s="96"/>
      <c r="O512" s="78"/>
      <c r="P512" s="46"/>
      <c r="Q512" s="78"/>
      <c r="R512" s="97"/>
    </row>
    <row r="513" spans="1:18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aca="true" t="shared" si="25" ref="F513:F521">G513+H513+I513+J513</f>
        <v>8443656</v>
      </c>
      <c r="G513" s="104">
        <v>0</v>
      </c>
      <c r="H513" s="104">
        <v>443324</v>
      </c>
      <c r="I513" s="104">
        <v>7191260</v>
      </c>
      <c r="J513" s="104">
        <v>809072</v>
      </c>
      <c r="K513" s="36"/>
      <c r="L513" s="219" t="s">
        <v>2342</v>
      </c>
      <c r="M513" s="96"/>
      <c r="N513" s="96"/>
      <c r="O513" s="97"/>
      <c r="P513" s="46"/>
      <c r="Q513" s="97"/>
      <c r="R513" s="97"/>
    </row>
    <row r="514" spans="1:18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25"/>
        <v>7737169</v>
      </c>
      <c r="G514" s="104">
        <v>4206550</v>
      </c>
      <c r="H514" s="104">
        <v>2354282</v>
      </c>
      <c r="I514" s="104">
        <v>0</v>
      </c>
      <c r="J514" s="104">
        <v>1176337</v>
      </c>
      <c r="K514" s="36"/>
      <c r="L514" s="219" t="s">
        <v>2342</v>
      </c>
      <c r="M514" s="96"/>
      <c r="N514" s="96"/>
      <c r="O514" s="97"/>
      <c r="P514" s="46"/>
      <c r="Q514" s="97"/>
      <c r="R514" s="97"/>
    </row>
    <row r="515" spans="1:18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25"/>
        <v>332765</v>
      </c>
      <c r="G515" s="104">
        <v>0</v>
      </c>
      <c r="H515" s="104">
        <v>268265</v>
      </c>
      <c r="I515" s="104">
        <v>4500</v>
      </c>
      <c r="J515" s="104">
        <v>60000</v>
      </c>
      <c r="K515" s="36"/>
      <c r="L515" s="219" t="s">
        <v>2342</v>
      </c>
      <c r="M515" s="96"/>
      <c r="N515" s="96"/>
      <c r="O515" s="97"/>
      <c r="P515" s="46"/>
      <c r="Q515" s="97"/>
      <c r="R515" s="97"/>
    </row>
    <row r="516" spans="1:18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25"/>
        <v>10070945</v>
      </c>
      <c r="G516" s="104">
        <v>377400</v>
      </c>
      <c r="H516" s="104">
        <v>2209275</v>
      </c>
      <c r="I516" s="104">
        <v>645765</v>
      </c>
      <c r="J516" s="104">
        <v>6838505</v>
      </c>
      <c r="K516" s="36"/>
      <c r="L516" s="219" t="s">
        <v>2347</v>
      </c>
      <c r="M516" s="96"/>
      <c r="N516" s="96"/>
      <c r="O516" s="97"/>
      <c r="P516" s="46"/>
      <c r="Q516" s="97"/>
      <c r="R516" s="97"/>
    </row>
    <row r="517" spans="1:18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25"/>
        <v>246914</v>
      </c>
      <c r="G517" s="104">
        <v>0</v>
      </c>
      <c r="H517" s="104">
        <v>164414</v>
      </c>
      <c r="I517" s="104">
        <v>0</v>
      </c>
      <c r="J517" s="104">
        <v>82500</v>
      </c>
      <c r="K517" s="36"/>
      <c r="L517" s="219" t="s">
        <v>2342</v>
      </c>
      <c r="M517" s="96"/>
      <c r="N517" s="96"/>
      <c r="O517" s="97"/>
      <c r="P517" s="46"/>
      <c r="Q517" s="97"/>
      <c r="R517" s="97"/>
    </row>
    <row r="518" spans="1:18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25"/>
        <v>9976228</v>
      </c>
      <c r="G518" s="104">
        <v>726307</v>
      </c>
      <c r="H518" s="104">
        <v>2185304</v>
      </c>
      <c r="I518" s="104">
        <v>5893000</v>
      </c>
      <c r="J518" s="104">
        <v>1171617</v>
      </c>
      <c r="K518" s="36"/>
      <c r="L518" s="219" t="s">
        <v>2347</v>
      </c>
      <c r="M518" s="96"/>
      <c r="N518" s="96"/>
      <c r="O518" s="78"/>
      <c r="P518" s="46"/>
      <c r="Q518" s="78"/>
      <c r="R518" s="97"/>
    </row>
    <row r="519" spans="1:18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25"/>
        <v>402656</v>
      </c>
      <c r="G519" s="104">
        <v>0</v>
      </c>
      <c r="H519" s="104">
        <v>165481</v>
      </c>
      <c r="I519" s="104">
        <v>218175</v>
      </c>
      <c r="J519" s="104">
        <v>19000</v>
      </c>
      <c r="K519" s="36"/>
      <c r="L519" s="219" t="s">
        <v>2342</v>
      </c>
      <c r="M519" s="96"/>
      <c r="N519" s="96"/>
      <c r="O519" s="78"/>
      <c r="P519" s="46"/>
      <c r="Q519" s="78"/>
      <c r="R519" s="97"/>
    </row>
    <row r="520" spans="1:18" s="5" customFormat="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25"/>
        <v>23109</v>
      </c>
      <c r="G520" s="104">
        <v>0</v>
      </c>
      <c r="H520" s="104">
        <v>23109</v>
      </c>
      <c r="I520" s="104">
        <v>0</v>
      </c>
      <c r="J520" s="104">
        <v>0</v>
      </c>
      <c r="K520" s="36"/>
      <c r="L520" s="219" t="s">
        <v>2342</v>
      </c>
      <c r="M520" s="96"/>
      <c r="N520" s="96"/>
      <c r="O520" s="97"/>
      <c r="P520" s="46"/>
      <c r="Q520" s="78"/>
      <c r="R520" s="97"/>
    </row>
    <row r="521" spans="1:18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25"/>
        <v>8180587</v>
      </c>
      <c r="G521" s="104">
        <v>5589533</v>
      </c>
      <c r="H521" s="104">
        <v>1116893</v>
      </c>
      <c r="I521" s="104">
        <v>1308001</v>
      </c>
      <c r="J521" s="104">
        <v>166160</v>
      </c>
      <c r="K521" s="36"/>
      <c r="L521" s="219" t="s">
        <v>2342</v>
      </c>
      <c r="M521" s="96"/>
      <c r="N521" s="96"/>
      <c r="O521" s="78"/>
      <c r="P521" s="46"/>
      <c r="Q521" s="78"/>
      <c r="R521" s="97"/>
    </row>
    <row r="522" spans="1:18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222" t="s">
        <v>9</v>
      </c>
      <c r="G522" s="222" t="s">
        <v>9</v>
      </c>
      <c r="H522" s="222" t="s">
        <v>9</v>
      </c>
      <c r="I522" s="222" t="s">
        <v>9</v>
      </c>
      <c r="J522" s="222" t="s">
        <v>9</v>
      </c>
      <c r="K522" s="36"/>
      <c r="L522" s="220" t="s">
        <v>9</v>
      </c>
      <c r="M522" s="96"/>
      <c r="N522" s="96"/>
      <c r="O522" s="97"/>
      <c r="P522" s="46"/>
      <c r="Q522" s="97"/>
      <c r="R522" s="97"/>
    </row>
    <row r="523" spans="1:18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aca="true" t="shared" si="26" ref="F523:F529">G523+H523+I523+J523</f>
        <v>320000</v>
      </c>
      <c r="G523" s="104">
        <v>0</v>
      </c>
      <c r="H523" s="104">
        <v>0</v>
      </c>
      <c r="I523" s="104">
        <v>320000</v>
      </c>
      <c r="J523" s="104">
        <v>0</v>
      </c>
      <c r="K523" s="36"/>
      <c r="L523" s="219" t="s">
        <v>2342</v>
      </c>
      <c r="M523" s="96"/>
      <c r="N523" s="96"/>
      <c r="O523" s="78"/>
      <c r="P523" s="46"/>
      <c r="Q523" s="78"/>
      <c r="R523" s="97"/>
    </row>
    <row r="524" spans="1:18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26"/>
        <v>4186733</v>
      </c>
      <c r="G524" s="104">
        <v>0</v>
      </c>
      <c r="H524" s="104">
        <v>158747</v>
      </c>
      <c r="I524" s="104">
        <v>945000</v>
      </c>
      <c r="J524" s="104">
        <v>3082986</v>
      </c>
      <c r="K524" s="36"/>
      <c r="L524" s="219" t="s">
        <v>2347</v>
      </c>
      <c r="M524" s="96"/>
      <c r="N524" s="96"/>
      <c r="O524" s="78"/>
      <c r="P524" s="46"/>
      <c r="Q524" s="78"/>
      <c r="R524" s="97"/>
    </row>
    <row r="525" spans="1:18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6"/>
        <v>113693</v>
      </c>
      <c r="G525" s="104">
        <v>11000</v>
      </c>
      <c r="H525" s="104">
        <v>98593</v>
      </c>
      <c r="I525" s="104">
        <v>0</v>
      </c>
      <c r="J525" s="104">
        <v>4100</v>
      </c>
      <c r="K525" s="36"/>
      <c r="L525" s="219" t="s">
        <v>2342</v>
      </c>
      <c r="M525" s="96"/>
      <c r="N525" s="96"/>
      <c r="O525" s="78"/>
      <c r="P525" s="46"/>
      <c r="Q525" s="97"/>
      <c r="R525" s="97"/>
    </row>
    <row r="526" spans="1:18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6"/>
        <v>1488432</v>
      </c>
      <c r="G526" s="104">
        <v>0</v>
      </c>
      <c r="H526" s="104">
        <v>1437826</v>
      </c>
      <c r="I526" s="104">
        <v>250</v>
      </c>
      <c r="J526" s="104">
        <v>50356</v>
      </c>
      <c r="K526" s="36"/>
      <c r="L526" s="219" t="s">
        <v>2342</v>
      </c>
      <c r="M526" s="96"/>
      <c r="N526" s="96"/>
      <c r="O526" s="78"/>
      <c r="P526" s="46"/>
      <c r="Q526" s="78"/>
      <c r="R526" s="97"/>
    </row>
    <row r="527" spans="1:18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26"/>
        <v>70793</v>
      </c>
      <c r="G527" s="104">
        <v>0</v>
      </c>
      <c r="H527" s="104">
        <v>70793</v>
      </c>
      <c r="I527" s="104">
        <v>0</v>
      </c>
      <c r="J527" s="104">
        <v>0</v>
      </c>
      <c r="K527" s="36"/>
      <c r="L527" s="219" t="s">
        <v>2342</v>
      </c>
      <c r="M527" s="96"/>
      <c r="N527" s="96"/>
      <c r="O527" s="97"/>
      <c r="P527" s="46"/>
      <c r="Q527" s="78"/>
      <c r="R527" s="97"/>
    </row>
    <row r="528" spans="1:18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26"/>
        <v>2572003</v>
      </c>
      <c r="G528" s="104">
        <v>1352600</v>
      </c>
      <c r="H528" s="104">
        <v>1006251</v>
      </c>
      <c r="I528" s="104">
        <v>93000</v>
      </c>
      <c r="J528" s="104">
        <v>120152</v>
      </c>
      <c r="K528" s="36"/>
      <c r="L528" s="219" t="s">
        <v>2342</v>
      </c>
      <c r="M528" s="96"/>
      <c r="N528" s="96"/>
      <c r="O528" s="97"/>
      <c r="P528" s="46"/>
      <c r="Q528" s="78"/>
      <c r="R528" s="97"/>
    </row>
    <row r="529" spans="1:18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26"/>
        <v>1311517</v>
      </c>
      <c r="G529" s="104">
        <v>0</v>
      </c>
      <c r="H529" s="104">
        <v>550972</v>
      </c>
      <c r="I529" s="104">
        <v>60000</v>
      </c>
      <c r="J529" s="104">
        <v>700545</v>
      </c>
      <c r="K529" s="36"/>
      <c r="L529" s="219" t="s">
        <v>2342</v>
      </c>
      <c r="M529" s="96"/>
      <c r="N529" s="96"/>
      <c r="O529" s="97"/>
      <c r="P529" s="46"/>
      <c r="Q529" s="78"/>
      <c r="R529" s="97"/>
    </row>
    <row r="530" spans="1:18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222" t="s">
        <v>9</v>
      </c>
      <c r="G530" s="222" t="s">
        <v>9</v>
      </c>
      <c r="H530" s="222" t="s">
        <v>9</v>
      </c>
      <c r="I530" s="222" t="s">
        <v>9</v>
      </c>
      <c r="J530" s="222" t="s">
        <v>9</v>
      </c>
      <c r="K530" s="36"/>
      <c r="L530" s="220" t="s">
        <v>9</v>
      </c>
      <c r="M530" s="96"/>
      <c r="N530" s="96"/>
      <c r="O530" s="78"/>
      <c r="P530" s="46"/>
      <c r="Q530" s="78"/>
      <c r="R530" s="97"/>
    </row>
    <row r="531" spans="1:18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595330</v>
      </c>
      <c r="G531" s="104">
        <v>301300</v>
      </c>
      <c r="H531" s="104">
        <v>167846</v>
      </c>
      <c r="I531" s="104">
        <v>2000</v>
      </c>
      <c r="J531" s="104">
        <v>124184</v>
      </c>
      <c r="K531" s="36"/>
      <c r="L531" s="219" t="s">
        <v>2342</v>
      </c>
      <c r="M531" s="96"/>
      <c r="N531" s="96"/>
      <c r="O531" s="78"/>
      <c r="P531" s="46"/>
      <c r="Q531" s="78"/>
      <c r="R531" s="97"/>
    </row>
    <row r="532" spans="1:18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222" t="s">
        <v>9</v>
      </c>
      <c r="G532" s="222" t="s">
        <v>9</v>
      </c>
      <c r="H532" s="222" t="s">
        <v>9</v>
      </c>
      <c r="I532" s="222" t="s">
        <v>9</v>
      </c>
      <c r="J532" s="222" t="s">
        <v>9</v>
      </c>
      <c r="K532" s="36"/>
      <c r="L532" s="220" t="s">
        <v>9</v>
      </c>
      <c r="M532" s="96"/>
      <c r="N532" s="96"/>
      <c r="O532" s="97"/>
      <c r="P532" s="46"/>
      <c r="Q532" s="97"/>
      <c r="R532" s="97"/>
    </row>
    <row r="533" spans="1:18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aca="true" t="shared" si="27" ref="F533:F551">G533+H533+I533+J533</f>
        <v>198666</v>
      </c>
      <c r="G533" s="104">
        <v>0</v>
      </c>
      <c r="H533" s="104">
        <v>133491</v>
      </c>
      <c r="I533" s="104">
        <v>17500</v>
      </c>
      <c r="J533" s="104">
        <v>47675</v>
      </c>
      <c r="K533" s="36"/>
      <c r="L533" s="219" t="s">
        <v>2347</v>
      </c>
      <c r="M533" s="96"/>
      <c r="N533" s="96"/>
      <c r="O533" s="97"/>
      <c r="P533" s="46"/>
      <c r="Q533" s="78"/>
      <c r="R533" s="97"/>
    </row>
    <row r="534" spans="1:18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7"/>
        <v>1062060</v>
      </c>
      <c r="G534" s="104">
        <v>221100</v>
      </c>
      <c r="H534" s="104">
        <v>355163</v>
      </c>
      <c r="I534" s="104">
        <v>336707</v>
      </c>
      <c r="J534" s="104">
        <v>149090</v>
      </c>
      <c r="K534" s="36"/>
      <c r="L534" s="219" t="s">
        <v>2342</v>
      </c>
      <c r="M534" s="96"/>
      <c r="N534" s="96"/>
      <c r="O534" s="78"/>
      <c r="P534" s="46"/>
      <c r="Q534" s="78"/>
      <c r="R534" s="97"/>
    </row>
    <row r="535" spans="1:18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7"/>
        <v>132003</v>
      </c>
      <c r="G535" s="104">
        <v>0</v>
      </c>
      <c r="H535" s="104">
        <v>70552</v>
      </c>
      <c r="I535" s="104">
        <v>0</v>
      </c>
      <c r="J535" s="104">
        <v>61451</v>
      </c>
      <c r="K535" s="36"/>
      <c r="L535" s="219" t="s">
        <v>2342</v>
      </c>
      <c r="M535" s="96"/>
      <c r="N535" s="96"/>
      <c r="O535" s="78"/>
      <c r="P535" s="46"/>
      <c r="Q535" s="78"/>
      <c r="R535" s="97"/>
    </row>
    <row r="536" spans="1:18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7"/>
        <v>151000</v>
      </c>
      <c r="G536" s="104">
        <v>0</v>
      </c>
      <c r="H536" s="104">
        <v>104850</v>
      </c>
      <c r="I536" s="104">
        <v>40875</v>
      </c>
      <c r="J536" s="104">
        <v>5275</v>
      </c>
      <c r="K536" s="36"/>
      <c r="L536" s="219" t="s">
        <v>2342</v>
      </c>
      <c r="M536" s="96"/>
      <c r="N536" s="96"/>
      <c r="O536" s="97"/>
      <c r="P536" s="46"/>
      <c r="Q536" s="97"/>
      <c r="R536" s="97"/>
    </row>
    <row r="537" spans="1:18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7"/>
        <v>154394</v>
      </c>
      <c r="G537" s="104">
        <v>0</v>
      </c>
      <c r="H537" s="104">
        <v>64451</v>
      </c>
      <c r="I537" s="104">
        <v>12000</v>
      </c>
      <c r="J537" s="104">
        <v>77943</v>
      </c>
      <c r="K537" s="36"/>
      <c r="L537" s="219" t="s">
        <v>2342</v>
      </c>
      <c r="M537" s="96"/>
      <c r="N537" s="96"/>
      <c r="O537" s="78"/>
      <c r="P537" s="46"/>
      <c r="Q537" s="78"/>
      <c r="R537" s="97"/>
    </row>
    <row r="538" spans="1:18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7"/>
        <v>762900</v>
      </c>
      <c r="G538" s="104">
        <v>622400</v>
      </c>
      <c r="H538" s="104">
        <v>137880</v>
      </c>
      <c r="I538" s="104">
        <v>0</v>
      </c>
      <c r="J538" s="104">
        <v>2620</v>
      </c>
      <c r="K538" s="36"/>
      <c r="L538" s="219" t="s">
        <v>2342</v>
      </c>
      <c r="M538" s="96"/>
      <c r="N538" s="96"/>
      <c r="O538" s="78"/>
      <c r="P538" s="46"/>
      <c r="Q538" s="78"/>
      <c r="R538" s="97"/>
    </row>
    <row r="539" spans="1:18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7"/>
        <v>524514</v>
      </c>
      <c r="G539" s="104">
        <v>203000</v>
      </c>
      <c r="H539" s="104">
        <v>255764</v>
      </c>
      <c r="I539" s="104">
        <v>5155</v>
      </c>
      <c r="J539" s="104">
        <v>60595</v>
      </c>
      <c r="K539" s="36"/>
      <c r="L539" s="219" t="s">
        <v>2347</v>
      </c>
      <c r="M539" s="96"/>
      <c r="N539" s="96"/>
      <c r="O539" s="78"/>
      <c r="P539" s="46"/>
      <c r="Q539" s="78"/>
      <c r="R539" s="97"/>
    </row>
    <row r="540" spans="1:16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7"/>
        <v>493014</v>
      </c>
      <c r="G540" s="104">
        <v>35000</v>
      </c>
      <c r="H540" s="104">
        <v>351413</v>
      </c>
      <c r="I540" s="104">
        <v>1</v>
      </c>
      <c r="J540" s="104">
        <v>106600</v>
      </c>
      <c r="K540" s="36"/>
      <c r="L540" s="219" t="s">
        <v>2342</v>
      </c>
      <c r="M540" s="92"/>
      <c r="N540" s="218"/>
      <c r="O540" s="218"/>
      <c r="P540" s="5"/>
    </row>
    <row r="541" spans="1:16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7"/>
        <v>874135</v>
      </c>
      <c r="G541" s="104">
        <v>405200</v>
      </c>
      <c r="H541" s="104">
        <v>384483</v>
      </c>
      <c r="I541" s="104">
        <v>0</v>
      </c>
      <c r="J541" s="104">
        <v>84452</v>
      </c>
      <c r="K541" s="36"/>
      <c r="L541" s="219" t="s">
        <v>2342</v>
      </c>
      <c r="M541" s="92"/>
      <c r="N541" s="218"/>
      <c r="O541" s="218"/>
      <c r="P541" s="5"/>
    </row>
    <row r="542" spans="1:16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7"/>
        <v>123951</v>
      </c>
      <c r="G542" s="104">
        <v>5290</v>
      </c>
      <c r="H542" s="104">
        <v>74745</v>
      </c>
      <c r="I542" s="104">
        <v>10700</v>
      </c>
      <c r="J542" s="104">
        <v>33216</v>
      </c>
      <c r="K542" s="36"/>
      <c r="L542" s="219" t="s">
        <v>2342</v>
      </c>
      <c r="M542" s="92"/>
      <c r="N542" s="218"/>
      <c r="O542" s="218"/>
      <c r="P542" s="5"/>
    </row>
    <row r="543" spans="1:16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7"/>
        <v>557301</v>
      </c>
      <c r="G543" s="104">
        <v>0</v>
      </c>
      <c r="H543" s="104">
        <v>121451</v>
      </c>
      <c r="I543" s="104">
        <v>432000</v>
      </c>
      <c r="J543" s="104">
        <v>3850</v>
      </c>
      <c r="K543" s="36"/>
      <c r="L543" s="219" t="s">
        <v>2342</v>
      </c>
      <c r="M543" s="92"/>
      <c r="N543" s="218"/>
      <c r="O543" s="218"/>
      <c r="P543" s="5"/>
    </row>
    <row r="544" spans="1:12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7"/>
        <v>1447622</v>
      </c>
      <c r="G544" s="104">
        <v>220000</v>
      </c>
      <c r="H544" s="104">
        <v>298829</v>
      </c>
      <c r="I544" s="104">
        <v>0</v>
      </c>
      <c r="J544" s="104">
        <v>928793</v>
      </c>
      <c r="K544" s="36"/>
      <c r="L544" s="219" t="s">
        <v>2342</v>
      </c>
    </row>
    <row r="545" spans="1:12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7"/>
        <v>291508</v>
      </c>
      <c r="G545" s="104">
        <v>0</v>
      </c>
      <c r="H545" s="104">
        <v>252358</v>
      </c>
      <c r="I545" s="104">
        <v>0</v>
      </c>
      <c r="J545" s="104">
        <v>39150</v>
      </c>
      <c r="K545" s="36"/>
      <c r="L545" s="219" t="s">
        <v>2342</v>
      </c>
    </row>
    <row r="546" spans="1:12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7"/>
        <v>174316</v>
      </c>
      <c r="G546" s="104">
        <v>83000</v>
      </c>
      <c r="H546" s="104">
        <v>87016</v>
      </c>
      <c r="I546" s="104">
        <v>0</v>
      </c>
      <c r="J546" s="104">
        <v>4300</v>
      </c>
      <c r="K546" s="36"/>
      <c r="L546" s="219" t="s">
        <v>2342</v>
      </c>
    </row>
    <row r="547" spans="1:12" s="5" customFormat="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7"/>
        <v>3694071</v>
      </c>
      <c r="G547" s="104">
        <v>234093</v>
      </c>
      <c r="H547" s="104">
        <v>792000</v>
      </c>
      <c r="I547" s="104">
        <v>2460995</v>
      </c>
      <c r="J547" s="104">
        <v>206983</v>
      </c>
      <c r="K547" s="36"/>
      <c r="L547" s="219" t="s">
        <v>2342</v>
      </c>
    </row>
    <row r="548" spans="1:12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7"/>
        <v>291235</v>
      </c>
      <c r="G548" s="104">
        <v>43000</v>
      </c>
      <c r="H548" s="104">
        <v>123371</v>
      </c>
      <c r="I548" s="104">
        <v>0</v>
      </c>
      <c r="J548" s="104">
        <v>124864</v>
      </c>
      <c r="K548" s="36"/>
      <c r="L548" s="219" t="s">
        <v>2342</v>
      </c>
    </row>
    <row r="549" spans="1:12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7"/>
        <v>304716</v>
      </c>
      <c r="G549" s="104">
        <v>0</v>
      </c>
      <c r="H549" s="104">
        <v>263629</v>
      </c>
      <c r="I549" s="104">
        <v>22000</v>
      </c>
      <c r="J549" s="104">
        <v>19087</v>
      </c>
      <c r="K549" s="36"/>
      <c r="L549" s="219" t="s">
        <v>2342</v>
      </c>
    </row>
    <row r="550" spans="1:12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7"/>
        <v>52379</v>
      </c>
      <c r="G550" s="104">
        <v>0</v>
      </c>
      <c r="H550" s="104">
        <v>39478</v>
      </c>
      <c r="I550" s="104">
        <v>0</v>
      </c>
      <c r="J550" s="104">
        <v>12901</v>
      </c>
      <c r="K550" s="36"/>
      <c r="L550" s="219" t="s">
        <v>2342</v>
      </c>
    </row>
    <row r="551" spans="1:12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7"/>
        <v>783007</v>
      </c>
      <c r="G551" s="104">
        <v>31601</v>
      </c>
      <c r="H551" s="104">
        <v>596957</v>
      </c>
      <c r="I551" s="104">
        <v>0</v>
      </c>
      <c r="J551" s="104">
        <v>154449</v>
      </c>
      <c r="K551" s="36"/>
      <c r="L551" s="219" t="s">
        <v>2342</v>
      </c>
    </row>
    <row r="552" spans="1:12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222" t="s">
        <v>9</v>
      </c>
      <c r="G552" s="222" t="s">
        <v>9</v>
      </c>
      <c r="H552" s="222" t="s">
        <v>9</v>
      </c>
      <c r="I552" s="222" t="s">
        <v>9</v>
      </c>
      <c r="J552" s="222" t="s">
        <v>9</v>
      </c>
      <c r="K552" s="36"/>
      <c r="L552" s="220" t="s">
        <v>9</v>
      </c>
    </row>
    <row r="553" spans="1:12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>G553+H553+I553+J553</f>
        <v>640647</v>
      </c>
      <c r="G553" s="104">
        <v>375000</v>
      </c>
      <c r="H553" s="104">
        <v>133577</v>
      </c>
      <c r="I553" s="104">
        <v>0</v>
      </c>
      <c r="J553" s="104">
        <v>132070</v>
      </c>
      <c r="K553" s="36"/>
      <c r="L553" s="219" t="s">
        <v>2342</v>
      </c>
    </row>
    <row r="554" spans="1:12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222" t="s">
        <v>9</v>
      </c>
      <c r="G554" s="222" t="s">
        <v>9</v>
      </c>
      <c r="H554" s="222" t="s">
        <v>9</v>
      </c>
      <c r="I554" s="222" t="s">
        <v>9</v>
      </c>
      <c r="J554" s="222" t="s">
        <v>9</v>
      </c>
      <c r="K554" s="36"/>
      <c r="L554" s="220" t="s">
        <v>9</v>
      </c>
    </row>
    <row r="555" spans="1:12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>G555+H555+I555+J555</f>
        <v>788697</v>
      </c>
      <c r="G555" s="104">
        <v>0</v>
      </c>
      <c r="H555" s="104">
        <v>730247</v>
      </c>
      <c r="I555" s="104">
        <v>0</v>
      </c>
      <c r="J555" s="104">
        <v>58450</v>
      </c>
      <c r="K555" s="36"/>
      <c r="L555" s="219" t="s">
        <v>2347</v>
      </c>
    </row>
    <row r="556" spans="1:12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>G556+H556+I556+J556</f>
        <v>7919165</v>
      </c>
      <c r="G556" s="104">
        <v>783000</v>
      </c>
      <c r="H556" s="104">
        <v>6627436</v>
      </c>
      <c r="I556" s="104">
        <v>0</v>
      </c>
      <c r="J556" s="104">
        <v>508729</v>
      </c>
      <c r="K556" s="36"/>
      <c r="L556" s="219" t="s">
        <v>2342</v>
      </c>
    </row>
    <row r="557" spans="1:12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222" t="s">
        <v>9</v>
      </c>
      <c r="G557" s="222" t="s">
        <v>9</v>
      </c>
      <c r="H557" s="222" t="s">
        <v>9</v>
      </c>
      <c r="I557" s="222" t="s">
        <v>9</v>
      </c>
      <c r="J557" s="222" t="s">
        <v>9</v>
      </c>
      <c r="K557" s="36"/>
      <c r="L557" s="220" t="s">
        <v>9</v>
      </c>
    </row>
    <row r="558" spans="1:12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aca="true" t="shared" si="28" ref="F558:F566">G558+H558+I558+J558</f>
        <v>1547529</v>
      </c>
      <c r="G558" s="104">
        <v>0</v>
      </c>
      <c r="H558" s="104">
        <v>663700</v>
      </c>
      <c r="I558" s="104">
        <v>0</v>
      </c>
      <c r="J558" s="104">
        <v>883829</v>
      </c>
      <c r="K558" s="36"/>
      <c r="L558" s="219" t="s">
        <v>2342</v>
      </c>
    </row>
    <row r="559" spans="1:12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8"/>
        <v>216088</v>
      </c>
      <c r="G559" s="104">
        <v>0</v>
      </c>
      <c r="H559" s="104">
        <v>188138</v>
      </c>
      <c r="I559" s="104">
        <v>0</v>
      </c>
      <c r="J559" s="104">
        <v>27950</v>
      </c>
      <c r="K559" s="36"/>
      <c r="L559" s="219" t="s">
        <v>2342</v>
      </c>
    </row>
    <row r="560" spans="1:12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28"/>
        <v>533516</v>
      </c>
      <c r="G560" s="104">
        <v>0</v>
      </c>
      <c r="H560" s="104">
        <v>342116</v>
      </c>
      <c r="I560" s="104">
        <v>15000</v>
      </c>
      <c r="J560" s="104">
        <v>176400</v>
      </c>
      <c r="K560" s="36"/>
      <c r="L560" s="219" t="s">
        <v>2347</v>
      </c>
    </row>
    <row r="561" spans="1:12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28"/>
        <v>259352</v>
      </c>
      <c r="G561" s="104">
        <v>0</v>
      </c>
      <c r="H561" s="104">
        <v>153015</v>
      </c>
      <c r="I561" s="104">
        <v>0</v>
      </c>
      <c r="J561" s="104">
        <v>106337</v>
      </c>
      <c r="K561" s="36"/>
      <c r="L561" s="219" t="s">
        <v>2347</v>
      </c>
    </row>
    <row r="562" spans="1:12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8"/>
        <v>0</v>
      </c>
      <c r="G562" s="104">
        <v>0</v>
      </c>
      <c r="H562" s="104">
        <v>0</v>
      </c>
      <c r="I562" s="104">
        <v>0</v>
      </c>
      <c r="J562" s="104">
        <v>0</v>
      </c>
      <c r="K562" s="36"/>
      <c r="L562" s="219" t="s">
        <v>2342</v>
      </c>
    </row>
    <row r="563" spans="1:12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8"/>
        <v>1431290</v>
      </c>
      <c r="G563" s="104">
        <v>370000</v>
      </c>
      <c r="H563" s="104">
        <v>420121</v>
      </c>
      <c r="I563" s="104">
        <v>0</v>
      </c>
      <c r="J563" s="104">
        <v>641169</v>
      </c>
      <c r="K563" s="36"/>
      <c r="L563" s="219" t="s">
        <v>2347</v>
      </c>
    </row>
    <row r="564" spans="1:12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8"/>
        <v>1620842</v>
      </c>
      <c r="G564" s="104">
        <v>0</v>
      </c>
      <c r="H564" s="104">
        <v>1573040</v>
      </c>
      <c r="I564" s="104">
        <v>0</v>
      </c>
      <c r="J564" s="104">
        <v>47802</v>
      </c>
      <c r="K564" s="36"/>
      <c r="L564" s="219" t="s">
        <v>2342</v>
      </c>
    </row>
    <row r="565" spans="1:12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8"/>
        <v>1348917</v>
      </c>
      <c r="G565" s="104">
        <v>0</v>
      </c>
      <c r="H565" s="104">
        <v>1317416</v>
      </c>
      <c r="I565" s="104">
        <v>16000</v>
      </c>
      <c r="J565" s="104">
        <v>15501</v>
      </c>
      <c r="K565" s="36"/>
      <c r="L565" s="219" t="s">
        <v>2342</v>
      </c>
    </row>
    <row r="566" spans="1:12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8"/>
        <v>1364922</v>
      </c>
      <c r="G566" s="104">
        <v>0</v>
      </c>
      <c r="H566" s="104">
        <v>616730</v>
      </c>
      <c r="I566" s="104">
        <v>4800</v>
      </c>
      <c r="J566" s="104">
        <v>743392</v>
      </c>
      <c r="K566" s="36"/>
      <c r="L566" s="219" t="s">
        <v>2342</v>
      </c>
    </row>
    <row r="567" spans="1:12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222" t="s">
        <v>9</v>
      </c>
      <c r="G567" s="222" t="s">
        <v>9</v>
      </c>
      <c r="H567" s="222" t="s">
        <v>9</v>
      </c>
      <c r="I567" s="222" t="s">
        <v>9</v>
      </c>
      <c r="J567" s="222" t="s">
        <v>9</v>
      </c>
      <c r="K567" s="36"/>
      <c r="L567" s="220" t="s">
        <v>9</v>
      </c>
    </row>
    <row r="568" spans="1:12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aca="true" t="shared" si="29" ref="F568:F575">G568+H568+I568+J568</f>
        <v>569411</v>
      </c>
      <c r="G568" s="104">
        <v>0</v>
      </c>
      <c r="H568" s="104">
        <v>466211</v>
      </c>
      <c r="I568" s="104">
        <v>0</v>
      </c>
      <c r="J568" s="104">
        <v>103200</v>
      </c>
      <c r="K568" s="36"/>
      <c r="L568" s="219" t="s">
        <v>2347</v>
      </c>
    </row>
    <row r="569" spans="1:12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9"/>
        <v>2857205</v>
      </c>
      <c r="G569" s="104">
        <v>1005000</v>
      </c>
      <c r="H569" s="104">
        <v>1597121</v>
      </c>
      <c r="I569" s="104">
        <v>0</v>
      </c>
      <c r="J569" s="104">
        <v>255084</v>
      </c>
      <c r="K569" s="36"/>
      <c r="L569" s="219" t="s">
        <v>2342</v>
      </c>
    </row>
    <row r="570" spans="1:12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9"/>
        <v>4082283</v>
      </c>
      <c r="G570" s="104">
        <v>238500</v>
      </c>
      <c r="H570" s="104">
        <v>538281</v>
      </c>
      <c r="I570" s="104">
        <v>1063000</v>
      </c>
      <c r="J570" s="104">
        <v>2242502</v>
      </c>
      <c r="K570" s="36"/>
      <c r="L570" s="219" t="s">
        <v>2342</v>
      </c>
    </row>
    <row r="571" spans="1:12" s="5" customFormat="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9"/>
        <v>3855349</v>
      </c>
      <c r="G571" s="104">
        <v>150000</v>
      </c>
      <c r="H571" s="104">
        <v>2665076</v>
      </c>
      <c r="I571" s="104">
        <v>0</v>
      </c>
      <c r="J571" s="104">
        <v>1040273</v>
      </c>
      <c r="K571" s="36"/>
      <c r="L571" s="219" t="s">
        <v>2347</v>
      </c>
    </row>
    <row r="572" spans="1:12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9"/>
        <v>3370430</v>
      </c>
      <c r="G572" s="104">
        <v>1516000</v>
      </c>
      <c r="H572" s="104">
        <v>1301497</v>
      </c>
      <c r="I572" s="104">
        <v>28000</v>
      </c>
      <c r="J572" s="104">
        <v>524933</v>
      </c>
      <c r="K572" s="36"/>
      <c r="L572" s="219" t="s">
        <v>2342</v>
      </c>
    </row>
    <row r="573" spans="1:12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9"/>
        <v>5847638</v>
      </c>
      <c r="G573" s="104">
        <v>2182000</v>
      </c>
      <c r="H573" s="104">
        <v>3332832</v>
      </c>
      <c r="I573" s="104">
        <v>59000</v>
      </c>
      <c r="J573" s="104">
        <v>273806</v>
      </c>
      <c r="K573" s="36"/>
      <c r="L573" s="219" t="s">
        <v>2342</v>
      </c>
    </row>
    <row r="574" spans="1:12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9"/>
        <v>1400</v>
      </c>
      <c r="G574" s="104">
        <v>0</v>
      </c>
      <c r="H574" s="104">
        <v>1400</v>
      </c>
      <c r="I574" s="104">
        <v>0</v>
      </c>
      <c r="J574" s="104">
        <v>0</v>
      </c>
      <c r="K574" s="36"/>
      <c r="L574" s="219" t="s">
        <v>2342</v>
      </c>
    </row>
    <row r="575" spans="1:12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9"/>
        <v>1732382</v>
      </c>
      <c r="G575" s="104">
        <v>1623950</v>
      </c>
      <c r="H575" s="104">
        <v>70432</v>
      </c>
      <c r="I575" s="104">
        <v>0</v>
      </c>
      <c r="J575" s="104">
        <v>38000</v>
      </c>
      <c r="K575" s="36"/>
      <c r="L575" s="219" t="s">
        <v>2342</v>
      </c>
    </row>
    <row r="576" spans="1:12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222" t="s">
        <v>9</v>
      </c>
      <c r="G576" s="222" t="s">
        <v>9</v>
      </c>
      <c r="H576" s="222" t="s">
        <v>9</v>
      </c>
      <c r="I576" s="222" t="s">
        <v>9</v>
      </c>
      <c r="J576" s="222" t="s">
        <v>9</v>
      </c>
      <c r="K576" s="36"/>
      <c r="L576" s="220" t="s">
        <v>9</v>
      </c>
    </row>
    <row r="577" spans="1:12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>G577+H577+I577+J577</f>
        <v>353489</v>
      </c>
      <c r="G577" s="104">
        <v>0</v>
      </c>
      <c r="H577" s="104">
        <v>92489</v>
      </c>
      <c r="I577" s="104">
        <v>0</v>
      </c>
      <c r="J577" s="104">
        <v>261000</v>
      </c>
      <c r="K577" s="36"/>
      <c r="L577" s="219" t="s">
        <v>2347</v>
      </c>
    </row>
    <row r="578" spans="1:12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>G578+H578+I578+J578</f>
        <v>1345904</v>
      </c>
      <c r="G578" s="104">
        <v>763200</v>
      </c>
      <c r="H578" s="104">
        <v>124564</v>
      </c>
      <c r="I578" s="104">
        <v>417300</v>
      </c>
      <c r="J578" s="104">
        <v>40840</v>
      </c>
      <c r="K578" s="36"/>
      <c r="L578" s="219" t="s">
        <v>2342</v>
      </c>
    </row>
    <row r="579" spans="1:12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>G579+H579+I579+J579</f>
        <v>1244412</v>
      </c>
      <c r="G579" s="104">
        <v>0</v>
      </c>
      <c r="H579" s="104">
        <v>29625</v>
      </c>
      <c r="I579" s="104">
        <v>3000</v>
      </c>
      <c r="J579" s="104">
        <v>1211787</v>
      </c>
      <c r="K579" s="36"/>
      <c r="L579" s="219" t="s">
        <v>2342</v>
      </c>
    </row>
    <row r="580" spans="1:12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>G580+H580+I580+J580</f>
        <v>48187</v>
      </c>
      <c r="G580" s="104">
        <v>0</v>
      </c>
      <c r="H580" s="104">
        <v>516</v>
      </c>
      <c r="I580" s="104">
        <v>22000</v>
      </c>
      <c r="J580" s="104">
        <v>25671</v>
      </c>
      <c r="K580" s="36"/>
      <c r="L580" s="219" t="s">
        <v>2342</v>
      </c>
    </row>
    <row r="581" spans="1:12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>G581+H581+I581+J581</f>
        <v>169690</v>
      </c>
      <c r="G581" s="104">
        <v>0</v>
      </c>
      <c r="H581" s="104">
        <v>39567</v>
      </c>
      <c r="I581" s="104">
        <v>0</v>
      </c>
      <c r="J581" s="104">
        <v>130123</v>
      </c>
      <c r="K581" s="36"/>
      <c r="L581" s="219" t="s">
        <v>2342</v>
      </c>
    </row>
    <row r="582" spans="1:12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222" t="s">
        <v>9</v>
      </c>
      <c r="G582" s="222" t="s">
        <v>9</v>
      </c>
      <c r="H582" s="222" t="s">
        <v>9</v>
      </c>
      <c r="I582" s="222" t="s">
        <v>9</v>
      </c>
      <c r="J582" s="222" t="s">
        <v>9</v>
      </c>
      <c r="K582" s="36"/>
      <c r="L582" s="220" t="s">
        <v>9</v>
      </c>
    </row>
    <row r="583" spans="1:12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aca="true" t="shared" si="30" ref="F583:F588">G583+H583+I583+J583</f>
        <v>122706</v>
      </c>
      <c r="G583" s="104">
        <v>0</v>
      </c>
      <c r="H583" s="104">
        <v>25206</v>
      </c>
      <c r="I583" s="104">
        <v>0</v>
      </c>
      <c r="J583" s="104">
        <v>97500</v>
      </c>
      <c r="K583" s="36"/>
      <c r="L583" s="219" t="s">
        <v>2342</v>
      </c>
    </row>
    <row r="584" spans="1:13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30"/>
        <v>65611</v>
      </c>
      <c r="G584" s="104">
        <v>30000</v>
      </c>
      <c r="H584" s="104">
        <v>7621</v>
      </c>
      <c r="I584" s="104">
        <v>0</v>
      </c>
      <c r="J584" s="104">
        <v>27990</v>
      </c>
      <c r="K584" s="36"/>
      <c r="L584" s="219" t="s">
        <v>2342</v>
      </c>
      <c r="M584" s="95"/>
    </row>
    <row r="585" spans="1:12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30"/>
        <v>30970</v>
      </c>
      <c r="G585" s="104">
        <v>0</v>
      </c>
      <c r="H585" s="104">
        <v>17530</v>
      </c>
      <c r="I585" s="104">
        <v>7000</v>
      </c>
      <c r="J585" s="104">
        <v>6440</v>
      </c>
      <c r="K585" s="36"/>
      <c r="L585" s="219" t="s">
        <v>2342</v>
      </c>
    </row>
    <row r="586" spans="1:12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30"/>
        <v>87399</v>
      </c>
      <c r="G586" s="104">
        <v>0</v>
      </c>
      <c r="H586" s="104">
        <v>78624</v>
      </c>
      <c r="I586" s="104">
        <v>0</v>
      </c>
      <c r="J586" s="104">
        <v>8775</v>
      </c>
      <c r="K586" s="36"/>
      <c r="L586" s="219" t="s">
        <v>2347</v>
      </c>
    </row>
    <row r="587" spans="1:12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30"/>
        <v>135965</v>
      </c>
      <c r="G587" s="104">
        <v>0</v>
      </c>
      <c r="H587" s="104">
        <v>97899</v>
      </c>
      <c r="I587" s="104">
        <v>1500</v>
      </c>
      <c r="J587" s="104">
        <v>36566</v>
      </c>
      <c r="K587" s="36"/>
      <c r="L587" s="219" t="s">
        <v>2342</v>
      </c>
    </row>
    <row r="588" spans="1:12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30"/>
        <v>54150</v>
      </c>
      <c r="G588" s="104">
        <v>0</v>
      </c>
      <c r="H588" s="104">
        <v>53850</v>
      </c>
      <c r="I588" s="104">
        <v>0</v>
      </c>
      <c r="J588" s="104">
        <v>300</v>
      </c>
      <c r="K588" s="36"/>
      <c r="L588" s="219" t="s">
        <v>2342</v>
      </c>
    </row>
    <row r="589" spans="1:12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222" t="s">
        <v>9</v>
      </c>
      <c r="G589" s="222" t="s">
        <v>9</v>
      </c>
      <c r="H589" s="222" t="s">
        <v>9</v>
      </c>
      <c r="I589" s="222" t="s">
        <v>9</v>
      </c>
      <c r="J589" s="222" t="s">
        <v>9</v>
      </c>
      <c r="K589" s="63"/>
      <c r="L589" s="220" t="s">
        <v>9</v>
      </c>
    </row>
    <row r="590" spans="1:12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>G590+H590+I590+J590</f>
        <v>371304</v>
      </c>
      <c r="G590" s="104">
        <v>0</v>
      </c>
      <c r="H590" s="104">
        <v>358008</v>
      </c>
      <c r="I590" s="104">
        <v>0</v>
      </c>
      <c r="J590" s="104">
        <v>13296</v>
      </c>
      <c r="K590" s="36"/>
      <c r="L590" s="219" t="s">
        <v>2342</v>
      </c>
    </row>
    <row r="591" spans="1:12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>G591+H591+I591+J591</f>
        <v>516432</v>
      </c>
      <c r="G591" s="104">
        <v>0</v>
      </c>
      <c r="H591" s="104">
        <v>89590</v>
      </c>
      <c r="I591" s="104">
        <v>0</v>
      </c>
      <c r="J591" s="104">
        <v>426842</v>
      </c>
      <c r="K591" s="36"/>
      <c r="L591" s="219" t="s">
        <v>2342</v>
      </c>
    </row>
    <row r="592" spans="1:12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61" t="s">
        <v>2349</v>
      </c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31" ref="F593:F598">G593+H593+I593+J593</f>
        <v>791367</v>
      </c>
      <c r="G593" s="104">
        <v>0</v>
      </c>
      <c r="H593" s="104">
        <v>345049</v>
      </c>
      <c r="I593" s="104">
        <v>344467</v>
      </c>
      <c r="J593" s="104">
        <v>101851</v>
      </c>
      <c r="K593" s="36"/>
      <c r="L593" s="219" t="s">
        <v>2342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31"/>
        <v>111135</v>
      </c>
      <c r="G594" s="104">
        <v>6500</v>
      </c>
      <c r="H594" s="104">
        <v>30510</v>
      </c>
      <c r="I594" s="104">
        <v>24505</v>
      </c>
      <c r="J594" s="104">
        <v>49620</v>
      </c>
      <c r="K594" s="36"/>
      <c r="L594" s="219" t="s">
        <v>2342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31"/>
        <v>160202</v>
      </c>
      <c r="G595" s="104">
        <v>0</v>
      </c>
      <c r="H595" s="104">
        <v>88872</v>
      </c>
      <c r="I595" s="104">
        <v>0</v>
      </c>
      <c r="J595" s="104">
        <v>71330</v>
      </c>
      <c r="K595" s="36"/>
      <c r="L595" s="219" t="s">
        <v>2347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31"/>
        <v>172795</v>
      </c>
      <c r="G596" s="104">
        <v>0</v>
      </c>
      <c r="H596" s="104">
        <v>55195</v>
      </c>
      <c r="I596" s="104">
        <v>64500</v>
      </c>
      <c r="J596" s="104">
        <v>53100</v>
      </c>
      <c r="K596" s="36"/>
      <c r="L596" s="219" t="s">
        <v>2342</v>
      </c>
    </row>
    <row r="597" spans="1:12" s="5" customFormat="1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31"/>
        <v>117249</v>
      </c>
      <c r="G597" s="104">
        <v>0</v>
      </c>
      <c r="H597" s="104">
        <v>90243</v>
      </c>
      <c r="I597" s="104">
        <v>7606</v>
      </c>
      <c r="J597" s="104">
        <v>19400</v>
      </c>
      <c r="K597" s="36"/>
      <c r="L597" s="219" t="s">
        <v>2347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31"/>
        <v>1779319</v>
      </c>
      <c r="G598" s="104">
        <v>0</v>
      </c>
      <c r="H598" s="104">
        <v>0</v>
      </c>
      <c r="I598" s="104">
        <v>630754</v>
      </c>
      <c r="J598" s="104">
        <v>1148565</v>
      </c>
      <c r="K598" s="36"/>
      <c r="L598" s="219" t="s">
        <v>2342</v>
      </c>
    </row>
    <row r="599" spans="3:12" ht="15">
      <c r="C599" s="80"/>
      <c r="F599" s="48"/>
      <c r="G599" s="79"/>
      <c r="H599" s="79"/>
      <c r="I599" s="79"/>
      <c r="J599" s="79"/>
      <c r="L599" s="219"/>
    </row>
    <row r="600" spans="3:12" ht="15">
      <c r="C600" s="80"/>
      <c r="G600" s="79"/>
      <c r="L600" s="219"/>
    </row>
    <row r="601" spans="3:12" ht="15">
      <c r="C601" s="80"/>
      <c r="L601" s="219"/>
    </row>
    <row r="602" spans="3:12" ht="15">
      <c r="C602" s="80"/>
      <c r="L602" s="219"/>
    </row>
    <row r="603" spans="3:12" ht="15">
      <c r="C603" s="80"/>
      <c r="L603" s="219"/>
    </row>
    <row r="604" spans="3:12" ht="15">
      <c r="C604" s="80"/>
      <c r="L604" s="219"/>
    </row>
    <row r="605" spans="3:12" ht="15">
      <c r="C605" s="80"/>
      <c r="L605" s="219"/>
    </row>
    <row r="606" spans="3:12" ht="15">
      <c r="C606" s="80"/>
      <c r="L606" s="219"/>
    </row>
    <row r="607" spans="3:12" ht="15">
      <c r="C607" s="80"/>
      <c r="L607" s="219"/>
    </row>
    <row r="608" spans="3:12" ht="15">
      <c r="C608" s="80"/>
      <c r="L608" s="219"/>
    </row>
    <row r="609" spans="3:12" ht="15">
      <c r="C609" s="80"/>
      <c r="L609" s="220"/>
    </row>
    <row r="610" spans="3:12" ht="15">
      <c r="C610" s="80"/>
      <c r="L610" s="219"/>
    </row>
    <row r="611" spans="3:12" ht="15">
      <c r="C611" s="80"/>
      <c r="L611" s="219"/>
    </row>
    <row r="612" spans="3:12" ht="15">
      <c r="C612" s="80"/>
      <c r="L612" s="219"/>
    </row>
    <row r="613" spans="3:12" ht="15">
      <c r="C613" s="80"/>
      <c r="L613" s="219"/>
    </row>
    <row r="614" spans="3:12" ht="15">
      <c r="C614" s="80"/>
      <c r="L614" s="219"/>
    </row>
    <row r="615" spans="3:12" ht="15">
      <c r="C615" s="80"/>
      <c r="L615" s="219"/>
    </row>
    <row r="616" spans="3:12" ht="15">
      <c r="C616" s="80"/>
      <c r="L616" s="219"/>
    </row>
    <row r="617" spans="3:12" ht="15">
      <c r="C617" s="80"/>
      <c r="L617" s="220"/>
    </row>
    <row r="618" spans="3:12" ht="15">
      <c r="C618" s="80"/>
      <c r="L618" s="219"/>
    </row>
    <row r="619" spans="3:12" ht="15">
      <c r="C619" s="80"/>
      <c r="L619" s="219"/>
    </row>
    <row r="620" spans="3:12" ht="15">
      <c r="C620" s="80"/>
      <c r="L620" s="219"/>
    </row>
    <row r="621" spans="3:12" ht="15">
      <c r="C621" s="80"/>
      <c r="L621" s="220"/>
    </row>
    <row r="622" spans="3:12" ht="15">
      <c r="C622" s="80"/>
      <c r="L622" s="219"/>
    </row>
    <row r="623" spans="3:12" ht="15">
      <c r="C623" s="80"/>
      <c r="L623" s="219"/>
    </row>
    <row r="624" spans="3:12" ht="15">
      <c r="C624" s="80"/>
      <c r="L624" s="219"/>
    </row>
    <row r="625" spans="3:12" ht="15">
      <c r="C625" s="80"/>
      <c r="L625" s="219"/>
    </row>
    <row r="626" spans="3:12" ht="15">
      <c r="C626" s="80"/>
      <c r="L626" s="219"/>
    </row>
    <row r="627" spans="3:12" ht="15">
      <c r="C627" s="80"/>
      <c r="L627" s="219"/>
    </row>
    <row r="628" spans="3:12" ht="15">
      <c r="C628" s="80"/>
      <c r="L628" s="219"/>
    </row>
    <row r="629" spans="3:12" ht="15">
      <c r="C629" s="80"/>
      <c r="L629" s="219"/>
    </row>
    <row r="630" spans="3:12" ht="15">
      <c r="C630" s="80"/>
      <c r="L630" s="219"/>
    </row>
    <row r="631" spans="3:12" ht="15">
      <c r="C631" s="80"/>
      <c r="L631" s="220"/>
    </row>
    <row r="632" spans="3:12" ht="15">
      <c r="C632" s="80"/>
      <c r="L632" s="219"/>
    </row>
    <row r="633" spans="3:12" ht="15">
      <c r="C633" s="80"/>
      <c r="L633" s="219"/>
    </row>
    <row r="634" spans="3:12" ht="15">
      <c r="C634" s="80"/>
      <c r="L634" s="219"/>
    </row>
    <row r="635" spans="3:12" ht="15">
      <c r="C635" s="80"/>
      <c r="L635" s="219"/>
    </row>
    <row r="636" spans="3:12" ht="15">
      <c r="C636" s="80"/>
      <c r="L636" s="219"/>
    </row>
    <row r="637" spans="3:12" ht="15">
      <c r="C637" s="80"/>
      <c r="L637" s="219"/>
    </row>
    <row r="638" spans="3:12" ht="15">
      <c r="C638" s="80"/>
      <c r="L638" s="219"/>
    </row>
    <row r="639" spans="3:12" ht="15">
      <c r="C639" s="80"/>
      <c r="L639" s="219"/>
    </row>
    <row r="640" spans="3:12" ht="15">
      <c r="C640" s="80"/>
      <c r="L640" s="219"/>
    </row>
    <row r="641" spans="3:12" ht="15">
      <c r="C641" s="80"/>
      <c r="L641" s="219"/>
    </row>
    <row r="642" spans="3:12" ht="15">
      <c r="C642" s="80"/>
      <c r="L642" s="219"/>
    </row>
    <row r="643" spans="3:12" ht="15">
      <c r="C643" s="80"/>
      <c r="L643" s="220"/>
    </row>
    <row r="644" spans="3:12" ht="15">
      <c r="C644" s="80"/>
      <c r="L644" s="219"/>
    </row>
    <row r="645" spans="3:12" ht="15">
      <c r="C645" s="80"/>
      <c r="L645" s="219"/>
    </row>
    <row r="646" spans="3:12" ht="15">
      <c r="C646" s="80"/>
      <c r="L646" s="219"/>
    </row>
    <row r="647" spans="3:12" ht="15">
      <c r="C647" s="80"/>
      <c r="L647" s="219"/>
    </row>
    <row r="648" spans="3:12" ht="15">
      <c r="C648" s="80"/>
      <c r="L648" s="220"/>
    </row>
    <row r="649" spans="3:12" ht="15">
      <c r="C649" s="80"/>
      <c r="L649" s="219"/>
    </row>
    <row r="650" spans="3:12" ht="15">
      <c r="C650" s="80"/>
      <c r="L650" s="219"/>
    </row>
    <row r="651" spans="3:12" ht="15">
      <c r="C651" s="80"/>
      <c r="L651" s="219"/>
    </row>
    <row r="652" spans="3:12" ht="15">
      <c r="C652" s="80"/>
      <c r="L652" s="219"/>
    </row>
    <row r="653" spans="3:12" ht="15">
      <c r="C653" s="80"/>
      <c r="L653" s="219"/>
    </row>
    <row r="654" spans="3:12" ht="15">
      <c r="C654" s="80"/>
      <c r="L654" s="219"/>
    </row>
    <row r="655" spans="3:12" ht="15">
      <c r="C655" s="80"/>
      <c r="L655" s="219"/>
    </row>
    <row r="656" spans="3:12" ht="15">
      <c r="C656" s="80"/>
      <c r="L656" s="220"/>
    </row>
    <row r="657" spans="3:12" ht="15">
      <c r="C657" s="80"/>
      <c r="L657" s="219"/>
    </row>
    <row r="658" spans="3:12" ht="15">
      <c r="C658" s="80"/>
      <c r="L658" s="220"/>
    </row>
    <row r="659" spans="3:12" ht="15">
      <c r="C659" s="80"/>
      <c r="L659" s="219"/>
    </row>
    <row r="660" spans="3:12" ht="15">
      <c r="C660" s="80"/>
      <c r="L660" s="219"/>
    </row>
    <row r="661" spans="3:12" ht="15">
      <c r="C661" s="80"/>
      <c r="L661" s="220"/>
    </row>
    <row r="662" spans="3:12" ht="15">
      <c r="C662" s="80"/>
      <c r="L662" s="219"/>
    </row>
    <row r="663" spans="3:12" ht="15">
      <c r="C663" s="80"/>
      <c r="L663" s="219"/>
    </row>
    <row r="664" spans="3:12" ht="15">
      <c r="C664" s="80"/>
      <c r="L664" s="219"/>
    </row>
    <row r="665" spans="3:12" ht="15">
      <c r="C665" s="80"/>
      <c r="L665" s="219"/>
    </row>
    <row r="666" spans="3:12" ht="15">
      <c r="C666" s="80"/>
      <c r="L666" s="219"/>
    </row>
    <row r="667" spans="3:12" ht="15">
      <c r="C667" s="80"/>
      <c r="L667" s="219"/>
    </row>
    <row r="668" spans="3:12" ht="15">
      <c r="C668" s="80"/>
      <c r="L668" s="219"/>
    </row>
    <row r="669" spans="3:12" ht="15">
      <c r="C669" s="80"/>
      <c r="L669" s="219"/>
    </row>
    <row r="670" spans="3:12" ht="15">
      <c r="C670" s="80"/>
      <c r="L670" s="219"/>
    </row>
    <row r="671" spans="3:12" ht="15">
      <c r="C671" s="80"/>
      <c r="L671" s="219"/>
    </row>
    <row r="672" spans="3:12" ht="15">
      <c r="C672" s="80"/>
      <c r="L672" s="219"/>
    </row>
    <row r="673" spans="3:12" ht="15">
      <c r="C673" s="80"/>
      <c r="L673" s="219"/>
    </row>
    <row r="674" spans="3:12" ht="15">
      <c r="C674" s="80"/>
      <c r="L674" s="219"/>
    </row>
    <row r="675" spans="3:12" ht="15">
      <c r="C675" s="80"/>
      <c r="L675" s="219"/>
    </row>
    <row r="676" spans="3:12" ht="15">
      <c r="C676" s="80"/>
      <c r="L676" s="219"/>
    </row>
    <row r="677" spans="3:12" ht="15">
      <c r="C677" s="80"/>
      <c r="L677" s="219"/>
    </row>
    <row r="678" spans="3:12" ht="15">
      <c r="C678" s="80"/>
      <c r="L678" s="219"/>
    </row>
    <row r="679" spans="3:12" ht="15">
      <c r="C679" s="80"/>
      <c r="L679" s="219"/>
    </row>
    <row r="680" spans="3:12" ht="15">
      <c r="C680" s="80"/>
      <c r="L680" s="219"/>
    </row>
    <row r="681" spans="3:12" ht="15">
      <c r="C681" s="80"/>
      <c r="L681" s="219"/>
    </row>
    <row r="682" spans="3:12" ht="15">
      <c r="C682" s="80"/>
      <c r="L682" s="219"/>
    </row>
    <row r="683" spans="3:12" ht="15">
      <c r="C683" s="80"/>
      <c r="L683" s="220"/>
    </row>
    <row r="684" spans="3:12" ht="15">
      <c r="C684" s="80"/>
      <c r="L684" s="219"/>
    </row>
    <row r="685" spans="3:12" ht="15">
      <c r="C685" s="80"/>
      <c r="L685" s="219"/>
    </row>
    <row r="686" spans="3:12" ht="15">
      <c r="C686" s="80"/>
      <c r="L686" s="219"/>
    </row>
    <row r="687" spans="3:12" ht="15">
      <c r="C687" s="80"/>
      <c r="L687" s="219"/>
    </row>
    <row r="688" spans="3:12" ht="15">
      <c r="C688" s="80"/>
      <c r="L688" s="220"/>
    </row>
    <row r="689" spans="3:12" ht="15">
      <c r="C689" s="80"/>
      <c r="L689" s="219"/>
    </row>
    <row r="690" spans="3:12" ht="15">
      <c r="C690" s="80"/>
      <c r="L690" s="219"/>
    </row>
    <row r="691" spans="3:12" ht="15">
      <c r="C691" s="80"/>
      <c r="L691" s="219"/>
    </row>
    <row r="692" spans="3:12" ht="15">
      <c r="C692" s="80"/>
      <c r="L692" s="219"/>
    </row>
    <row r="693" spans="3:12" ht="15">
      <c r="C693" s="80"/>
      <c r="L693" s="219"/>
    </row>
    <row r="694" spans="3:12" ht="15">
      <c r="C694" s="80"/>
      <c r="L694" s="219"/>
    </row>
    <row r="695" spans="3:12" ht="15">
      <c r="C695" s="80"/>
      <c r="L695" s="219"/>
    </row>
    <row r="696" spans="3:12" ht="15">
      <c r="C696" s="80"/>
      <c r="L696" s="219"/>
    </row>
    <row r="697" spans="3:12" ht="15">
      <c r="C697" s="80"/>
      <c r="L697" s="219"/>
    </row>
    <row r="698" spans="3:12" ht="15">
      <c r="C698" s="80"/>
      <c r="L698" s="219"/>
    </row>
    <row r="699" spans="3:12" ht="15">
      <c r="C699" s="80"/>
      <c r="L699" s="219"/>
    </row>
    <row r="700" spans="3:12" ht="15">
      <c r="C700" s="80"/>
      <c r="L700" s="219"/>
    </row>
    <row r="701" spans="3:12" ht="15">
      <c r="C701" s="80"/>
      <c r="L701" s="219"/>
    </row>
    <row r="702" spans="3:12" ht="15">
      <c r="C702" s="80"/>
      <c r="L702" s="220"/>
    </row>
    <row r="703" spans="3:12" ht="15">
      <c r="C703" s="80"/>
      <c r="L703" s="219"/>
    </row>
    <row r="704" spans="3:12" ht="15">
      <c r="C704" s="80"/>
      <c r="L704" s="219"/>
    </row>
    <row r="705" spans="3:12" ht="15">
      <c r="C705" s="80"/>
      <c r="L705" s="219"/>
    </row>
    <row r="706" spans="3:12" ht="15">
      <c r="C706" s="80"/>
      <c r="L706" s="219"/>
    </row>
    <row r="707" spans="3:12" ht="15">
      <c r="C707" s="80"/>
      <c r="L707" s="219"/>
    </row>
    <row r="708" spans="3:12" ht="15">
      <c r="C708" s="80"/>
      <c r="L708" s="219"/>
    </row>
    <row r="709" spans="3:12" ht="15">
      <c r="C709" s="80"/>
      <c r="L709" s="219"/>
    </row>
    <row r="710" spans="3:12" ht="15">
      <c r="C710" s="80"/>
      <c r="L710" s="219"/>
    </row>
    <row r="711" spans="3:12" ht="15">
      <c r="C711" s="80"/>
      <c r="L711" s="219"/>
    </row>
    <row r="712" spans="3:12" ht="15">
      <c r="C712" s="80"/>
      <c r="L712" s="219"/>
    </row>
    <row r="713" spans="3:12" ht="15">
      <c r="C713" s="80"/>
      <c r="L713" s="219"/>
    </row>
    <row r="714" spans="3:12" ht="15">
      <c r="C714" s="80"/>
      <c r="L714" s="219"/>
    </row>
    <row r="715" spans="3:12" ht="15">
      <c r="C715" s="80"/>
      <c r="L715" s="220"/>
    </row>
    <row r="716" spans="3:12" ht="15">
      <c r="C716" s="80"/>
      <c r="L716" s="220"/>
    </row>
    <row r="717" spans="3:12" ht="15">
      <c r="C717" s="80"/>
      <c r="L717" s="219"/>
    </row>
    <row r="718" spans="3:12" ht="15">
      <c r="C718" s="80"/>
      <c r="L718" s="219"/>
    </row>
    <row r="719" spans="3:12" ht="15">
      <c r="C719" s="80"/>
      <c r="L719" s="219"/>
    </row>
    <row r="720" spans="3:12" ht="15">
      <c r="C720" s="80"/>
      <c r="L720" s="219"/>
    </row>
    <row r="721" spans="3:12" ht="15">
      <c r="C721" s="80"/>
      <c r="L721" s="219"/>
    </row>
    <row r="722" spans="3:12" ht="15">
      <c r="C722" s="80"/>
      <c r="L722" s="219"/>
    </row>
    <row r="723" spans="3:12" ht="15">
      <c r="C723" s="80"/>
      <c r="L723" s="219"/>
    </row>
    <row r="724" spans="3:12" ht="15">
      <c r="C724" s="80"/>
      <c r="L724" s="219"/>
    </row>
    <row r="725" spans="3:12" ht="15">
      <c r="C725" s="80"/>
      <c r="L725" s="219"/>
    </row>
    <row r="726" spans="3:12" ht="15">
      <c r="C726" s="80"/>
      <c r="L726" s="219"/>
    </row>
    <row r="727" spans="3:12" ht="15">
      <c r="C727" s="80"/>
      <c r="L727" s="219"/>
    </row>
    <row r="728" spans="3:12" ht="15">
      <c r="C728" s="80"/>
      <c r="L728" s="219"/>
    </row>
    <row r="729" spans="3:12" ht="15">
      <c r="C729" s="80"/>
      <c r="L729" s="219"/>
    </row>
    <row r="730" spans="3:12" ht="15">
      <c r="C730" s="80"/>
      <c r="L730" s="219"/>
    </row>
    <row r="731" spans="3:12" ht="15">
      <c r="C731" s="80"/>
      <c r="L731" s="219"/>
    </row>
    <row r="732" spans="3:12" ht="15">
      <c r="C732" s="80"/>
      <c r="L732" s="219"/>
    </row>
    <row r="733" spans="3:12" ht="15">
      <c r="C733" s="80"/>
      <c r="L733" s="219"/>
    </row>
    <row r="734" spans="3:12" ht="15">
      <c r="C734" s="80"/>
      <c r="L734" s="219"/>
    </row>
    <row r="735" spans="3:12" ht="15">
      <c r="C735" s="80"/>
      <c r="L735" s="219"/>
    </row>
    <row r="736" spans="3:12" ht="15">
      <c r="C736" s="80"/>
      <c r="L736" s="219"/>
    </row>
    <row r="737" spans="3:12" ht="15">
      <c r="C737" s="80"/>
      <c r="L737" s="219"/>
    </row>
    <row r="738" spans="3:12" ht="15">
      <c r="C738" s="80"/>
      <c r="L738" s="219"/>
    </row>
    <row r="739" spans="3:12" ht="15">
      <c r="C739" s="80"/>
      <c r="L739" s="219"/>
    </row>
    <row r="740" spans="3:12" ht="15">
      <c r="C740" s="80"/>
      <c r="L740" s="219"/>
    </row>
    <row r="741" spans="3:12" ht="15">
      <c r="C741" s="80"/>
      <c r="L741" s="219"/>
    </row>
    <row r="742" spans="3:12" ht="15">
      <c r="C742" s="80"/>
      <c r="L742" s="219"/>
    </row>
    <row r="743" spans="3:12" ht="15">
      <c r="C743" s="80"/>
      <c r="L743" s="219"/>
    </row>
    <row r="744" spans="3:12" ht="15">
      <c r="C744" s="80"/>
      <c r="L744" s="219"/>
    </row>
    <row r="745" spans="3:12" ht="15">
      <c r="C745" s="80"/>
      <c r="L745" s="220"/>
    </row>
    <row r="746" spans="3:12" ht="15">
      <c r="C746" s="80"/>
      <c r="L746" s="219"/>
    </row>
    <row r="747" spans="3:12" ht="15">
      <c r="C747" s="80"/>
      <c r="L747" s="219"/>
    </row>
    <row r="748" spans="3:12" ht="15">
      <c r="C748" s="80"/>
      <c r="L748" s="219"/>
    </row>
    <row r="749" spans="3:12" ht="15">
      <c r="C749" s="80"/>
      <c r="L749" s="220"/>
    </row>
    <row r="750" spans="3:12" ht="15">
      <c r="C750" s="80"/>
      <c r="L750" s="219"/>
    </row>
    <row r="751" spans="3:12" ht="15">
      <c r="C751" s="80"/>
      <c r="L751" s="219"/>
    </row>
    <row r="752" spans="3:12" ht="15">
      <c r="C752" s="80"/>
      <c r="L752" s="219"/>
    </row>
    <row r="753" spans="3:12" ht="15">
      <c r="C753" s="80"/>
      <c r="L753" s="220"/>
    </row>
    <row r="754" spans="3:12" ht="15">
      <c r="C754" s="80"/>
      <c r="L754" s="219"/>
    </row>
    <row r="755" spans="3:12" ht="15">
      <c r="C755" s="80"/>
      <c r="L755" s="219"/>
    </row>
    <row r="756" spans="3:12" ht="15">
      <c r="C756" s="80"/>
      <c r="L756" s="219"/>
    </row>
    <row r="757" spans="3:12" ht="15">
      <c r="C757" s="80"/>
      <c r="L757" s="219"/>
    </row>
    <row r="758" spans="3:12" ht="15">
      <c r="C758" s="80"/>
      <c r="L758" s="219"/>
    </row>
    <row r="759" spans="3:12" ht="15">
      <c r="C759" s="80"/>
      <c r="L759" s="219"/>
    </row>
    <row r="760" spans="3:12" ht="15">
      <c r="C760" s="80"/>
      <c r="L760" s="219"/>
    </row>
    <row r="761" spans="3:12" ht="15">
      <c r="C761" s="80"/>
      <c r="L761" s="219"/>
    </row>
    <row r="762" spans="3:12" ht="15">
      <c r="C762" s="80"/>
      <c r="L762" s="219"/>
    </row>
    <row r="763" spans="3:12" ht="15">
      <c r="C763" s="80"/>
      <c r="L763" s="219"/>
    </row>
    <row r="764" spans="3:12" ht="15">
      <c r="C764" s="80"/>
      <c r="L764" s="219"/>
    </row>
    <row r="765" spans="3:12" ht="15">
      <c r="C765" s="80"/>
      <c r="L765" s="219"/>
    </row>
    <row r="766" spans="3:12" ht="15">
      <c r="C766" s="80"/>
      <c r="L766" s="219"/>
    </row>
    <row r="767" spans="3:12" ht="15">
      <c r="C767" s="80"/>
      <c r="L767" s="219"/>
    </row>
    <row r="768" spans="3:12" ht="15">
      <c r="C768" s="80"/>
      <c r="L768" s="219"/>
    </row>
    <row r="769" spans="3:12" ht="15">
      <c r="C769" s="80"/>
      <c r="L769" s="219"/>
    </row>
    <row r="770" spans="3:12" ht="15">
      <c r="C770" s="80"/>
      <c r="L770" s="219"/>
    </row>
    <row r="771" spans="3:12" ht="15">
      <c r="C771" s="80"/>
      <c r="L771" s="219"/>
    </row>
    <row r="772" spans="3:12" ht="15">
      <c r="C772" s="80"/>
      <c r="L772" s="219"/>
    </row>
    <row r="773" spans="3:12" ht="15">
      <c r="C773" s="80"/>
      <c r="L773" s="219"/>
    </row>
    <row r="774" spans="3:12" ht="15">
      <c r="C774" s="80"/>
      <c r="L774" s="219"/>
    </row>
    <row r="775" spans="3:12" ht="15">
      <c r="C775" s="80"/>
      <c r="L775" s="219"/>
    </row>
    <row r="776" spans="3:12" ht="15">
      <c r="C776" s="80"/>
      <c r="L776" s="219"/>
    </row>
    <row r="777" spans="3:12" ht="15">
      <c r="C777" s="80"/>
      <c r="L777" s="219"/>
    </row>
    <row r="778" spans="3:12" ht="15">
      <c r="C778" s="80"/>
      <c r="L778" s="219"/>
    </row>
    <row r="779" spans="3:12" ht="15">
      <c r="C779" s="80"/>
      <c r="L779" s="220"/>
    </row>
    <row r="780" spans="3:12" ht="15">
      <c r="C780" s="80"/>
      <c r="L780" s="219"/>
    </row>
    <row r="781" spans="3:12" ht="15">
      <c r="C781" s="80"/>
      <c r="L781" s="219"/>
    </row>
    <row r="782" spans="3:12" ht="15">
      <c r="C782" s="80"/>
      <c r="L782" s="219"/>
    </row>
    <row r="783" spans="3:12" ht="15">
      <c r="C783" s="80"/>
      <c r="L783" s="220"/>
    </row>
    <row r="784" spans="3:12" ht="15">
      <c r="C784" s="80"/>
      <c r="L784" s="219"/>
    </row>
    <row r="785" spans="3:12" ht="15">
      <c r="C785" s="80"/>
      <c r="L785" s="219"/>
    </row>
    <row r="786" spans="3:12" ht="15">
      <c r="C786" s="80"/>
      <c r="L786" s="219"/>
    </row>
    <row r="787" spans="3:12" ht="15">
      <c r="C787" s="80"/>
      <c r="L787" s="219"/>
    </row>
    <row r="788" spans="3:12" ht="15">
      <c r="C788" s="80"/>
      <c r="L788" s="219"/>
    </row>
    <row r="789" spans="3:12" ht="15">
      <c r="C789" s="80"/>
      <c r="L789" s="220"/>
    </row>
    <row r="790" spans="3:12" ht="15">
      <c r="C790" s="80"/>
      <c r="L790" s="219"/>
    </row>
    <row r="791" spans="3:12" ht="15">
      <c r="C791" s="80"/>
      <c r="L791" s="219"/>
    </row>
    <row r="792" spans="3:12" ht="15">
      <c r="C792" s="80"/>
      <c r="L792" s="220"/>
    </row>
    <row r="793" spans="3:12" ht="15">
      <c r="C793" s="80"/>
      <c r="L793" s="219"/>
    </row>
    <row r="794" spans="3:12" ht="15">
      <c r="C794" s="80"/>
      <c r="L794" s="219"/>
    </row>
    <row r="795" spans="3:12" ht="15">
      <c r="C795" s="80"/>
      <c r="L795" s="219"/>
    </row>
    <row r="796" spans="3:12" ht="15">
      <c r="C796" s="80"/>
      <c r="L796" s="219"/>
    </row>
    <row r="797" spans="3:12" ht="15">
      <c r="C797" s="80"/>
      <c r="L797" s="219"/>
    </row>
    <row r="798" spans="3:12" ht="15">
      <c r="C798" s="80"/>
      <c r="L798" s="219"/>
    </row>
    <row r="799" spans="3:12" ht="15">
      <c r="C799" s="80"/>
      <c r="L799" s="219"/>
    </row>
    <row r="800" spans="3:12" ht="15">
      <c r="C800" s="80"/>
      <c r="L800" s="220"/>
    </row>
    <row r="801" spans="3:12" ht="15">
      <c r="C801" s="80"/>
      <c r="L801" s="219"/>
    </row>
    <row r="802" spans="3:12" ht="15">
      <c r="C802" s="80"/>
      <c r="L802" s="219"/>
    </row>
    <row r="803" spans="3:12" ht="15">
      <c r="C803" s="80"/>
      <c r="L803" s="219"/>
    </row>
    <row r="804" spans="3:12" ht="15">
      <c r="C804" s="80"/>
      <c r="L804" s="219"/>
    </row>
    <row r="805" spans="3:12" ht="15">
      <c r="C805" s="80"/>
      <c r="L805" s="219"/>
    </row>
    <row r="806" spans="3:12" ht="15">
      <c r="C806" s="80"/>
      <c r="L806" s="220"/>
    </row>
    <row r="807" spans="3:12" ht="15">
      <c r="C807" s="80"/>
      <c r="L807" s="219"/>
    </row>
    <row r="808" spans="3:12" ht="15">
      <c r="C808" s="80"/>
      <c r="L808" s="219"/>
    </row>
    <row r="809" spans="3:12" ht="15">
      <c r="C809" s="80"/>
      <c r="L809" s="219"/>
    </row>
    <row r="810" spans="3:12" ht="15">
      <c r="C810" s="80"/>
      <c r="L810" s="219"/>
    </row>
    <row r="811" spans="3:12" ht="15">
      <c r="C811" s="80"/>
      <c r="L811" s="219"/>
    </row>
    <row r="812" spans="3:12" ht="15">
      <c r="C812" s="80"/>
      <c r="L812" s="219"/>
    </row>
    <row r="813" spans="3:12" ht="15">
      <c r="C813" s="80"/>
      <c r="L813" s="219"/>
    </row>
    <row r="814" spans="3:12" ht="15">
      <c r="C814" s="80"/>
      <c r="L814" s="219"/>
    </row>
    <row r="815" spans="3:12" ht="15">
      <c r="C815" s="80"/>
      <c r="L815" s="220"/>
    </row>
    <row r="816" spans="3:12" ht="15">
      <c r="C816" s="80"/>
      <c r="L816" s="219"/>
    </row>
    <row r="817" spans="3:12" ht="15">
      <c r="C817" s="80"/>
      <c r="L817" s="219"/>
    </row>
    <row r="818" spans="3:12" ht="15">
      <c r="C818" s="80"/>
      <c r="L818" s="219"/>
    </row>
    <row r="819" spans="3:12" ht="15">
      <c r="C819" s="80"/>
      <c r="L819" s="219"/>
    </row>
    <row r="820" spans="3:12" ht="15">
      <c r="C820" s="80"/>
      <c r="L820" s="219"/>
    </row>
    <row r="821" spans="3:12" ht="15">
      <c r="C821" s="80"/>
      <c r="L821" s="219"/>
    </row>
    <row r="822" spans="3:12" ht="15">
      <c r="C822" s="80"/>
      <c r="L822" s="219"/>
    </row>
    <row r="823" spans="3:12" ht="15">
      <c r="C823" s="80"/>
      <c r="L823" s="220"/>
    </row>
    <row r="824" spans="3:12" ht="15">
      <c r="C824" s="80"/>
      <c r="L824" s="220"/>
    </row>
    <row r="825" spans="3:12" ht="15">
      <c r="C825" s="80"/>
      <c r="L825" s="219"/>
    </row>
    <row r="826" spans="3:12" ht="15">
      <c r="C826" s="80"/>
      <c r="L826" s="219"/>
    </row>
    <row r="827" spans="3:12" ht="15">
      <c r="C827" s="80"/>
      <c r="L827" s="219"/>
    </row>
    <row r="828" spans="3:12" ht="15">
      <c r="C828" s="80"/>
      <c r="L828" s="219"/>
    </row>
    <row r="829" spans="3:12" ht="15">
      <c r="C829" s="80"/>
      <c r="L829" s="219"/>
    </row>
    <row r="830" spans="3:12" ht="15">
      <c r="C830" s="80"/>
      <c r="L830" s="219"/>
    </row>
    <row r="831" spans="3:12" ht="15">
      <c r="C831" s="80"/>
      <c r="L831" s="219"/>
    </row>
    <row r="832" spans="3:12" ht="15">
      <c r="C832" s="80"/>
      <c r="L832" s="219"/>
    </row>
    <row r="833" spans="3:12" ht="15">
      <c r="C833" s="80"/>
      <c r="L833" s="219"/>
    </row>
    <row r="834" spans="3:12" ht="15">
      <c r="C834" s="80"/>
      <c r="L834" s="219"/>
    </row>
    <row r="835" spans="3:12" ht="15">
      <c r="C835" s="80"/>
      <c r="L835" s="219"/>
    </row>
    <row r="836" spans="3:12" ht="15">
      <c r="C836" s="80"/>
      <c r="L836" s="219"/>
    </row>
    <row r="837" spans="3:12" ht="15">
      <c r="C837" s="80"/>
      <c r="L837" s="220"/>
    </row>
    <row r="838" spans="3:12" ht="15">
      <c r="C838" s="80"/>
      <c r="L838" s="219"/>
    </row>
    <row r="839" spans="3:12" ht="15">
      <c r="C839" s="80"/>
      <c r="L839" s="220"/>
    </row>
    <row r="840" spans="3:12" ht="15">
      <c r="C840" s="80"/>
      <c r="L840" s="220"/>
    </row>
    <row r="841" spans="3:12" ht="15">
      <c r="C841" s="80"/>
      <c r="L841" s="219"/>
    </row>
    <row r="842" spans="3:12" ht="15">
      <c r="C842" s="80"/>
      <c r="L842" s="219"/>
    </row>
    <row r="843" spans="3:12" ht="15">
      <c r="C843" s="80"/>
      <c r="L843" s="219"/>
    </row>
    <row r="844" spans="3:12" ht="15">
      <c r="C844" s="80"/>
      <c r="L844" s="219"/>
    </row>
    <row r="845" spans="3:12" ht="15">
      <c r="C845" s="80"/>
      <c r="L845" s="219"/>
    </row>
    <row r="846" spans="3:12" ht="15">
      <c r="C846" s="80"/>
      <c r="L846" s="219"/>
    </row>
    <row r="847" spans="3:12" ht="15">
      <c r="C847" s="80"/>
      <c r="L847" s="219"/>
    </row>
    <row r="848" spans="3:12" ht="15">
      <c r="C848" s="80"/>
      <c r="L848" s="219"/>
    </row>
    <row r="849" spans="3:12" ht="15">
      <c r="C849" s="80"/>
      <c r="L849" s="219"/>
    </row>
    <row r="850" spans="3:12" ht="15">
      <c r="C850" s="80"/>
      <c r="L850" s="219"/>
    </row>
    <row r="851" spans="3:12" ht="15">
      <c r="C851" s="80"/>
      <c r="L851" s="219"/>
    </row>
    <row r="852" spans="3:12" ht="15">
      <c r="C852" s="80"/>
      <c r="L852" s="219"/>
    </row>
    <row r="853" spans="3:12" ht="15">
      <c r="C853" s="80"/>
      <c r="L853" s="219"/>
    </row>
    <row r="854" spans="3:12" ht="15">
      <c r="C854" s="80"/>
      <c r="L854" s="219"/>
    </row>
    <row r="855" spans="3:12" ht="15">
      <c r="C855" s="80"/>
      <c r="L855" s="219"/>
    </row>
    <row r="856" spans="3:12" ht="15">
      <c r="C856" s="80"/>
      <c r="L856" s="219"/>
    </row>
    <row r="857" spans="3:12" ht="15">
      <c r="C857" s="80"/>
      <c r="L857" s="220"/>
    </row>
    <row r="858" spans="3:12" ht="15">
      <c r="C858" s="80"/>
      <c r="L858" s="219"/>
    </row>
    <row r="859" spans="3:12" ht="15">
      <c r="C859" s="80"/>
      <c r="L859" s="219"/>
    </row>
    <row r="860" spans="3:12" ht="15">
      <c r="C860" s="80"/>
      <c r="L860" s="219"/>
    </row>
    <row r="861" spans="3:12" ht="15">
      <c r="C861" s="80"/>
      <c r="L861" s="219"/>
    </row>
    <row r="862" spans="3:12" ht="15">
      <c r="C862" s="80"/>
      <c r="L862" s="219"/>
    </row>
    <row r="863" spans="3:12" ht="15">
      <c r="C863" s="80"/>
      <c r="L863" s="219"/>
    </row>
    <row r="864" spans="3:12" ht="15">
      <c r="C864" s="80"/>
      <c r="L864" s="219"/>
    </row>
    <row r="865" spans="3:12" ht="15">
      <c r="C865" s="80"/>
      <c r="L865" s="219"/>
    </row>
    <row r="866" spans="3:12" ht="15">
      <c r="C866" s="80"/>
      <c r="L866" s="219"/>
    </row>
    <row r="867" spans="3:12" ht="15">
      <c r="C867" s="80"/>
      <c r="L867" s="219"/>
    </row>
    <row r="868" spans="3:12" ht="15">
      <c r="C868" s="80"/>
      <c r="L868" s="219"/>
    </row>
    <row r="869" spans="3:12" ht="15">
      <c r="C869" s="80"/>
      <c r="L869" s="219"/>
    </row>
    <row r="870" spans="3:12" ht="15">
      <c r="C870" s="80"/>
      <c r="L870" s="219"/>
    </row>
    <row r="871" spans="3:12" ht="15">
      <c r="C871" s="80"/>
      <c r="L871" s="219"/>
    </row>
    <row r="872" spans="3:12" ht="15">
      <c r="C872" s="80"/>
      <c r="L872" s="219"/>
    </row>
    <row r="873" spans="3:12" ht="15">
      <c r="C873" s="80"/>
      <c r="L873" s="219"/>
    </row>
    <row r="874" spans="3:12" ht="15">
      <c r="C874" s="80"/>
      <c r="L874" s="219"/>
    </row>
    <row r="875" spans="3:12" ht="15">
      <c r="C875" s="80"/>
      <c r="L875" s="219"/>
    </row>
    <row r="876" spans="3:12" ht="15">
      <c r="C876" s="80"/>
      <c r="L876" s="220"/>
    </row>
    <row r="877" ht="15">
      <c r="L877" s="219"/>
    </row>
    <row r="878" ht="15">
      <c r="L878" s="219"/>
    </row>
    <row r="879" ht="15">
      <c r="L879" s="219"/>
    </row>
    <row r="880" ht="15">
      <c r="L880" s="219"/>
    </row>
    <row r="881" ht="15">
      <c r="L881" s="219"/>
    </row>
    <row r="882" ht="15">
      <c r="L882" s="219"/>
    </row>
    <row r="883" ht="15">
      <c r="L883" s="220"/>
    </row>
    <row r="884" ht="15">
      <c r="L884" s="219"/>
    </row>
    <row r="885" ht="15">
      <c r="L885" s="219"/>
    </row>
    <row r="886" ht="15">
      <c r="L886" s="219"/>
    </row>
    <row r="887" ht="15">
      <c r="L887" s="219"/>
    </row>
    <row r="888" ht="15">
      <c r="L888" s="219"/>
    </row>
    <row r="889" ht="15">
      <c r="L889" s="219"/>
    </row>
    <row r="890" ht="15">
      <c r="L890" s="219"/>
    </row>
    <row r="891" ht="15">
      <c r="L891" s="219"/>
    </row>
    <row r="892" ht="15">
      <c r="L892" s="219"/>
    </row>
    <row r="893" ht="15">
      <c r="L893" s="219"/>
    </row>
    <row r="894" ht="15">
      <c r="L894" s="219"/>
    </row>
    <row r="895" ht="15">
      <c r="L895" s="219"/>
    </row>
    <row r="896" ht="15">
      <c r="L896" s="219"/>
    </row>
    <row r="897" ht="15">
      <c r="L897" s="219"/>
    </row>
    <row r="898" ht="15">
      <c r="L898" s="219"/>
    </row>
    <row r="899" ht="15">
      <c r="L899" s="219"/>
    </row>
    <row r="900" ht="15">
      <c r="L900" s="219"/>
    </row>
    <row r="901" ht="15">
      <c r="L901" s="219"/>
    </row>
    <row r="902" ht="15">
      <c r="L902" s="219"/>
    </row>
    <row r="903" ht="15">
      <c r="L903" s="219"/>
    </row>
    <row r="904" ht="15">
      <c r="L904" s="219"/>
    </row>
    <row r="905" ht="15">
      <c r="L905" s="219"/>
    </row>
    <row r="906" ht="15">
      <c r="L906" s="219"/>
    </row>
    <row r="907" ht="15">
      <c r="L907" s="219"/>
    </row>
    <row r="908" ht="15">
      <c r="L908" s="219"/>
    </row>
    <row r="909" ht="15">
      <c r="L909" s="219"/>
    </row>
    <row r="910" ht="15">
      <c r="L910" s="220"/>
    </row>
    <row r="911" ht="15">
      <c r="L911" s="219"/>
    </row>
    <row r="912" ht="15">
      <c r="L912" s="219"/>
    </row>
    <row r="913" ht="15">
      <c r="L913" s="219"/>
    </row>
    <row r="914" ht="15">
      <c r="L914" s="220"/>
    </row>
    <row r="915" ht="15">
      <c r="L915" s="219"/>
    </row>
    <row r="916" ht="15">
      <c r="L916" s="219"/>
    </row>
    <row r="917" ht="15">
      <c r="L917" s="219"/>
    </row>
    <row r="918" ht="15">
      <c r="L918" s="219"/>
    </row>
    <row r="919" ht="15">
      <c r="L919" s="219"/>
    </row>
    <row r="920" ht="15">
      <c r="L920" s="219"/>
    </row>
    <row r="921" ht="15">
      <c r="L921" s="219"/>
    </row>
    <row r="922" ht="15">
      <c r="L922" s="219"/>
    </row>
    <row r="923" ht="15">
      <c r="L923" s="219"/>
    </row>
    <row r="924" ht="15">
      <c r="L924" s="219"/>
    </row>
    <row r="925" ht="15">
      <c r="L925" s="219"/>
    </row>
    <row r="926" ht="15">
      <c r="L926" s="219"/>
    </row>
    <row r="927" ht="15">
      <c r="L927" s="219"/>
    </row>
    <row r="928" ht="15">
      <c r="L928" s="219"/>
    </row>
    <row r="929" ht="15">
      <c r="L929" s="219"/>
    </row>
    <row r="930" ht="15">
      <c r="L930" s="219"/>
    </row>
    <row r="931" ht="15">
      <c r="L931" s="219"/>
    </row>
    <row r="932" ht="15">
      <c r="L932" s="219"/>
    </row>
    <row r="933" ht="15">
      <c r="L933" s="219"/>
    </row>
    <row r="934" ht="15">
      <c r="L934" s="219"/>
    </row>
    <row r="935" ht="15">
      <c r="L935" s="219"/>
    </row>
    <row r="936" ht="15">
      <c r="L936" s="219"/>
    </row>
    <row r="937" ht="15">
      <c r="L937" s="219"/>
    </row>
    <row r="938" ht="15">
      <c r="L938" s="219"/>
    </row>
    <row r="939" ht="15">
      <c r="L939" s="219"/>
    </row>
    <row r="940" ht="15">
      <c r="L940" s="219"/>
    </row>
    <row r="941" ht="15">
      <c r="L941" s="219"/>
    </row>
    <row r="942" ht="15">
      <c r="L942" s="219"/>
    </row>
    <row r="943" ht="15">
      <c r="L943" s="220"/>
    </row>
    <row r="944" ht="15">
      <c r="L944" s="219"/>
    </row>
    <row r="945" ht="15">
      <c r="L945" s="219"/>
    </row>
    <row r="946" ht="15">
      <c r="L946" s="219"/>
    </row>
    <row r="947" ht="15">
      <c r="L947" s="219"/>
    </row>
    <row r="948" ht="15">
      <c r="L948" s="219"/>
    </row>
    <row r="949" ht="15">
      <c r="L949" s="219"/>
    </row>
    <row r="950" ht="15">
      <c r="L950" s="219"/>
    </row>
    <row r="951" ht="15">
      <c r="L951" s="219"/>
    </row>
    <row r="952" ht="15">
      <c r="L952" s="219"/>
    </row>
    <row r="953" ht="15">
      <c r="L953" s="219"/>
    </row>
    <row r="954" ht="15">
      <c r="L954" s="219"/>
    </row>
    <row r="955" ht="15">
      <c r="L955" s="219"/>
    </row>
    <row r="956" ht="15">
      <c r="L956" s="219"/>
    </row>
    <row r="957" ht="15">
      <c r="L957" s="219"/>
    </row>
    <row r="958" ht="15">
      <c r="L958" s="219"/>
    </row>
    <row r="959" ht="15">
      <c r="L959" s="219"/>
    </row>
    <row r="960" ht="15">
      <c r="L960" s="219"/>
    </row>
    <row r="961" ht="15">
      <c r="L961" s="219"/>
    </row>
    <row r="962" ht="15">
      <c r="L962" s="219"/>
    </row>
    <row r="963" ht="15">
      <c r="L963" s="219"/>
    </row>
    <row r="964" ht="15">
      <c r="L964" s="220"/>
    </row>
    <row r="965" ht="15">
      <c r="L965" s="219"/>
    </row>
    <row r="966" ht="15">
      <c r="L966" s="219"/>
    </row>
    <row r="967" ht="15">
      <c r="L967" s="219"/>
    </row>
    <row r="968" ht="15">
      <c r="L968" s="220"/>
    </row>
    <row r="969" ht="15">
      <c r="L969" s="219"/>
    </row>
    <row r="970" ht="15">
      <c r="L970" s="220"/>
    </row>
    <row r="971" ht="15">
      <c r="L971" s="219"/>
    </row>
    <row r="972" ht="15">
      <c r="L972" s="219"/>
    </row>
    <row r="973" ht="15">
      <c r="L973" s="219"/>
    </row>
    <row r="974" ht="15">
      <c r="L974" s="219"/>
    </row>
    <row r="975" ht="15">
      <c r="L975" s="219"/>
    </row>
    <row r="976" ht="15">
      <c r="L976" s="219"/>
    </row>
    <row r="977" ht="15">
      <c r="L977" s="219"/>
    </row>
    <row r="978" ht="15">
      <c r="L978" s="219"/>
    </row>
    <row r="979" ht="15">
      <c r="L979" s="219"/>
    </row>
    <row r="980" ht="15">
      <c r="L980" s="219"/>
    </row>
    <row r="981" ht="15">
      <c r="L981" s="219"/>
    </row>
    <row r="982" ht="15">
      <c r="L982" s="219"/>
    </row>
    <row r="983" ht="15">
      <c r="L983" s="219"/>
    </row>
    <row r="984" ht="15">
      <c r="L984" s="220"/>
    </row>
    <row r="985" ht="15">
      <c r="L985" s="219"/>
    </row>
    <row r="986" ht="15">
      <c r="L986" s="219"/>
    </row>
    <row r="987" ht="15">
      <c r="L987" s="219"/>
    </row>
    <row r="988" ht="15">
      <c r="L988" s="219"/>
    </row>
    <row r="989" ht="15">
      <c r="L989" s="219"/>
    </row>
    <row r="990" ht="15">
      <c r="L990" s="219"/>
    </row>
    <row r="991" ht="15">
      <c r="L991" s="219"/>
    </row>
    <row r="992" ht="15">
      <c r="L992" s="219"/>
    </row>
    <row r="993" ht="15">
      <c r="L993" s="219"/>
    </row>
    <row r="994" ht="15">
      <c r="L994" s="219"/>
    </row>
    <row r="995" ht="15">
      <c r="L995" s="219"/>
    </row>
    <row r="996" ht="15">
      <c r="L996" s="219"/>
    </row>
    <row r="997" ht="15">
      <c r="L997" s="219"/>
    </row>
    <row r="998" ht="15">
      <c r="L998" s="219"/>
    </row>
    <row r="999" ht="15">
      <c r="L999" s="219"/>
    </row>
    <row r="1000" ht="15">
      <c r="L1000" s="219"/>
    </row>
    <row r="1001" ht="15">
      <c r="L1001" s="219"/>
    </row>
    <row r="1002" ht="15">
      <c r="L1002" s="219"/>
    </row>
    <row r="1003" ht="15">
      <c r="L1003" s="219"/>
    </row>
    <row r="1004" ht="15">
      <c r="L1004" s="219"/>
    </row>
    <row r="1005" ht="15">
      <c r="L1005" s="219"/>
    </row>
    <row r="1006" ht="15">
      <c r="L1006" s="219"/>
    </row>
    <row r="1007" ht="15">
      <c r="L1007" s="219"/>
    </row>
    <row r="1008" ht="15">
      <c r="L1008" s="219"/>
    </row>
    <row r="1009" ht="15">
      <c r="L1009" s="219"/>
    </row>
    <row r="1010" ht="15">
      <c r="L1010" s="219"/>
    </row>
    <row r="1011" ht="15">
      <c r="L1011" s="219"/>
    </row>
    <row r="1012" ht="15">
      <c r="L1012" s="219"/>
    </row>
    <row r="1013" ht="15">
      <c r="L1013" s="219"/>
    </row>
    <row r="1014" ht="15">
      <c r="L1014" s="219"/>
    </row>
    <row r="1015" ht="15">
      <c r="L1015" s="219"/>
    </row>
    <row r="1016" ht="15">
      <c r="L1016" s="219"/>
    </row>
    <row r="1017" ht="15">
      <c r="L1017" s="220"/>
    </row>
    <row r="1018" ht="15">
      <c r="L1018" s="219"/>
    </row>
    <row r="1019" ht="15">
      <c r="L1019" s="220"/>
    </row>
    <row r="1020" ht="15">
      <c r="L1020" s="219"/>
    </row>
    <row r="1021" ht="15">
      <c r="L1021" s="219"/>
    </row>
    <row r="1022" ht="15">
      <c r="L1022" s="219"/>
    </row>
    <row r="1023" ht="15">
      <c r="L1023" s="219"/>
    </row>
    <row r="1024" ht="15">
      <c r="L1024" s="219"/>
    </row>
    <row r="1025" ht="15">
      <c r="L1025" s="219"/>
    </row>
    <row r="1026" ht="15">
      <c r="L1026" s="219"/>
    </row>
    <row r="1027" ht="15">
      <c r="L1027" s="219"/>
    </row>
    <row r="1028" ht="15">
      <c r="L1028" s="219"/>
    </row>
    <row r="1029" ht="15">
      <c r="L1029" s="219"/>
    </row>
    <row r="1030" ht="15">
      <c r="L1030" s="219"/>
    </row>
    <row r="1031" ht="15">
      <c r="L1031" s="219"/>
    </row>
    <row r="1032" ht="15">
      <c r="L1032" s="219"/>
    </row>
    <row r="1033" ht="15">
      <c r="L1033" s="219"/>
    </row>
    <row r="1034" ht="15">
      <c r="L1034" s="219"/>
    </row>
    <row r="1035" ht="15">
      <c r="L1035" s="219"/>
    </row>
    <row r="1036" ht="15">
      <c r="L1036" s="219"/>
    </row>
    <row r="1037" ht="15">
      <c r="L1037" s="219"/>
    </row>
    <row r="1038" ht="15">
      <c r="L1038" s="219"/>
    </row>
    <row r="1039" ht="15">
      <c r="L1039" s="219"/>
    </row>
    <row r="1040" ht="15">
      <c r="L1040" s="219"/>
    </row>
    <row r="1041" ht="15">
      <c r="L1041" s="219"/>
    </row>
    <row r="1042" ht="15">
      <c r="L1042" s="219"/>
    </row>
    <row r="1043" ht="15">
      <c r="L1043" s="219"/>
    </row>
    <row r="1044" ht="15">
      <c r="L1044" s="219"/>
    </row>
    <row r="1045" ht="15">
      <c r="L1045" s="219"/>
    </row>
    <row r="1046" ht="15">
      <c r="L1046" s="219"/>
    </row>
    <row r="1047" ht="15">
      <c r="L1047" s="219"/>
    </row>
    <row r="1048" ht="15">
      <c r="L1048" s="219"/>
    </row>
    <row r="1049" ht="15">
      <c r="L1049" s="219"/>
    </row>
    <row r="1050" ht="15">
      <c r="L1050" s="219"/>
    </row>
    <row r="1051" ht="15">
      <c r="L1051" s="219"/>
    </row>
    <row r="1052" ht="15">
      <c r="L1052" s="219"/>
    </row>
    <row r="1053" ht="15">
      <c r="L1053" s="219"/>
    </row>
    <row r="1054" ht="15">
      <c r="L1054" s="219"/>
    </row>
    <row r="1055" ht="15">
      <c r="L1055" s="219"/>
    </row>
    <row r="1056" ht="15">
      <c r="L1056" s="219"/>
    </row>
    <row r="1057" ht="15">
      <c r="L1057" s="220"/>
    </row>
    <row r="1058" ht="15">
      <c r="L1058" s="219"/>
    </row>
    <row r="1059" ht="15">
      <c r="L1059" s="219"/>
    </row>
    <row r="1060" ht="15">
      <c r="L1060" s="219"/>
    </row>
    <row r="1061" ht="15">
      <c r="L1061" s="219"/>
    </row>
    <row r="1062" ht="15">
      <c r="L1062" s="219"/>
    </row>
    <row r="1063" ht="15">
      <c r="L1063" s="219"/>
    </row>
    <row r="1064" ht="15">
      <c r="L1064" s="219"/>
    </row>
    <row r="1065" ht="15">
      <c r="L1065" s="220"/>
    </row>
    <row r="1066" ht="15">
      <c r="L1066" s="219"/>
    </row>
    <row r="1067" ht="15">
      <c r="L1067" s="219"/>
    </row>
    <row r="1068" ht="15">
      <c r="L1068" s="219"/>
    </row>
    <row r="1069" ht="15">
      <c r="L1069" s="219"/>
    </row>
    <row r="1070" ht="15">
      <c r="L1070" s="219"/>
    </row>
    <row r="1071" ht="15">
      <c r="L1071" s="219"/>
    </row>
    <row r="1072" ht="15">
      <c r="L1072" s="219"/>
    </row>
    <row r="1073" ht="15">
      <c r="L1073" s="219"/>
    </row>
    <row r="1074" ht="15">
      <c r="L1074" s="219"/>
    </row>
    <row r="1075" ht="15">
      <c r="L1075" s="220"/>
    </row>
    <row r="1076" ht="15">
      <c r="L1076" s="219"/>
    </row>
    <row r="1077" ht="15">
      <c r="L1077" s="219"/>
    </row>
    <row r="1078" ht="15">
      <c r="L1078" s="219"/>
    </row>
    <row r="1079" ht="15">
      <c r="L1079" s="219"/>
    </row>
    <row r="1080" ht="15">
      <c r="L1080" s="219"/>
    </row>
    <row r="1081" ht="15">
      <c r="L1081" s="219"/>
    </row>
    <row r="1082" ht="15">
      <c r="L1082" s="219"/>
    </row>
    <row r="1083" ht="15">
      <c r="L1083" s="220"/>
    </row>
    <row r="1084" ht="15">
      <c r="L1084" s="219"/>
    </row>
    <row r="1085" ht="15">
      <c r="L1085" s="219"/>
    </row>
    <row r="1086" ht="15">
      <c r="L1086" s="219"/>
    </row>
    <row r="1087" ht="15">
      <c r="L1087" s="219"/>
    </row>
    <row r="1088" ht="15">
      <c r="L1088" s="219"/>
    </row>
    <row r="1089" ht="15">
      <c r="L1089" s="219"/>
    </row>
    <row r="1090" ht="15">
      <c r="L1090" s="219"/>
    </row>
    <row r="1091" ht="15">
      <c r="L1091" s="219"/>
    </row>
    <row r="1092" ht="15">
      <c r="L1092" s="219"/>
    </row>
    <row r="1093" ht="15">
      <c r="L1093" s="219"/>
    </row>
    <row r="1094" ht="15">
      <c r="L1094" s="219"/>
    </row>
    <row r="1095" ht="15">
      <c r="L1095" s="219"/>
    </row>
    <row r="1096" ht="15">
      <c r="L1096" s="219"/>
    </row>
    <row r="1097" ht="15">
      <c r="L1097" s="219"/>
    </row>
    <row r="1098" ht="15">
      <c r="L1098" s="219"/>
    </row>
    <row r="1099" ht="15">
      <c r="L1099" s="219"/>
    </row>
    <row r="1100" ht="15">
      <c r="L1100" s="219"/>
    </row>
    <row r="1101" ht="15">
      <c r="L1101" s="219"/>
    </row>
    <row r="1102" ht="15">
      <c r="L1102" s="219"/>
    </row>
    <row r="1103" ht="15">
      <c r="L1103" s="219"/>
    </row>
    <row r="1104" ht="15">
      <c r="L1104" s="219"/>
    </row>
    <row r="1105" ht="15">
      <c r="L1105" s="220"/>
    </row>
    <row r="1106" ht="15">
      <c r="L1106" s="219"/>
    </row>
    <row r="1107" ht="15">
      <c r="L1107" s="220"/>
    </row>
    <row r="1108" ht="15">
      <c r="L1108" s="219"/>
    </row>
    <row r="1109" ht="15">
      <c r="L1109" s="219"/>
    </row>
    <row r="1110" ht="15">
      <c r="L1110" s="219"/>
    </row>
    <row r="1111" ht="15">
      <c r="L1111" s="219"/>
    </row>
    <row r="1112" ht="15">
      <c r="L1112" s="219"/>
    </row>
    <row r="1113" ht="15">
      <c r="L1113" s="220"/>
    </row>
    <row r="1114" ht="15">
      <c r="L1114" s="219"/>
    </row>
    <row r="1115" ht="15">
      <c r="L1115" s="219"/>
    </row>
    <row r="1116" ht="15">
      <c r="L1116" s="219"/>
    </row>
    <row r="1117" ht="15">
      <c r="L1117" s="219"/>
    </row>
    <row r="1118" ht="15">
      <c r="L1118" s="219"/>
    </row>
    <row r="1119" ht="15">
      <c r="L1119" s="219"/>
    </row>
    <row r="1120" ht="15">
      <c r="L1120" s="219"/>
    </row>
    <row r="1121" ht="15">
      <c r="L1121" s="219"/>
    </row>
    <row r="1122" ht="15">
      <c r="L1122" s="219"/>
    </row>
    <row r="1123" ht="15">
      <c r="L1123" s="219"/>
    </row>
    <row r="1124" ht="15">
      <c r="L1124" s="219"/>
    </row>
    <row r="1125" ht="15">
      <c r="L1125" s="219"/>
    </row>
    <row r="1126" ht="15">
      <c r="L1126" s="219"/>
    </row>
    <row r="1127" ht="15">
      <c r="L1127" s="219"/>
    </row>
    <row r="1128" ht="15">
      <c r="L1128" s="219"/>
    </row>
    <row r="1129" ht="15">
      <c r="L1129" s="219"/>
    </row>
    <row r="1130" ht="15">
      <c r="L1130" s="219"/>
    </row>
    <row r="1131" ht="15">
      <c r="L1131" s="219"/>
    </row>
    <row r="1132" ht="15">
      <c r="L1132" s="219"/>
    </row>
    <row r="1133" ht="15">
      <c r="L1133" s="219"/>
    </row>
    <row r="1134" ht="15">
      <c r="L1134" s="219"/>
    </row>
    <row r="1135" ht="15">
      <c r="L1135" s="220"/>
    </row>
    <row r="1136" ht="15">
      <c r="L1136" s="219"/>
    </row>
    <row r="1137" ht="15">
      <c r="L1137" s="219"/>
    </row>
    <row r="1138" ht="15">
      <c r="L1138" s="219"/>
    </row>
    <row r="1139" ht="15">
      <c r="L1139" s="219"/>
    </row>
    <row r="1140" ht="15">
      <c r="L1140" s="219"/>
    </row>
    <row r="1141" ht="15">
      <c r="L1141" s="219"/>
    </row>
    <row r="1142" ht="15">
      <c r="L1142" s="21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6"/>
  <sheetViews>
    <sheetView zoomScalePageLayoutView="0" workbookViewId="0" topLeftCell="L1">
      <selection activeCell="V6" sqref="V6:Y562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27" ht="15.75" thickTop="1">
      <c r="A6" s="95" t="s">
        <v>257</v>
      </c>
      <c r="B6" s="96" t="s">
        <v>1738</v>
      </c>
      <c r="C6" s="78"/>
      <c r="D6" s="46">
        <f>E6+F6</f>
        <v>225564</v>
      </c>
      <c r="E6" s="78"/>
      <c r="F6" s="97">
        <v>225564</v>
      </c>
      <c r="H6" s="95" t="s">
        <v>257</v>
      </c>
      <c r="I6" s="96" t="s">
        <v>1738</v>
      </c>
      <c r="J6" s="97">
        <v>175000</v>
      </c>
      <c r="K6" s="46">
        <f>L6+M6</f>
        <v>77615</v>
      </c>
      <c r="L6" s="78"/>
      <c r="M6" s="97">
        <v>77615</v>
      </c>
      <c r="O6" s="95" t="s">
        <v>257</v>
      </c>
      <c r="P6" s="96" t="s">
        <v>1738</v>
      </c>
      <c r="Q6" s="97">
        <v>1904115</v>
      </c>
      <c r="R6" s="97">
        <f>S6+T6</f>
        <v>2097684</v>
      </c>
      <c r="S6" s="97">
        <v>316180</v>
      </c>
      <c r="T6" s="97">
        <v>1781504</v>
      </c>
      <c r="U6" s="78"/>
      <c r="V6" s="95" t="s">
        <v>257</v>
      </c>
      <c r="W6" s="96" t="s">
        <v>1738</v>
      </c>
      <c r="X6" s="97">
        <v>175000</v>
      </c>
      <c r="Y6" s="46">
        <f>Z6+AA6</f>
        <v>455447</v>
      </c>
      <c r="Z6" s="78"/>
      <c r="AA6" s="97">
        <v>455447</v>
      </c>
    </row>
    <row r="7" spans="1:27" ht="15">
      <c r="A7" s="95" t="s">
        <v>260</v>
      </c>
      <c r="B7" s="96" t="s">
        <v>2196</v>
      </c>
      <c r="C7" s="97">
        <v>441050</v>
      </c>
      <c r="D7" s="46">
        <f aca="true" t="shared" si="0" ref="D7:D70">E7+F7</f>
        <v>753943</v>
      </c>
      <c r="E7" s="97">
        <v>5980</v>
      </c>
      <c r="F7" s="97">
        <v>747963</v>
      </c>
      <c r="H7" s="95" t="s">
        <v>260</v>
      </c>
      <c r="I7" s="96" t="s">
        <v>2196</v>
      </c>
      <c r="J7" s="78"/>
      <c r="K7" s="46">
        <f aca="true" t="shared" si="1" ref="K7:K70">L7+M7</f>
        <v>4136533</v>
      </c>
      <c r="L7" s="97">
        <v>100136</v>
      </c>
      <c r="M7" s="97">
        <v>4036397</v>
      </c>
      <c r="O7" s="95" t="s">
        <v>260</v>
      </c>
      <c r="P7" s="96" t="s">
        <v>2196</v>
      </c>
      <c r="Q7" s="97">
        <v>2736787</v>
      </c>
      <c r="R7" s="97">
        <f aca="true" t="shared" si="2" ref="R7:R70">S7+T7</f>
        <v>11775073</v>
      </c>
      <c r="S7" s="97">
        <v>111397</v>
      </c>
      <c r="T7" s="97">
        <v>11663676</v>
      </c>
      <c r="U7" s="78"/>
      <c r="V7" s="95" t="s">
        <v>260</v>
      </c>
      <c r="W7" s="96" t="s">
        <v>2196</v>
      </c>
      <c r="X7" s="97">
        <v>948100</v>
      </c>
      <c r="Y7" s="46">
        <f aca="true" t="shared" si="3" ref="Y7:Y70">Z7+AA7</f>
        <v>39081658</v>
      </c>
      <c r="Z7" s="97">
        <v>465582</v>
      </c>
      <c r="AA7" s="97">
        <v>38616076</v>
      </c>
    </row>
    <row r="8" spans="1:27" ht="15">
      <c r="A8" s="95" t="s">
        <v>263</v>
      </c>
      <c r="B8" s="96" t="s">
        <v>1739</v>
      </c>
      <c r="C8" s="97">
        <v>456400</v>
      </c>
      <c r="D8" s="46">
        <f t="shared" si="0"/>
        <v>552266</v>
      </c>
      <c r="E8" s="97">
        <v>164200</v>
      </c>
      <c r="F8" s="97">
        <v>388066</v>
      </c>
      <c r="H8" s="95" t="s">
        <v>263</v>
      </c>
      <c r="I8" s="96" t="s">
        <v>1739</v>
      </c>
      <c r="J8" s="78"/>
      <c r="K8" s="46">
        <f t="shared" si="1"/>
        <v>111545</v>
      </c>
      <c r="L8" s="78"/>
      <c r="M8" s="97">
        <v>111545</v>
      </c>
      <c r="O8" s="95" t="s">
        <v>263</v>
      </c>
      <c r="P8" s="96" t="s">
        <v>1739</v>
      </c>
      <c r="Q8" s="97">
        <v>14040836</v>
      </c>
      <c r="R8" s="97">
        <f t="shared" si="2"/>
        <v>5863358</v>
      </c>
      <c r="S8" s="97">
        <v>1219797</v>
      </c>
      <c r="T8" s="97">
        <v>4643561</v>
      </c>
      <c r="U8" s="78"/>
      <c r="V8" s="95" t="s">
        <v>263</v>
      </c>
      <c r="W8" s="96" t="s">
        <v>1739</v>
      </c>
      <c r="X8" s="97">
        <v>2497100</v>
      </c>
      <c r="Y8" s="46">
        <f t="shared" si="3"/>
        <v>4404524</v>
      </c>
      <c r="Z8" s="78"/>
      <c r="AA8" s="97">
        <v>4404524</v>
      </c>
    </row>
    <row r="9" spans="1:27" ht="15">
      <c r="A9" s="95" t="s">
        <v>266</v>
      </c>
      <c r="B9" s="96" t="s">
        <v>2315</v>
      </c>
      <c r="C9" s="78"/>
      <c r="D9" s="46">
        <f t="shared" si="0"/>
        <v>154196</v>
      </c>
      <c r="E9" s="78"/>
      <c r="F9" s="97">
        <v>154196</v>
      </c>
      <c r="H9" s="95" t="s">
        <v>266</v>
      </c>
      <c r="I9" s="96" t="s">
        <v>2315</v>
      </c>
      <c r="J9" s="78"/>
      <c r="K9" s="46">
        <f t="shared" si="1"/>
        <v>6650</v>
      </c>
      <c r="L9" s="78"/>
      <c r="M9" s="97">
        <v>6650</v>
      </c>
      <c r="O9" s="95" t="s">
        <v>266</v>
      </c>
      <c r="P9" s="96" t="s">
        <v>2315</v>
      </c>
      <c r="Q9" s="97">
        <v>142090</v>
      </c>
      <c r="R9" s="97">
        <f t="shared" si="2"/>
        <v>407717</v>
      </c>
      <c r="S9" s="78"/>
      <c r="T9" s="97">
        <v>407717</v>
      </c>
      <c r="U9" s="78"/>
      <c r="V9" s="95" t="s">
        <v>266</v>
      </c>
      <c r="W9" s="96" t="s">
        <v>2315</v>
      </c>
      <c r="X9" s="97">
        <v>281680</v>
      </c>
      <c r="Y9" s="46">
        <f t="shared" si="3"/>
        <v>57324</v>
      </c>
      <c r="Z9" s="78"/>
      <c r="AA9" s="97">
        <v>57324</v>
      </c>
    </row>
    <row r="10" spans="1:27" ht="15">
      <c r="A10" s="95" t="s">
        <v>269</v>
      </c>
      <c r="B10" s="96" t="s">
        <v>1740</v>
      </c>
      <c r="C10" s="78"/>
      <c r="D10" s="46">
        <f t="shared" si="0"/>
        <v>144648</v>
      </c>
      <c r="E10" s="78"/>
      <c r="F10" s="97">
        <v>144648</v>
      </c>
      <c r="H10" s="95" t="s">
        <v>269</v>
      </c>
      <c r="I10" s="96" t="s">
        <v>1740</v>
      </c>
      <c r="J10" s="78"/>
      <c r="K10" s="46">
        <f t="shared" si="1"/>
        <v>79432</v>
      </c>
      <c r="L10" s="97">
        <v>20000</v>
      </c>
      <c r="M10" s="97">
        <v>59432</v>
      </c>
      <c r="O10" s="95" t="s">
        <v>269</v>
      </c>
      <c r="P10" s="96" t="s">
        <v>1740</v>
      </c>
      <c r="Q10" s="97">
        <v>899475</v>
      </c>
      <c r="R10" s="97">
        <f t="shared" si="2"/>
        <v>1500842</v>
      </c>
      <c r="S10" s="97">
        <v>157900</v>
      </c>
      <c r="T10" s="97">
        <v>1342942</v>
      </c>
      <c r="U10" s="78"/>
      <c r="V10" s="95" t="s">
        <v>269</v>
      </c>
      <c r="W10" s="96" t="s">
        <v>1740</v>
      </c>
      <c r="X10" s="97">
        <v>203625</v>
      </c>
      <c r="Y10" s="46">
        <f t="shared" si="3"/>
        <v>1007439</v>
      </c>
      <c r="Z10" s="97">
        <v>126200</v>
      </c>
      <c r="AA10" s="97">
        <v>881239</v>
      </c>
    </row>
    <row r="11" spans="1:27" ht="15">
      <c r="A11" s="95" t="s">
        <v>272</v>
      </c>
      <c r="B11" s="96" t="s">
        <v>2311</v>
      </c>
      <c r="C11" s="78"/>
      <c r="D11" s="46">
        <f t="shared" si="0"/>
        <v>0</v>
      </c>
      <c r="E11" s="78"/>
      <c r="F11" s="97">
        <v>0</v>
      </c>
      <c r="H11" s="95" t="s">
        <v>272</v>
      </c>
      <c r="I11" s="96" t="s">
        <v>2311</v>
      </c>
      <c r="J11" s="97">
        <v>16000</v>
      </c>
      <c r="K11" s="46">
        <f t="shared" si="1"/>
        <v>0</v>
      </c>
      <c r="L11" s="78"/>
      <c r="M11" s="78"/>
      <c r="O11" s="95" t="s">
        <v>272</v>
      </c>
      <c r="P11" s="96" t="s">
        <v>2311</v>
      </c>
      <c r="Q11" s="97">
        <v>47150</v>
      </c>
      <c r="R11" s="97">
        <f t="shared" si="2"/>
        <v>64150</v>
      </c>
      <c r="S11" s="78"/>
      <c r="T11" s="97">
        <v>64150</v>
      </c>
      <c r="U11" s="78"/>
      <c r="V11" s="95" t="s">
        <v>272</v>
      </c>
      <c r="W11" s="96" t="s">
        <v>2311</v>
      </c>
      <c r="X11" s="97">
        <v>38000</v>
      </c>
      <c r="Y11" s="46">
        <f t="shared" si="3"/>
        <v>10000</v>
      </c>
      <c r="Z11" s="78"/>
      <c r="AA11" s="97">
        <v>10000</v>
      </c>
    </row>
    <row r="12" spans="1:27" ht="15">
      <c r="A12" s="95" t="s">
        <v>275</v>
      </c>
      <c r="B12" s="96" t="s">
        <v>1741</v>
      </c>
      <c r="C12" s="97">
        <v>196040</v>
      </c>
      <c r="D12" s="46">
        <f t="shared" si="0"/>
        <v>205698</v>
      </c>
      <c r="E12" s="78"/>
      <c r="F12" s="97">
        <v>205698</v>
      </c>
      <c r="H12" s="95" t="s">
        <v>275</v>
      </c>
      <c r="I12" s="96" t="s">
        <v>1741</v>
      </c>
      <c r="J12" s="78"/>
      <c r="K12" s="46">
        <f t="shared" si="1"/>
        <v>308000</v>
      </c>
      <c r="L12" s="78"/>
      <c r="M12" s="97">
        <v>308000</v>
      </c>
      <c r="O12" s="95" t="s">
        <v>275</v>
      </c>
      <c r="P12" s="96" t="s">
        <v>1741</v>
      </c>
      <c r="Q12" s="97">
        <v>490000</v>
      </c>
      <c r="R12" s="97">
        <f t="shared" si="2"/>
        <v>783556</v>
      </c>
      <c r="S12" s="78"/>
      <c r="T12" s="97">
        <v>783556</v>
      </c>
      <c r="U12" s="78"/>
      <c r="V12" s="95" t="s">
        <v>275</v>
      </c>
      <c r="W12" s="96" t="s">
        <v>1741</v>
      </c>
      <c r="X12" s="97">
        <v>17500</v>
      </c>
      <c r="Y12" s="46">
        <f t="shared" si="3"/>
        <v>628693</v>
      </c>
      <c r="Z12" s="78"/>
      <c r="AA12" s="97">
        <v>628693</v>
      </c>
    </row>
    <row r="13" spans="1:27" ht="15">
      <c r="A13" s="95" t="s">
        <v>278</v>
      </c>
      <c r="B13" s="96" t="s">
        <v>1742</v>
      </c>
      <c r="C13" s="97">
        <v>1134463</v>
      </c>
      <c r="D13" s="46">
        <f t="shared" si="0"/>
        <v>722288</v>
      </c>
      <c r="E13" s="97">
        <v>8300</v>
      </c>
      <c r="F13" s="97">
        <v>713988</v>
      </c>
      <c r="H13" s="95" t="s">
        <v>278</v>
      </c>
      <c r="I13" s="96" t="s">
        <v>1742</v>
      </c>
      <c r="J13" s="97">
        <v>2535121</v>
      </c>
      <c r="K13" s="46">
        <f t="shared" si="1"/>
        <v>545965</v>
      </c>
      <c r="L13" s="78"/>
      <c r="M13" s="97">
        <v>545965</v>
      </c>
      <c r="O13" s="95" t="s">
        <v>278</v>
      </c>
      <c r="P13" s="96" t="s">
        <v>1742</v>
      </c>
      <c r="Q13" s="97">
        <v>10530840</v>
      </c>
      <c r="R13" s="97">
        <f t="shared" si="2"/>
        <v>8497585</v>
      </c>
      <c r="S13" s="97">
        <v>758938</v>
      </c>
      <c r="T13" s="97">
        <v>7738647</v>
      </c>
      <c r="U13" s="78"/>
      <c r="V13" s="95" t="s">
        <v>278</v>
      </c>
      <c r="W13" s="96" t="s">
        <v>1742</v>
      </c>
      <c r="X13" s="97">
        <v>3432132</v>
      </c>
      <c r="Y13" s="46">
        <f t="shared" si="3"/>
        <v>14296270</v>
      </c>
      <c r="Z13" s="97">
        <v>1494660</v>
      </c>
      <c r="AA13" s="97">
        <v>12801610</v>
      </c>
    </row>
    <row r="14" spans="1:27" ht="15">
      <c r="A14" s="95" t="s">
        <v>281</v>
      </c>
      <c r="B14" s="96" t="s">
        <v>1743</v>
      </c>
      <c r="C14" s="97">
        <v>10000</v>
      </c>
      <c r="D14" s="46">
        <f t="shared" si="0"/>
        <v>114480</v>
      </c>
      <c r="E14" s="78"/>
      <c r="F14" s="97">
        <v>114480</v>
      </c>
      <c r="H14" s="95" t="s">
        <v>281</v>
      </c>
      <c r="I14" s="96" t="s">
        <v>1743</v>
      </c>
      <c r="J14" s="97">
        <v>20400</v>
      </c>
      <c r="K14" s="46">
        <f t="shared" si="1"/>
        <v>1000</v>
      </c>
      <c r="L14" s="78"/>
      <c r="M14" s="97">
        <v>1000</v>
      </c>
      <c r="O14" s="95" t="s">
        <v>281</v>
      </c>
      <c r="P14" s="96" t="s">
        <v>1743</v>
      </c>
      <c r="Q14" s="97">
        <v>37700</v>
      </c>
      <c r="R14" s="97">
        <f t="shared" si="2"/>
        <v>759418</v>
      </c>
      <c r="S14" s="97">
        <v>182901</v>
      </c>
      <c r="T14" s="97">
        <v>576517</v>
      </c>
      <c r="U14" s="78"/>
      <c r="V14" s="95" t="s">
        <v>281</v>
      </c>
      <c r="W14" s="96" t="s">
        <v>1743</v>
      </c>
      <c r="X14" s="97">
        <v>149410</v>
      </c>
      <c r="Y14" s="46">
        <f t="shared" si="3"/>
        <v>307374</v>
      </c>
      <c r="Z14" s="78"/>
      <c r="AA14" s="97">
        <v>307374</v>
      </c>
    </row>
    <row r="15" spans="1:27" ht="15">
      <c r="A15" s="95" t="s">
        <v>284</v>
      </c>
      <c r="B15" s="96" t="s">
        <v>1744</v>
      </c>
      <c r="C15" s="78"/>
      <c r="D15" s="46">
        <f t="shared" si="0"/>
        <v>11250</v>
      </c>
      <c r="E15" s="97">
        <v>350</v>
      </c>
      <c r="F15" s="97">
        <v>10900</v>
      </c>
      <c r="H15" s="95" t="s">
        <v>284</v>
      </c>
      <c r="I15" s="96" t="s">
        <v>1744</v>
      </c>
      <c r="J15" s="97">
        <v>7000</v>
      </c>
      <c r="K15" s="46">
        <f t="shared" si="1"/>
        <v>12726</v>
      </c>
      <c r="L15" s="78"/>
      <c r="M15" s="97">
        <v>12726</v>
      </c>
      <c r="O15" s="95" t="s">
        <v>284</v>
      </c>
      <c r="P15" s="96" t="s">
        <v>1744</v>
      </c>
      <c r="Q15" s="97">
        <v>223200</v>
      </c>
      <c r="R15" s="97">
        <f t="shared" si="2"/>
        <v>583558</v>
      </c>
      <c r="S15" s="97">
        <v>151546</v>
      </c>
      <c r="T15" s="97">
        <v>432012</v>
      </c>
      <c r="U15" s="78"/>
      <c r="V15" s="95" t="s">
        <v>284</v>
      </c>
      <c r="W15" s="96" t="s">
        <v>1744</v>
      </c>
      <c r="X15" s="97">
        <v>2949693</v>
      </c>
      <c r="Y15" s="46">
        <f t="shared" si="3"/>
        <v>59930</v>
      </c>
      <c r="Z15" s="78"/>
      <c r="AA15" s="97">
        <v>59930</v>
      </c>
    </row>
    <row r="16" spans="1:27" ht="15">
      <c r="A16" s="95" t="s">
        <v>287</v>
      </c>
      <c r="B16" s="96" t="s">
        <v>1745</v>
      </c>
      <c r="C16" s="97">
        <v>276792</v>
      </c>
      <c r="D16" s="46">
        <f t="shared" si="0"/>
        <v>707704</v>
      </c>
      <c r="E16" s="97">
        <v>173600</v>
      </c>
      <c r="F16" s="97">
        <v>534104</v>
      </c>
      <c r="H16" s="95" t="s">
        <v>287</v>
      </c>
      <c r="I16" s="96" t="s">
        <v>1745</v>
      </c>
      <c r="J16" s="97">
        <v>146500</v>
      </c>
      <c r="K16" s="46">
        <f t="shared" si="1"/>
        <v>223385</v>
      </c>
      <c r="L16" s="78"/>
      <c r="M16" s="97">
        <v>223385</v>
      </c>
      <c r="O16" s="95" t="s">
        <v>287</v>
      </c>
      <c r="P16" s="96" t="s">
        <v>1745</v>
      </c>
      <c r="Q16" s="97">
        <v>2703276</v>
      </c>
      <c r="R16" s="97">
        <f t="shared" si="2"/>
        <v>7420447</v>
      </c>
      <c r="S16" s="97">
        <v>578735</v>
      </c>
      <c r="T16" s="97">
        <v>6841712</v>
      </c>
      <c r="U16" s="78"/>
      <c r="V16" s="95" t="s">
        <v>287</v>
      </c>
      <c r="W16" s="96" t="s">
        <v>1745</v>
      </c>
      <c r="X16" s="97">
        <v>1270500</v>
      </c>
      <c r="Y16" s="46">
        <f t="shared" si="3"/>
        <v>8047346</v>
      </c>
      <c r="Z16" s="78"/>
      <c r="AA16" s="97">
        <v>8047346</v>
      </c>
    </row>
    <row r="17" spans="1:27" ht="15">
      <c r="A17" s="95" t="s">
        <v>290</v>
      </c>
      <c r="B17" s="96" t="s">
        <v>1746</v>
      </c>
      <c r="C17" s="97">
        <v>790450</v>
      </c>
      <c r="D17" s="46">
        <f t="shared" si="0"/>
        <v>289567</v>
      </c>
      <c r="E17" s="78"/>
      <c r="F17" s="97">
        <v>289567</v>
      </c>
      <c r="H17" s="95" t="s">
        <v>290</v>
      </c>
      <c r="I17" s="96" t="s">
        <v>1746</v>
      </c>
      <c r="J17" s="97">
        <v>183241</v>
      </c>
      <c r="K17" s="46">
        <f t="shared" si="1"/>
        <v>333336</v>
      </c>
      <c r="L17" s="97">
        <v>12400</v>
      </c>
      <c r="M17" s="97">
        <v>320936</v>
      </c>
      <c r="O17" s="95" t="s">
        <v>290</v>
      </c>
      <c r="P17" s="96" t="s">
        <v>1746</v>
      </c>
      <c r="Q17" s="97">
        <v>22720602</v>
      </c>
      <c r="R17" s="97">
        <f t="shared" si="2"/>
        <v>4278181</v>
      </c>
      <c r="S17" s="97">
        <v>291551</v>
      </c>
      <c r="T17" s="97">
        <v>3986630</v>
      </c>
      <c r="U17" s="78"/>
      <c r="V17" s="95" t="s">
        <v>290</v>
      </c>
      <c r="W17" s="96" t="s">
        <v>1746</v>
      </c>
      <c r="X17" s="97">
        <v>15207002</v>
      </c>
      <c r="Y17" s="46">
        <f t="shared" si="3"/>
        <v>21133396</v>
      </c>
      <c r="Z17" s="97">
        <v>8776900</v>
      </c>
      <c r="AA17" s="97">
        <v>12356496</v>
      </c>
    </row>
    <row r="18" spans="1:27" ht="15">
      <c r="A18" s="95" t="s">
        <v>293</v>
      </c>
      <c r="B18" s="96" t="s">
        <v>1747</v>
      </c>
      <c r="C18" s="97">
        <v>850</v>
      </c>
      <c r="D18" s="46">
        <f t="shared" si="0"/>
        <v>218925</v>
      </c>
      <c r="E18" s="78"/>
      <c r="F18" s="97">
        <v>218925</v>
      </c>
      <c r="H18" s="95" t="s">
        <v>293</v>
      </c>
      <c r="I18" s="96" t="s">
        <v>1747</v>
      </c>
      <c r="J18" s="97">
        <v>48523</v>
      </c>
      <c r="K18" s="46">
        <f t="shared" si="1"/>
        <v>239708</v>
      </c>
      <c r="L18" s="78"/>
      <c r="M18" s="97">
        <v>239708</v>
      </c>
      <c r="O18" s="95" t="s">
        <v>293</v>
      </c>
      <c r="P18" s="96" t="s">
        <v>1747</v>
      </c>
      <c r="Q18" s="97">
        <v>2841950</v>
      </c>
      <c r="R18" s="97">
        <f t="shared" si="2"/>
        <v>2994041</v>
      </c>
      <c r="S18" s="97">
        <v>662500</v>
      </c>
      <c r="T18" s="97">
        <v>2331541</v>
      </c>
      <c r="U18" s="78"/>
      <c r="V18" s="95" t="s">
        <v>293</v>
      </c>
      <c r="W18" s="96" t="s">
        <v>1747</v>
      </c>
      <c r="X18" s="97">
        <v>1255233</v>
      </c>
      <c r="Y18" s="46">
        <f t="shared" si="3"/>
        <v>10592856</v>
      </c>
      <c r="Z18" s="97">
        <v>7037603</v>
      </c>
      <c r="AA18" s="97">
        <v>3555253</v>
      </c>
    </row>
    <row r="19" spans="1:27" ht="15">
      <c r="A19" s="95" t="s">
        <v>296</v>
      </c>
      <c r="B19" s="96" t="s">
        <v>2197</v>
      </c>
      <c r="C19" s="97">
        <v>139800</v>
      </c>
      <c r="D19" s="46">
        <f t="shared" si="0"/>
        <v>354123</v>
      </c>
      <c r="E19" s="97">
        <v>57999</v>
      </c>
      <c r="F19" s="97">
        <v>296124</v>
      </c>
      <c r="H19" s="95" t="s">
        <v>296</v>
      </c>
      <c r="I19" s="96" t="s">
        <v>2197</v>
      </c>
      <c r="J19" s="78"/>
      <c r="K19" s="46">
        <f t="shared" si="1"/>
        <v>26113</v>
      </c>
      <c r="L19" s="78"/>
      <c r="M19" s="97">
        <v>26113</v>
      </c>
      <c r="O19" s="95" t="s">
        <v>296</v>
      </c>
      <c r="P19" s="96" t="s">
        <v>2197</v>
      </c>
      <c r="Q19" s="97">
        <v>586200</v>
      </c>
      <c r="R19" s="97">
        <f t="shared" si="2"/>
        <v>2640963</v>
      </c>
      <c r="S19" s="97">
        <v>902655</v>
      </c>
      <c r="T19" s="97">
        <v>1738308</v>
      </c>
      <c r="U19" s="78"/>
      <c r="V19" s="95" t="s">
        <v>296</v>
      </c>
      <c r="W19" s="96" t="s">
        <v>2197</v>
      </c>
      <c r="X19" s="97">
        <v>1955959</v>
      </c>
      <c r="Y19" s="46">
        <f t="shared" si="3"/>
        <v>711358</v>
      </c>
      <c r="Z19" s="78"/>
      <c r="AA19" s="97">
        <v>711358</v>
      </c>
    </row>
    <row r="20" spans="1:27" ht="15">
      <c r="A20" s="95" t="s">
        <v>299</v>
      </c>
      <c r="B20" s="96" t="s">
        <v>1748</v>
      </c>
      <c r="C20" s="78"/>
      <c r="D20" s="46">
        <f t="shared" si="0"/>
        <v>31679</v>
      </c>
      <c r="E20" s="78"/>
      <c r="F20" s="97">
        <v>31679</v>
      </c>
      <c r="H20" s="95" t="s">
        <v>299</v>
      </c>
      <c r="I20" s="96" t="s">
        <v>1748</v>
      </c>
      <c r="J20" s="78"/>
      <c r="K20" s="46">
        <f t="shared" si="1"/>
        <v>5875</v>
      </c>
      <c r="L20" s="78"/>
      <c r="M20" s="97">
        <v>5875</v>
      </c>
      <c r="O20" s="95" t="s">
        <v>299</v>
      </c>
      <c r="P20" s="96" t="s">
        <v>1748</v>
      </c>
      <c r="Q20" s="97">
        <v>9407600</v>
      </c>
      <c r="R20" s="97">
        <f t="shared" si="2"/>
        <v>1879639</v>
      </c>
      <c r="S20" s="97">
        <v>544161</v>
      </c>
      <c r="T20" s="97">
        <v>1335478</v>
      </c>
      <c r="U20" s="78"/>
      <c r="V20" s="95" t="s">
        <v>299</v>
      </c>
      <c r="W20" s="96" t="s">
        <v>1748</v>
      </c>
      <c r="X20" s="78"/>
      <c r="Y20" s="46">
        <f t="shared" si="3"/>
        <v>626075</v>
      </c>
      <c r="Z20" s="78"/>
      <c r="AA20" s="97">
        <v>626075</v>
      </c>
    </row>
    <row r="21" spans="1:27" ht="15">
      <c r="A21" s="95" t="s">
        <v>302</v>
      </c>
      <c r="B21" s="96" t="s">
        <v>1749</v>
      </c>
      <c r="C21" s="97">
        <v>5538050</v>
      </c>
      <c r="D21" s="46">
        <f t="shared" si="0"/>
        <v>793636</v>
      </c>
      <c r="E21" s="97">
        <v>154000</v>
      </c>
      <c r="F21" s="97">
        <v>639636</v>
      </c>
      <c r="H21" s="95" t="s">
        <v>302</v>
      </c>
      <c r="I21" s="96" t="s">
        <v>1749</v>
      </c>
      <c r="J21" s="78"/>
      <c r="K21" s="46">
        <f t="shared" si="1"/>
        <v>223072</v>
      </c>
      <c r="L21" s="78"/>
      <c r="M21" s="97">
        <v>223072</v>
      </c>
      <c r="O21" s="95" t="s">
        <v>302</v>
      </c>
      <c r="P21" s="96" t="s">
        <v>1749</v>
      </c>
      <c r="Q21" s="97">
        <v>21187450</v>
      </c>
      <c r="R21" s="97">
        <f t="shared" si="2"/>
        <v>5613497</v>
      </c>
      <c r="S21" s="97">
        <v>737776</v>
      </c>
      <c r="T21" s="97">
        <v>4875721</v>
      </c>
      <c r="U21" s="78"/>
      <c r="V21" s="95" t="s">
        <v>302</v>
      </c>
      <c r="W21" s="96" t="s">
        <v>1749</v>
      </c>
      <c r="X21" s="97">
        <v>73400</v>
      </c>
      <c r="Y21" s="46">
        <f t="shared" si="3"/>
        <v>2975707</v>
      </c>
      <c r="Z21" s="78"/>
      <c r="AA21" s="97">
        <v>2975707</v>
      </c>
    </row>
    <row r="22" spans="1:27" ht="15">
      <c r="A22" s="95" t="s">
        <v>308</v>
      </c>
      <c r="B22" s="96" t="s">
        <v>1751</v>
      </c>
      <c r="C22" s="97">
        <v>28000</v>
      </c>
      <c r="D22" s="46">
        <f t="shared" si="0"/>
        <v>224796</v>
      </c>
      <c r="E22" s="78"/>
      <c r="F22" s="97">
        <v>224796</v>
      </c>
      <c r="H22" s="95" t="s">
        <v>305</v>
      </c>
      <c r="I22" s="96" t="s">
        <v>1750</v>
      </c>
      <c r="J22" s="78"/>
      <c r="K22" s="46">
        <f t="shared" si="1"/>
        <v>19551</v>
      </c>
      <c r="L22" s="78"/>
      <c r="M22" s="97">
        <v>19551</v>
      </c>
      <c r="O22" s="95" t="s">
        <v>305</v>
      </c>
      <c r="P22" s="96" t="s">
        <v>1750</v>
      </c>
      <c r="Q22" s="97">
        <v>1199750</v>
      </c>
      <c r="R22" s="97">
        <f t="shared" si="2"/>
        <v>1221639</v>
      </c>
      <c r="S22" s="97">
        <v>308872</v>
      </c>
      <c r="T22" s="97">
        <v>912767</v>
      </c>
      <c r="U22" s="78"/>
      <c r="V22" s="95" t="s">
        <v>305</v>
      </c>
      <c r="W22" s="96" t="s">
        <v>1750</v>
      </c>
      <c r="X22" s="97">
        <v>154282</v>
      </c>
      <c r="Y22" s="46">
        <f t="shared" si="3"/>
        <v>824379</v>
      </c>
      <c r="Z22" s="97">
        <v>31785</v>
      </c>
      <c r="AA22" s="97">
        <v>792594</v>
      </c>
    </row>
    <row r="23" spans="1:27" ht="15">
      <c r="A23" s="95" t="s">
        <v>311</v>
      </c>
      <c r="B23" s="96" t="s">
        <v>1752</v>
      </c>
      <c r="C23" s="78"/>
      <c r="D23" s="46">
        <f t="shared" si="0"/>
        <v>601254</v>
      </c>
      <c r="E23" s="78"/>
      <c r="F23" s="97">
        <v>601254</v>
      </c>
      <c r="H23" s="95" t="s">
        <v>308</v>
      </c>
      <c r="I23" s="96" t="s">
        <v>1751</v>
      </c>
      <c r="J23" s="78"/>
      <c r="K23" s="46">
        <f t="shared" si="1"/>
        <v>284825</v>
      </c>
      <c r="L23" s="78"/>
      <c r="M23" s="97">
        <v>284825</v>
      </c>
      <c r="O23" s="95" t="s">
        <v>308</v>
      </c>
      <c r="P23" s="96" t="s">
        <v>1751</v>
      </c>
      <c r="Q23" s="97">
        <v>752450</v>
      </c>
      <c r="R23" s="97">
        <f t="shared" si="2"/>
        <v>3289082</v>
      </c>
      <c r="S23" s="97">
        <v>250100</v>
      </c>
      <c r="T23" s="97">
        <v>3038982</v>
      </c>
      <c r="U23" s="78"/>
      <c r="V23" s="95" t="s">
        <v>308</v>
      </c>
      <c r="W23" s="96" t="s">
        <v>1751</v>
      </c>
      <c r="X23" s="97">
        <v>1119350</v>
      </c>
      <c r="Y23" s="46">
        <f t="shared" si="3"/>
        <v>1726819</v>
      </c>
      <c r="Z23" s="97">
        <v>43300</v>
      </c>
      <c r="AA23" s="97">
        <v>1683519</v>
      </c>
    </row>
    <row r="24" spans="1:27" ht="15">
      <c r="A24" s="95" t="s">
        <v>320</v>
      </c>
      <c r="B24" s="96" t="s">
        <v>1754</v>
      </c>
      <c r="C24" s="97">
        <v>2251580</v>
      </c>
      <c r="D24" s="46">
        <f t="shared" si="0"/>
        <v>627391</v>
      </c>
      <c r="E24" s="97">
        <v>13100</v>
      </c>
      <c r="F24" s="97">
        <v>614291</v>
      </c>
      <c r="H24" s="95" t="s">
        <v>311</v>
      </c>
      <c r="I24" s="96" t="s">
        <v>1752</v>
      </c>
      <c r="J24" s="78"/>
      <c r="K24" s="46">
        <f t="shared" si="1"/>
        <v>328000</v>
      </c>
      <c r="L24" s="78"/>
      <c r="M24" s="97">
        <v>328000</v>
      </c>
      <c r="O24" s="95" t="s">
        <v>311</v>
      </c>
      <c r="P24" s="96" t="s">
        <v>1752</v>
      </c>
      <c r="Q24" s="97">
        <v>307200</v>
      </c>
      <c r="R24" s="97">
        <f t="shared" si="2"/>
        <v>3693521</v>
      </c>
      <c r="S24" s="97">
        <v>32500</v>
      </c>
      <c r="T24" s="97">
        <v>3661021</v>
      </c>
      <c r="U24" s="78"/>
      <c r="V24" s="95" t="s">
        <v>311</v>
      </c>
      <c r="W24" s="96" t="s">
        <v>1752</v>
      </c>
      <c r="X24" s="97">
        <v>302400</v>
      </c>
      <c r="Y24" s="46">
        <f t="shared" si="3"/>
        <v>2981901</v>
      </c>
      <c r="Z24" s="78"/>
      <c r="AA24" s="97">
        <v>2981901</v>
      </c>
    </row>
    <row r="25" spans="1:27" ht="15">
      <c r="A25" s="95" t="s">
        <v>323</v>
      </c>
      <c r="B25" s="96" t="s">
        <v>1755</v>
      </c>
      <c r="C25" s="78"/>
      <c r="D25" s="46">
        <f t="shared" si="0"/>
        <v>37000</v>
      </c>
      <c r="E25" s="78"/>
      <c r="F25" s="97">
        <v>37000</v>
      </c>
      <c r="H25" s="95" t="s">
        <v>320</v>
      </c>
      <c r="I25" s="96" t="s">
        <v>1754</v>
      </c>
      <c r="J25" s="78"/>
      <c r="K25" s="46">
        <f t="shared" si="1"/>
        <v>348000</v>
      </c>
      <c r="L25" s="78"/>
      <c r="M25" s="97">
        <v>348000</v>
      </c>
      <c r="O25" s="95" t="s">
        <v>314</v>
      </c>
      <c r="P25" s="96" t="s">
        <v>2332</v>
      </c>
      <c r="Q25" s="78"/>
      <c r="R25" s="97">
        <f t="shared" si="2"/>
        <v>166191</v>
      </c>
      <c r="S25" s="78"/>
      <c r="T25" s="97">
        <v>166191</v>
      </c>
      <c r="U25" s="78"/>
      <c r="V25" s="95" t="s">
        <v>314</v>
      </c>
      <c r="W25" s="96" t="s">
        <v>2332</v>
      </c>
      <c r="X25" s="78"/>
      <c r="Y25" s="46">
        <f t="shared" si="3"/>
        <v>20000</v>
      </c>
      <c r="Z25" s="78"/>
      <c r="AA25" s="97">
        <v>20000</v>
      </c>
    </row>
    <row r="26" spans="1:27" ht="15">
      <c r="A26" s="95" t="s">
        <v>327</v>
      </c>
      <c r="B26" s="96" t="s">
        <v>1756</v>
      </c>
      <c r="C26" s="78"/>
      <c r="D26" s="46">
        <f t="shared" si="0"/>
        <v>25000</v>
      </c>
      <c r="E26" s="78"/>
      <c r="F26" s="97">
        <v>25000</v>
      </c>
      <c r="H26" s="95" t="s">
        <v>323</v>
      </c>
      <c r="I26" s="96" t="s">
        <v>1755</v>
      </c>
      <c r="J26" s="78"/>
      <c r="K26" s="46">
        <f t="shared" si="1"/>
        <v>4350</v>
      </c>
      <c r="L26" s="78"/>
      <c r="M26" s="97">
        <v>4350</v>
      </c>
      <c r="O26" s="95" t="s">
        <v>317</v>
      </c>
      <c r="P26" s="96" t="s">
        <v>1753</v>
      </c>
      <c r="Q26" s="97">
        <v>6882164</v>
      </c>
      <c r="R26" s="97">
        <f t="shared" si="2"/>
        <v>9316479</v>
      </c>
      <c r="S26" s="97">
        <v>2986621</v>
      </c>
      <c r="T26" s="97">
        <v>6329858</v>
      </c>
      <c r="U26" s="78"/>
      <c r="V26" s="95" t="s">
        <v>317</v>
      </c>
      <c r="W26" s="96" t="s">
        <v>1753</v>
      </c>
      <c r="X26" s="97">
        <v>14500</v>
      </c>
      <c r="Y26" s="46">
        <f t="shared" si="3"/>
        <v>2909629</v>
      </c>
      <c r="Z26" s="97">
        <v>87700</v>
      </c>
      <c r="AA26" s="97">
        <v>2821929</v>
      </c>
    </row>
    <row r="27" spans="1:27" ht="15">
      <c r="A27" s="95" t="s">
        <v>330</v>
      </c>
      <c r="B27" s="96" t="s">
        <v>1757</v>
      </c>
      <c r="C27" s="97">
        <v>273200</v>
      </c>
      <c r="D27" s="46">
        <f t="shared" si="0"/>
        <v>223539</v>
      </c>
      <c r="E27" s="78"/>
      <c r="F27" s="97">
        <v>223539</v>
      </c>
      <c r="H27" s="95" t="s">
        <v>327</v>
      </c>
      <c r="I27" s="96" t="s">
        <v>1756</v>
      </c>
      <c r="J27" s="78"/>
      <c r="K27" s="46">
        <f t="shared" si="1"/>
        <v>2700</v>
      </c>
      <c r="L27" s="78"/>
      <c r="M27" s="97">
        <v>2700</v>
      </c>
      <c r="O27" s="95" t="s">
        <v>320</v>
      </c>
      <c r="P27" s="96" t="s">
        <v>1754</v>
      </c>
      <c r="Q27" s="97">
        <v>10130155</v>
      </c>
      <c r="R27" s="97">
        <f t="shared" si="2"/>
        <v>8284696</v>
      </c>
      <c r="S27" s="97">
        <v>104600</v>
      </c>
      <c r="T27" s="97">
        <v>8180096</v>
      </c>
      <c r="U27" s="78"/>
      <c r="V27" s="95" t="s">
        <v>320</v>
      </c>
      <c r="W27" s="96" t="s">
        <v>1754</v>
      </c>
      <c r="X27" s="97">
        <v>3386000</v>
      </c>
      <c r="Y27" s="46">
        <f t="shared" si="3"/>
        <v>1614435</v>
      </c>
      <c r="Z27" s="97">
        <v>150000</v>
      </c>
      <c r="AA27" s="97">
        <v>1464435</v>
      </c>
    </row>
    <row r="28" spans="1:27" ht="15">
      <c r="A28" s="95" t="s">
        <v>333</v>
      </c>
      <c r="B28" s="96" t="s">
        <v>1758</v>
      </c>
      <c r="C28" s="97">
        <v>2000</v>
      </c>
      <c r="D28" s="46">
        <f t="shared" si="0"/>
        <v>1694460</v>
      </c>
      <c r="E28" s="97">
        <v>1054080</v>
      </c>
      <c r="F28" s="97">
        <v>640380</v>
      </c>
      <c r="H28" s="95" t="s">
        <v>330</v>
      </c>
      <c r="I28" s="96" t="s">
        <v>1757</v>
      </c>
      <c r="J28" s="97">
        <v>218000</v>
      </c>
      <c r="K28" s="46">
        <f t="shared" si="1"/>
        <v>18900</v>
      </c>
      <c r="L28" s="78"/>
      <c r="M28" s="97">
        <v>18900</v>
      </c>
      <c r="O28" s="95" t="s">
        <v>323</v>
      </c>
      <c r="P28" s="96" t="s">
        <v>1755</v>
      </c>
      <c r="Q28" s="97">
        <v>90301</v>
      </c>
      <c r="R28" s="97">
        <f t="shared" si="2"/>
        <v>401424</v>
      </c>
      <c r="S28" s="97">
        <v>15503</v>
      </c>
      <c r="T28" s="97">
        <v>385921</v>
      </c>
      <c r="U28" s="78"/>
      <c r="V28" s="95" t="s">
        <v>323</v>
      </c>
      <c r="W28" s="96" t="s">
        <v>1755</v>
      </c>
      <c r="X28" s="97">
        <v>14600</v>
      </c>
      <c r="Y28" s="46">
        <f t="shared" si="3"/>
        <v>170353</v>
      </c>
      <c r="Z28" s="78"/>
      <c r="AA28" s="97">
        <v>170353</v>
      </c>
    </row>
    <row r="29" spans="1:27" ht="15">
      <c r="A29" s="95" t="s">
        <v>336</v>
      </c>
      <c r="B29" s="96" t="s">
        <v>1759</v>
      </c>
      <c r="C29" s="97">
        <v>340000</v>
      </c>
      <c r="D29" s="46">
        <f t="shared" si="0"/>
        <v>49559</v>
      </c>
      <c r="E29" s="78"/>
      <c r="F29" s="97">
        <v>49559</v>
      </c>
      <c r="H29" s="95" t="s">
        <v>333</v>
      </c>
      <c r="I29" s="96" t="s">
        <v>1758</v>
      </c>
      <c r="J29" s="78"/>
      <c r="K29" s="46">
        <f t="shared" si="1"/>
        <v>1200</v>
      </c>
      <c r="L29" s="78"/>
      <c r="M29" s="97">
        <v>1200</v>
      </c>
      <c r="O29" s="95" t="s">
        <v>327</v>
      </c>
      <c r="P29" s="96" t="s">
        <v>1756</v>
      </c>
      <c r="Q29" s="97">
        <v>1647500</v>
      </c>
      <c r="R29" s="97">
        <f t="shared" si="2"/>
        <v>3653741</v>
      </c>
      <c r="S29" s="97">
        <v>2081020</v>
      </c>
      <c r="T29" s="97">
        <v>1572721</v>
      </c>
      <c r="U29" s="78"/>
      <c r="V29" s="95" t="s">
        <v>327</v>
      </c>
      <c r="W29" s="96" t="s">
        <v>1756</v>
      </c>
      <c r="X29" s="78"/>
      <c r="Y29" s="46">
        <f t="shared" si="3"/>
        <v>3014259</v>
      </c>
      <c r="Z29" s="97">
        <v>1118100</v>
      </c>
      <c r="AA29" s="97">
        <v>1896159</v>
      </c>
    </row>
    <row r="30" spans="1:27" ht="15">
      <c r="A30" s="95" t="s">
        <v>339</v>
      </c>
      <c r="B30" s="96" t="s">
        <v>1760</v>
      </c>
      <c r="C30" s="97">
        <v>253600</v>
      </c>
      <c r="D30" s="46">
        <f t="shared" si="0"/>
        <v>160671</v>
      </c>
      <c r="E30" s="97">
        <v>58010</v>
      </c>
      <c r="F30" s="97">
        <v>102661</v>
      </c>
      <c r="H30" s="95" t="s">
        <v>336</v>
      </c>
      <c r="I30" s="96" t="s">
        <v>1759</v>
      </c>
      <c r="J30" s="78"/>
      <c r="K30" s="46">
        <f t="shared" si="1"/>
        <v>320400</v>
      </c>
      <c r="L30" s="78"/>
      <c r="M30" s="97">
        <v>320400</v>
      </c>
      <c r="O30" s="95" t="s">
        <v>330</v>
      </c>
      <c r="P30" s="96" t="s">
        <v>1757</v>
      </c>
      <c r="Q30" s="97">
        <v>4560500</v>
      </c>
      <c r="R30" s="97">
        <f t="shared" si="2"/>
        <v>1618703</v>
      </c>
      <c r="S30" s="97">
        <v>301300</v>
      </c>
      <c r="T30" s="97">
        <v>1317403</v>
      </c>
      <c r="U30" s="78"/>
      <c r="V30" s="95" t="s">
        <v>330</v>
      </c>
      <c r="W30" s="96" t="s">
        <v>1757</v>
      </c>
      <c r="X30" s="97">
        <v>1107200</v>
      </c>
      <c r="Y30" s="46">
        <f t="shared" si="3"/>
        <v>1265211</v>
      </c>
      <c r="Z30" s="78"/>
      <c r="AA30" s="97">
        <v>1265211</v>
      </c>
    </row>
    <row r="31" spans="1:27" ht="15">
      <c r="A31" s="95" t="s">
        <v>342</v>
      </c>
      <c r="B31" s="96" t="s">
        <v>2316</v>
      </c>
      <c r="C31" s="97">
        <v>362000</v>
      </c>
      <c r="D31" s="46">
        <f t="shared" si="0"/>
        <v>260518</v>
      </c>
      <c r="E31" s="97">
        <v>100000</v>
      </c>
      <c r="F31" s="97">
        <v>160518</v>
      </c>
      <c r="H31" s="95" t="s">
        <v>339</v>
      </c>
      <c r="I31" s="96" t="s">
        <v>1760</v>
      </c>
      <c r="J31" s="97">
        <v>32000</v>
      </c>
      <c r="K31" s="46">
        <f t="shared" si="1"/>
        <v>2353045</v>
      </c>
      <c r="L31" s="78"/>
      <c r="M31" s="97">
        <v>2353045</v>
      </c>
      <c r="O31" s="95" t="s">
        <v>333</v>
      </c>
      <c r="P31" s="96" t="s">
        <v>1758</v>
      </c>
      <c r="Q31" s="97">
        <v>10196729</v>
      </c>
      <c r="R31" s="97">
        <f t="shared" si="2"/>
        <v>11052377</v>
      </c>
      <c r="S31" s="97">
        <v>5528916</v>
      </c>
      <c r="T31" s="97">
        <v>5523461</v>
      </c>
      <c r="U31" s="78"/>
      <c r="V31" s="95" t="s">
        <v>333</v>
      </c>
      <c r="W31" s="96" t="s">
        <v>1758</v>
      </c>
      <c r="X31" s="97">
        <v>343400</v>
      </c>
      <c r="Y31" s="46">
        <f t="shared" si="3"/>
        <v>3068299</v>
      </c>
      <c r="Z31" s="78"/>
      <c r="AA31" s="97">
        <v>3068299</v>
      </c>
    </row>
    <row r="32" spans="1:27" ht="15">
      <c r="A32" s="95" t="s">
        <v>345</v>
      </c>
      <c r="B32" s="96" t="s">
        <v>1761</v>
      </c>
      <c r="C32" s="97">
        <v>250</v>
      </c>
      <c r="D32" s="46">
        <f t="shared" si="0"/>
        <v>329449</v>
      </c>
      <c r="E32" s="97">
        <v>103250</v>
      </c>
      <c r="F32" s="97">
        <v>226199</v>
      </c>
      <c r="H32" s="95" t="s">
        <v>342</v>
      </c>
      <c r="I32" s="96" t="s">
        <v>2316</v>
      </c>
      <c r="J32" s="78"/>
      <c r="K32" s="46">
        <f t="shared" si="1"/>
        <v>101475</v>
      </c>
      <c r="L32" s="78"/>
      <c r="M32" s="97">
        <v>101475</v>
      </c>
      <c r="O32" s="95" t="s">
        <v>336</v>
      </c>
      <c r="P32" s="96" t="s">
        <v>1759</v>
      </c>
      <c r="Q32" s="97">
        <v>6660540</v>
      </c>
      <c r="R32" s="97">
        <f t="shared" si="2"/>
        <v>1354620</v>
      </c>
      <c r="S32" s="97">
        <v>123700</v>
      </c>
      <c r="T32" s="97">
        <v>1230920</v>
      </c>
      <c r="U32" s="78"/>
      <c r="V32" s="95" t="s">
        <v>336</v>
      </c>
      <c r="W32" s="96" t="s">
        <v>1759</v>
      </c>
      <c r="X32" s="97">
        <v>1630432</v>
      </c>
      <c r="Y32" s="46">
        <f t="shared" si="3"/>
        <v>786345</v>
      </c>
      <c r="Z32" s="78"/>
      <c r="AA32" s="97">
        <v>786345</v>
      </c>
    </row>
    <row r="33" spans="1:27" ht="15">
      <c r="A33" s="95" t="s">
        <v>348</v>
      </c>
      <c r="B33" s="96" t="s">
        <v>2246</v>
      </c>
      <c r="C33" s="97">
        <v>736501</v>
      </c>
      <c r="D33" s="46">
        <f t="shared" si="0"/>
        <v>704176</v>
      </c>
      <c r="E33" s="97">
        <v>550000</v>
      </c>
      <c r="F33" s="97">
        <v>154176</v>
      </c>
      <c r="H33" s="95" t="s">
        <v>345</v>
      </c>
      <c r="I33" s="96" t="s">
        <v>1761</v>
      </c>
      <c r="J33" s="97">
        <v>225100</v>
      </c>
      <c r="K33" s="46">
        <f t="shared" si="1"/>
        <v>621087</v>
      </c>
      <c r="L33" s="78"/>
      <c r="M33" s="97">
        <v>621087</v>
      </c>
      <c r="O33" s="95" t="s">
        <v>339</v>
      </c>
      <c r="P33" s="96" t="s">
        <v>1760</v>
      </c>
      <c r="Q33" s="97">
        <v>1752100</v>
      </c>
      <c r="R33" s="97">
        <f t="shared" si="2"/>
        <v>1918871</v>
      </c>
      <c r="S33" s="97">
        <v>482060</v>
      </c>
      <c r="T33" s="97">
        <v>1436811</v>
      </c>
      <c r="U33" s="78"/>
      <c r="V33" s="95" t="s">
        <v>339</v>
      </c>
      <c r="W33" s="96" t="s">
        <v>1760</v>
      </c>
      <c r="X33" s="97">
        <v>9520101</v>
      </c>
      <c r="Y33" s="46">
        <f t="shared" si="3"/>
        <v>7618008</v>
      </c>
      <c r="Z33" s="78"/>
      <c r="AA33" s="97">
        <v>7618008</v>
      </c>
    </row>
    <row r="34" spans="1:27" ht="15">
      <c r="A34" s="95" t="s">
        <v>351</v>
      </c>
      <c r="B34" s="96" t="s">
        <v>1762</v>
      </c>
      <c r="C34" s="97">
        <v>1302001</v>
      </c>
      <c r="D34" s="46">
        <f t="shared" si="0"/>
        <v>174100</v>
      </c>
      <c r="E34" s="97">
        <v>15000</v>
      </c>
      <c r="F34" s="97">
        <v>159100</v>
      </c>
      <c r="H34" s="95" t="s">
        <v>348</v>
      </c>
      <c r="I34" s="96" t="s">
        <v>2246</v>
      </c>
      <c r="J34" s="78"/>
      <c r="K34" s="46">
        <f t="shared" si="1"/>
        <v>76960</v>
      </c>
      <c r="L34" s="78"/>
      <c r="M34" s="97">
        <v>76960</v>
      </c>
      <c r="O34" s="95" t="s">
        <v>342</v>
      </c>
      <c r="P34" s="96" t="s">
        <v>2316</v>
      </c>
      <c r="Q34" s="97">
        <v>10478300</v>
      </c>
      <c r="R34" s="97">
        <f t="shared" si="2"/>
        <v>10433413</v>
      </c>
      <c r="S34" s="97">
        <v>571300</v>
      </c>
      <c r="T34" s="97">
        <v>9862113</v>
      </c>
      <c r="U34" s="78"/>
      <c r="V34" s="95" t="s">
        <v>342</v>
      </c>
      <c r="W34" s="96" t="s">
        <v>2316</v>
      </c>
      <c r="X34" s="97">
        <v>2162550</v>
      </c>
      <c r="Y34" s="46">
        <f t="shared" si="3"/>
        <v>1374896</v>
      </c>
      <c r="Z34" s="78"/>
      <c r="AA34" s="97">
        <v>1374896</v>
      </c>
    </row>
    <row r="35" spans="1:27" ht="15">
      <c r="A35" s="95" t="s">
        <v>354</v>
      </c>
      <c r="B35" s="96" t="s">
        <v>2265</v>
      </c>
      <c r="C35" s="97">
        <v>7100</v>
      </c>
      <c r="D35" s="46">
        <f t="shared" si="0"/>
        <v>928674</v>
      </c>
      <c r="E35" s="97">
        <v>244300</v>
      </c>
      <c r="F35" s="97">
        <v>684374</v>
      </c>
      <c r="H35" s="95" t="s">
        <v>360</v>
      </c>
      <c r="I35" s="96" t="s">
        <v>1763</v>
      </c>
      <c r="J35" s="78"/>
      <c r="K35" s="46">
        <f t="shared" si="1"/>
        <v>14712253</v>
      </c>
      <c r="L35" s="78"/>
      <c r="M35" s="97">
        <v>14712253</v>
      </c>
      <c r="O35" s="95" t="s">
        <v>345</v>
      </c>
      <c r="P35" s="96" t="s">
        <v>1761</v>
      </c>
      <c r="Q35" s="97">
        <v>2661251</v>
      </c>
      <c r="R35" s="97">
        <f t="shared" si="2"/>
        <v>2337343</v>
      </c>
      <c r="S35" s="97">
        <v>751775</v>
      </c>
      <c r="T35" s="97">
        <v>1585568</v>
      </c>
      <c r="U35" s="78"/>
      <c r="V35" s="95" t="s">
        <v>345</v>
      </c>
      <c r="W35" s="96" t="s">
        <v>1761</v>
      </c>
      <c r="X35" s="97">
        <v>4032100</v>
      </c>
      <c r="Y35" s="46">
        <f t="shared" si="3"/>
        <v>2037253</v>
      </c>
      <c r="Z35" s="97">
        <v>2950</v>
      </c>
      <c r="AA35" s="97">
        <v>2034303</v>
      </c>
    </row>
    <row r="36" spans="1:27" ht="15">
      <c r="A36" s="95" t="s">
        <v>363</v>
      </c>
      <c r="B36" s="96" t="s">
        <v>1764</v>
      </c>
      <c r="C36" s="97">
        <v>3029800</v>
      </c>
      <c r="D36" s="46">
        <f t="shared" si="0"/>
        <v>466140</v>
      </c>
      <c r="E36" s="78"/>
      <c r="F36" s="97">
        <v>466140</v>
      </c>
      <c r="H36" s="95" t="s">
        <v>363</v>
      </c>
      <c r="I36" s="96" t="s">
        <v>1764</v>
      </c>
      <c r="J36" s="78"/>
      <c r="K36" s="46">
        <f t="shared" si="1"/>
        <v>616063</v>
      </c>
      <c r="L36" s="78"/>
      <c r="M36" s="97">
        <v>616063</v>
      </c>
      <c r="O36" s="95" t="s">
        <v>348</v>
      </c>
      <c r="P36" s="96" t="s">
        <v>2246</v>
      </c>
      <c r="Q36" s="97">
        <v>4016601</v>
      </c>
      <c r="R36" s="97">
        <f t="shared" si="2"/>
        <v>6314036</v>
      </c>
      <c r="S36" s="97">
        <v>2556670</v>
      </c>
      <c r="T36" s="97">
        <v>3757366</v>
      </c>
      <c r="U36" s="78"/>
      <c r="V36" s="95" t="s">
        <v>348</v>
      </c>
      <c r="W36" s="96" t="s">
        <v>2246</v>
      </c>
      <c r="X36" s="78"/>
      <c r="Y36" s="46">
        <f t="shared" si="3"/>
        <v>665886</v>
      </c>
      <c r="Z36" s="78"/>
      <c r="AA36" s="97">
        <v>665886</v>
      </c>
    </row>
    <row r="37" spans="1:27" ht="15">
      <c r="A37" s="95" t="s">
        <v>366</v>
      </c>
      <c r="B37" s="96" t="s">
        <v>1765</v>
      </c>
      <c r="C37" s="78"/>
      <c r="D37" s="46">
        <f t="shared" si="0"/>
        <v>313261</v>
      </c>
      <c r="E37" s="97">
        <v>70900</v>
      </c>
      <c r="F37" s="97">
        <v>242361</v>
      </c>
      <c r="H37" s="95" t="s">
        <v>366</v>
      </c>
      <c r="I37" s="96" t="s">
        <v>1765</v>
      </c>
      <c r="J37" s="78"/>
      <c r="K37" s="46">
        <f t="shared" si="1"/>
        <v>51594</v>
      </c>
      <c r="L37" s="97">
        <v>1000</v>
      </c>
      <c r="M37" s="97">
        <v>50594</v>
      </c>
      <c r="O37" s="95" t="s">
        <v>351</v>
      </c>
      <c r="P37" s="96" t="s">
        <v>1762</v>
      </c>
      <c r="Q37" s="97">
        <v>6414532</v>
      </c>
      <c r="R37" s="97">
        <f t="shared" si="2"/>
        <v>2675944</v>
      </c>
      <c r="S37" s="97">
        <v>832131</v>
      </c>
      <c r="T37" s="97">
        <v>1843813</v>
      </c>
      <c r="U37" s="78"/>
      <c r="V37" s="95" t="s">
        <v>351</v>
      </c>
      <c r="W37" s="96" t="s">
        <v>1762</v>
      </c>
      <c r="X37" s="78"/>
      <c r="Y37" s="46">
        <f t="shared" si="3"/>
        <v>703899</v>
      </c>
      <c r="Z37" s="78"/>
      <c r="AA37" s="97">
        <v>703899</v>
      </c>
    </row>
    <row r="38" spans="1:27" ht="15">
      <c r="A38" s="95" t="s">
        <v>372</v>
      </c>
      <c r="B38" s="96" t="s">
        <v>1766</v>
      </c>
      <c r="C38" s="97">
        <v>655000</v>
      </c>
      <c r="D38" s="46">
        <f t="shared" si="0"/>
        <v>272844</v>
      </c>
      <c r="E38" s="78"/>
      <c r="F38" s="97">
        <v>272844</v>
      </c>
      <c r="H38" s="95" t="s">
        <v>372</v>
      </c>
      <c r="I38" s="96" t="s">
        <v>1766</v>
      </c>
      <c r="J38" s="78"/>
      <c r="K38" s="46">
        <f t="shared" si="1"/>
        <v>1217500</v>
      </c>
      <c r="L38" s="78"/>
      <c r="M38" s="97">
        <v>1217500</v>
      </c>
      <c r="O38" s="95" t="s">
        <v>354</v>
      </c>
      <c r="P38" s="96" t="s">
        <v>2265</v>
      </c>
      <c r="Q38" s="97">
        <v>13751919</v>
      </c>
      <c r="R38" s="97">
        <f t="shared" si="2"/>
        <v>6622333</v>
      </c>
      <c r="S38" s="97">
        <v>685350</v>
      </c>
      <c r="T38" s="97">
        <v>5936983</v>
      </c>
      <c r="U38" s="78"/>
      <c r="V38" s="95" t="s">
        <v>354</v>
      </c>
      <c r="W38" s="96" t="s">
        <v>2265</v>
      </c>
      <c r="X38" s="97">
        <v>13500000</v>
      </c>
      <c r="Y38" s="46">
        <f t="shared" si="3"/>
        <v>413200</v>
      </c>
      <c r="Z38" s="78"/>
      <c r="AA38" s="97">
        <v>413200</v>
      </c>
    </row>
    <row r="39" spans="1:27" ht="15">
      <c r="A39" s="95" t="s">
        <v>375</v>
      </c>
      <c r="B39" s="96" t="s">
        <v>1767</v>
      </c>
      <c r="C39" s="97">
        <v>24500</v>
      </c>
      <c r="D39" s="46">
        <f t="shared" si="0"/>
        <v>412371</v>
      </c>
      <c r="E39" s="97">
        <v>195864</v>
      </c>
      <c r="F39" s="97">
        <v>216507</v>
      </c>
      <c r="H39" s="95" t="s">
        <v>375</v>
      </c>
      <c r="I39" s="96" t="s">
        <v>1767</v>
      </c>
      <c r="J39" s="97">
        <v>3800</v>
      </c>
      <c r="K39" s="46">
        <f t="shared" si="1"/>
        <v>341677</v>
      </c>
      <c r="L39" s="78"/>
      <c r="M39" s="97">
        <v>341677</v>
      </c>
      <c r="O39" s="95" t="s">
        <v>357</v>
      </c>
      <c r="P39" s="96" t="s">
        <v>2306</v>
      </c>
      <c r="Q39" s="97">
        <v>500</v>
      </c>
      <c r="R39" s="97">
        <f t="shared" si="2"/>
        <v>1418946</v>
      </c>
      <c r="S39" s="97">
        <v>488500</v>
      </c>
      <c r="T39" s="97">
        <v>930446</v>
      </c>
      <c r="U39" s="78"/>
      <c r="V39" s="95" t="s">
        <v>357</v>
      </c>
      <c r="W39" s="96" t="s">
        <v>2306</v>
      </c>
      <c r="X39" s="78"/>
      <c r="Y39" s="46">
        <f t="shared" si="3"/>
        <v>4808538</v>
      </c>
      <c r="Z39" s="78"/>
      <c r="AA39" s="97">
        <v>4808538</v>
      </c>
    </row>
    <row r="40" spans="1:27" ht="15">
      <c r="A40" s="95" t="s">
        <v>378</v>
      </c>
      <c r="B40" s="96" t="s">
        <v>1768</v>
      </c>
      <c r="C40" s="78"/>
      <c r="D40" s="46">
        <f t="shared" si="0"/>
        <v>521117</v>
      </c>
      <c r="E40" s="97">
        <v>179000</v>
      </c>
      <c r="F40" s="97">
        <v>342117</v>
      </c>
      <c r="H40" s="95" t="s">
        <v>378</v>
      </c>
      <c r="I40" s="96" t="s">
        <v>1768</v>
      </c>
      <c r="J40" s="78"/>
      <c r="K40" s="46">
        <f t="shared" si="1"/>
        <v>2280</v>
      </c>
      <c r="L40" s="78"/>
      <c r="M40" s="97">
        <v>2280</v>
      </c>
      <c r="O40" s="95" t="s">
        <v>360</v>
      </c>
      <c r="P40" s="96" t="s">
        <v>1763</v>
      </c>
      <c r="Q40" s="97">
        <v>1174000</v>
      </c>
      <c r="R40" s="97">
        <f t="shared" si="2"/>
        <v>662927</v>
      </c>
      <c r="S40" s="97">
        <v>205050</v>
      </c>
      <c r="T40" s="97">
        <v>457877</v>
      </c>
      <c r="U40" s="78"/>
      <c r="V40" s="95" t="s">
        <v>360</v>
      </c>
      <c r="W40" s="96" t="s">
        <v>1763</v>
      </c>
      <c r="X40" s="97">
        <v>640565</v>
      </c>
      <c r="Y40" s="46">
        <f t="shared" si="3"/>
        <v>150275726</v>
      </c>
      <c r="Z40" s="97">
        <v>80501</v>
      </c>
      <c r="AA40" s="97">
        <v>150195225</v>
      </c>
    </row>
    <row r="41" spans="1:27" ht="15">
      <c r="A41" s="95" t="s">
        <v>381</v>
      </c>
      <c r="B41" s="96" t="s">
        <v>1769</v>
      </c>
      <c r="C41" s="97">
        <v>1080701</v>
      </c>
      <c r="D41" s="46">
        <f t="shared" si="0"/>
        <v>844339</v>
      </c>
      <c r="E41" s="78"/>
      <c r="F41" s="97">
        <v>844339</v>
      </c>
      <c r="H41" s="95" t="s">
        <v>381</v>
      </c>
      <c r="I41" s="96" t="s">
        <v>1769</v>
      </c>
      <c r="J41" s="78"/>
      <c r="K41" s="46">
        <f t="shared" si="1"/>
        <v>1386974</v>
      </c>
      <c r="L41" s="78"/>
      <c r="M41" s="97">
        <v>1386974</v>
      </c>
      <c r="O41" s="95" t="s">
        <v>363</v>
      </c>
      <c r="P41" s="96" t="s">
        <v>1764</v>
      </c>
      <c r="Q41" s="97">
        <v>11796054</v>
      </c>
      <c r="R41" s="97">
        <f t="shared" si="2"/>
        <v>4492866</v>
      </c>
      <c r="S41" s="97">
        <v>625500</v>
      </c>
      <c r="T41" s="97">
        <v>3867366</v>
      </c>
      <c r="U41" s="78"/>
      <c r="V41" s="95" t="s">
        <v>363</v>
      </c>
      <c r="W41" s="96" t="s">
        <v>1764</v>
      </c>
      <c r="X41" s="97">
        <v>110000</v>
      </c>
      <c r="Y41" s="46">
        <f t="shared" si="3"/>
        <v>4300219</v>
      </c>
      <c r="Z41" s="78"/>
      <c r="AA41" s="97">
        <v>4300219</v>
      </c>
    </row>
    <row r="42" spans="1:27" ht="15">
      <c r="A42" s="95" t="s">
        <v>384</v>
      </c>
      <c r="B42" s="96" t="s">
        <v>1770</v>
      </c>
      <c r="C42" s="97">
        <v>2795710</v>
      </c>
      <c r="D42" s="46">
        <f t="shared" si="0"/>
        <v>658872</v>
      </c>
      <c r="E42" s="97">
        <v>91251</v>
      </c>
      <c r="F42" s="97">
        <v>567621</v>
      </c>
      <c r="H42" s="95" t="s">
        <v>384</v>
      </c>
      <c r="I42" s="96" t="s">
        <v>1770</v>
      </c>
      <c r="J42" s="97">
        <v>40000</v>
      </c>
      <c r="K42" s="46">
        <f t="shared" si="1"/>
        <v>73555</v>
      </c>
      <c r="L42" s="78"/>
      <c r="M42" s="97">
        <v>73555</v>
      </c>
      <c r="O42" s="95" t="s">
        <v>366</v>
      </c>
      <c r="P42" s="96" t="s">
        <v>1765</v>
      </c>
      <c r="Q42" s="97">
        <v>592800</v>
      </c>
      <c r="R42" s="97">
        <f t="shared" si="2"/>
        <v>2461671</v>
      </c>
      <c r="S42" s="97">
        <v>411795</v>
      </c>
      <c r="T42" s="97">
        <v>2049876</v>
      </c>
      <c r="U42" s="78"/>
      <c r="V42" s="95" t="s">
        <v>366</v>
      </c>
      <c r="W42" s="96" t="s">
        <v>1765</v>
      </c>
      <c r="X42" s="97">
        <v>30100</v>
      </c>
      <c r="Y42" s="46">
        <f t="shared" si="3"/>
        <v>11808675</v>
      </c>
      <c r="Z42" s="97">
        <v>10515450</v>
      </c>
      <c r="AA42" s="97">
        <v>1293225</v>
      </c>
    </row>
    <row r="43" spans="1:27" ht="15">
      <c r="A43" s="95" t="s">
        <v>387</v>
      </c>
      <c r="B43" s="96" t="s">
        <v>1771</v>
      </c>
      <c r="C43" s="97">
        <v>657500</v>
      </c>
      <c r="D43" s="46">
        <f t="shared" si="0"/>
        <v>463830</v>
      </c>
      <c r="E43" s="97">
        <v>13745</v>
      </c>
      <c r="F43" s="97">
        <v>450085</v>
      </c>
      <c r="H43" s="95" t="s">
        <v>387</v>
      </c>
      <c r="I43" s="96" t="s">
        <v>1771</v>
      </c>
      <c r="J43" s="97">
        <v>12000</v>
      </c>
      <c r="K43" s="46">
        <f t="shared" si="1"/>
        <v>46995</v>
      </c>
      <c r="L43" s="78"/>
      <c r="M43" s="97">
        <v>46995</v>
      </c>
      <c r="O43" s="95" t="s">
        <v>369</v>
      </c>
      <c r="P43" s="96" t="s">
        <v>2198</v>
      </c>
      <c r="Q43" s="97">
        <v>1353000</v>
      </c>
      <c r="R43" s="97">
        <f t="shared" si="2"/>
        <v>220960</v>
      </c>
      <c r="S43" s="97">
        <v>138000</v>
      </c>
      <c r="T43" s="97">
        <v>82960</v>
      </c>
      <c r="U43" s="78"/>
      <c r="V43" s="95" t="s">
        <v>369</v>
      </c>
      <c r="W43" s="96" t="s">
        <v>2198</v>
      </c>
      <c r="X43" s="97">
        <v>1235183</v>
      </c>
      <c r="Y43" s="46">
        <f t="shared" si="3"/>
        <v>4739116</v>
      </c>
      <c r="Z43" s="97">
        <v>1676000</v>
      </c>
      <c r="AA43" s="97">
        <v>3063116</v>
      </c>
    </row>
    <row r="44" spans="1:27" ht="15">
      <c r="A44" s="95" t="s">
        <v>390</v>
      </c>
      <c r="B44" s="96" t="s">
        <v>1772</v>
      </c>
      <c r="C44" s="78"/>
      <c r="D44" s="46">
        <f t="shared" si="0"/>
        <v>477850</v>
      </c>
      <c r="E44" s="97">
        <v>326586</v>
      </c>
      <c r="F44" s="97">
        <v>151264</v>
      </c>
      <c r="H44" s="95" t="s">
        <v>390</v>
      </c>
      <c r="I44" s="96" t="s">
        <v>1772</v>
      </c>
      <c r="J44" s="97">
        <v>300</v>
      </c>
      <c r="K44" s="46">
        <f t="shared" si="1"/>
        <v>117800</v>
      </c>
      <c r="L44" s="78"/>
      <c r="M44" s="97">
        <v>117800</v>
      </c>
      <c r="O44" s="95" t="s">
        <v>372</v>
      </c>
      <c r="P44" s="96" t="s">
        <v>1766</v>
      </c>
      <c r="Q44" s="97">
        <v>7919800</v>
      </c>
      <c r="R44" s="97">
        <f t="shared" si="2"/>
        <v>4320794</v>
      </c>
      <c r="S44" s="97">
        <v>1568790</v>
      </c>
      <c r="T44" s="97">
        <v>2752004</v>
      </c>
      <c r="U44" s="78"/>
      <c r="V44" s="95" t="s">
        <v>372</v>
      </c>
      <c r="W44" s="96" t="s">
        <v>1766</v>
      </c>
      <c r="X44" s="78"/>
      <c r="Y44" s="46">
        <f t="shared" si="3"/>
        <v>8503880</v>
      </c>
      <c r="Z44" s="97">
        <v>1310800</v>
      </c>
      <c r="AA44" s="97">
        <v>7193080</v>
      </c>
    </row>
    <row r="45" spans="1:27" ht="15">
      <c r="A45" s="95" t="s">
        <v>393</v>
      </c>
      <c r="B45" s="96" t="s">
        <v>2258</v>
      </c>
      <c r="C45" s="97">
        <v>8771500</v>
      </c>
      <c r="D45" s="46">
        <f t="shared" si="0"/>
        <v>1707393</v>
      </c>
      <c r="E45" s="97">
        <v>200</v>
      </c>
      <c r="F45" s="97">
        <v>1707193</v>
      </c>
      <c r="H45" s="95" t="s">
        <v>393</v>
      </c>
      <c r="I45" s="96" t="s">
        <v>2258</v>
      </c>
      <c r="J45" s="97">
        <v>81825</v>
      </c>
      <c r="K45" s="46">
        <f t="shared" si="1"/>
        <v>9935038</v>
      </c>
      <c r="L45" s="78"/>
      <c r="M45" s="97">
        <v>9935038</v>
      </c>
      <c r="O45" s="95" t="s">
        <v>375</v>
      </c>
      <c r="P45" s="96" t="s">
        <v>1767</v>
      </c>
      <c r="Q45" s="97">
        <v>23819654</v>
      </c>
      <c r="R45" s="97">
        <f t="shared" si="2"/>
        <v>13190508</v>
      </c>
      <c r="S45" s="97">
        <v>6427623</v>
      </c>
      <c r="T45" s="97">
        <v>6762885</v>
      </c>
      <c r="U45" s="78"/>
      <c r="V45" s="95" t="s">
        <v>375</v>
      </c>
      <c r="W45" s="96" t="s">
        <v>1767</v>
      </c>
      <c r="X45" s="97">
        <v>1064306</v>
      </c>
      <c r="Y45" s="46">
        <f t="shared" si="3"/>
        <v>30548808</v>
      </c>
      <c r="Z45" s="97">
        <v>9376950</v>
      </c>
      <c r="AA45" s="97">
        <v>21171858</v>
      </c>
    </row>
    <row r="46" spans="1:27" ht="15">
      <c r="A46" s="95" t="s">
        <v>396</v>
      </c>
      <c r="B46" s="96" t="s">
        <v>1773</v>
      </c>
      <c r="C46" s="97">
        <v>311950</v>
      </c>
      <c r="D46" s="46">
        <f t="shared" si="0"/>
        <v>482905</v>
      </c>
      <c r="E46" s="97">
        <v>270000</v>
      </c>
      <c r="F46" s="97">
        <v>212905</v>
      </c>
      <c r="H46" s="95" t="s">
        <v>396</v>
      </c>
      <c r="I46" s="96" t="s">
        <v>1773</v>
      </c>
      <c r="J46" s="78"/>
      <c r="K46" s="46">
        <f t="shared" si="1"/>
        <v>57025</v>
      </c>
      <c r="L46" s="78"/>
      <c r="M46" s="97">
        <v>57025</v>
      </c>
      <c r="O46" s="95" t="s">
        <v>378</v>
      </c>
      <c r="P46" s="96" t="s">
        <v>1768</v>
      </c>
      <c r="Q46" s="97">
        <v>3333800</v>
      </c>
      <c r="R46" s="97">
        <f t="shared" si="2"/>
        <v>2007864</v>
      </c>
      <c r="S46" s="97">
        <v>305200</v>
      </c>
      <c r="T46" s="97">
        <v>1702664</v>
      </c>
      <c r="U46" s="78"/>
      <c r="V46" s="95" t="s">
        <v>378</v>
      </c>
      <c r="W46" s="96" t="s">
        <v>1768</v>
      </c>
      <c r="X46" s="78"/>
      <c r="Y46" s="46">
        <f t="shared" si="3"/>
        <v>1805124</v>
      </c>
      <c r="Z46" s="97">
        <v>12000</v>
      </c>
      <c r="AA46" s="97">
        <v>1793124</v>
      </c>
    </row>
    <row r="47" spans="1:27" ht="15">
      <c r="A47" s="95" t="s">
        <v>402</v>
      </c>
      <c r="B47" s="96" t="s">
        <v>1775</v>
      </c>
      <c r="C47" s="97">
        <v>1060600</v>
      </c>
      <c r="D47" s="46">
        <f t="shared" si="0"/>
        <v>223135</v>
      </c>
      <c r="E47" s="97">
        <v>103900</v>
      </c>
      <c r="F47" s="97">
        <v>119235</v>
      </c>
      <c r="H47" s="95" t="s">
        <v>402</v>
      </c>
      <c r="I47" s="96" t="s">
        <v>1775</v>
      </c>
      <c r="J47" s="78"/>
      <c r="K47" s="46">
        <f t="shared" si="1"/>
        <v>8500</v>
      </c>
      <c r="L47" s="78"/>
      <c r="M47" s="97">
        <v>8500</v>
      </c>
      <c r="O47" s="95" t="s">
        <v>381</v>
      </c>
      <c r="P47" s="96" t="s">
        <v>1769</v>
      </c>
      <c r="Q47" s="97">
        <v>31998598</v>
      </c>
      <c r="R47" s="97">
        <f t="shared" si="2"/>
        <v>14606558</v>
      </c>
      <c r="S47" s="97">
        <v>1080600</v>
      </c>
      <c r="T47" s="97">
        <v>13525958</v>
      </c>
      <c r="U47" s="78"/>
      <c r="V47" s="95" t="s">
        <v>381</v>
      </c>
      <c r="W47" s="96" t="s">
        <v>1769</v>
      </c>
      <c r="X47" s="97">
        <v>12045454</v>
      </c>
      <c r="Y47" s="46">
        <f t="shared" si="3"/>
        <v>6720418</v>
      </c>
      <c r="Z47" s="97">
        <v>82500</v>
      </c>
      <c r="AA47" s="97">
        <v>6637918</v>
      </c>
    </row>
    <row r="48" spans="1:27" ht="15">
      <c r="A48" s="95" t="s">
        <v>405</v>
      </c>
      <c r="B48" s="96" t="s">
        <v>1776</v>
      </c>
      <c r="C48" s="97">
        <v>350</v>
      </c>
      <c r="D48" s="46">
        <f t="shared" si="0"/>
        <v>921153</v>
      </c>
      <c r="E48" s="97">
        <v>373100</v>
      </c>
      <c r="F48" s="97">
        <v>548053</v>
      </c>
      <c r="H48" s="95" t="s">
        <v>405</v>
      </c>
      <c r="I48" s="96" t="s">
        <v>1776</v>
      </c>
      <c r="J48" s="78"/>
      <c r="K48" s="46">
        <f t="shared" si="1"/>
        <v>440785</v>
      </c>
      <c r="L48" s="78"/>
      <c r="M48" s="97">
        <v>440785</v>
      </c>
      <c r="O48" s="95" t="s">
        <v>384</v>
      </c>
      <c r="P48" s="96" t="s">
        <v>1770</v>
      </c>
      <c r="Q48" s="97">
        <v>23917845</v>
      </c>
      <c r="R48" s="97">
        <f t="shared" si="2"/>
        <v>8714901</v>
      </c>
      <c r="S48" s="97">
        <v>2144877</v>
      </c>
      <c r="T48" s="97">
        <v>6570024</v>
      </c>
      <c r="U48" s="78"/>
      <c r="V48" s="95" t="s">
        <v>384</v>
      </c>
      <c r="W48" s="96" t="s">
        <v>1770</v>
      </c>
      <c r="X48" s="97">
        <v>3899100</v>
      </c>
      <c r="Y48" s="46">
        <f t="shared" si="3"/>
        <v>2483642</v>
      </c>
      <c r="Z48" s="97">
        <v>19600</v>
      </c>
      <c r="AA48" s="97">
        <v>2464042</v>
      </c>
    </row>
    <row r="49" spans="1:27" ht="15">
      <c r="A49" s="95" t="s">
        <v>408</v>
      </c>
      <c r="B49" s="96" t="s">
        <v>1777</v>
      </c>
      <c r="C49" s="97">
        <v>20000</v>
      </c>
      <c r="D49" s="46">
        <f t="shared" si="0"/>
        <v>845029</v>
      </c>
      <c r="E49" s="97">
        <v>603268</v>
      </c>
      <c r="F49" s="97">
        <v>241761</v>
      </c>
      <c r="H49" s="95" t="s">
        <v>411</v>
      </c>
      <c r="I49" s="96" t="s">
        <v>2199</v>
      </c>
      <c r="J49" s="78"/>
      <c r="K49" s="46">
        <f t="shared" si="1"/>
        <v>20771</v>
      </c>
      <c r="L49" s="78"/>
      <c r="M49" s="97">
        <v>20771</v>
      </c>
      <c r="O49" s="95" t="s">
        <v>387</v>
      </c>
      <c r="P49" s="96" t="s">
        <v>1771</v>
      </c>
      <c r="Q49" s="97">
        <v>3089280</v>
      </c>
      <c r="R49" s="97">
        <f t="shared" si="2"/>
        <v>4090662</v>
      </c>
      <c r="S49" s="97">
        <v>280237</v>
      </c>
      <c r="T49" s="97">
        <v>3810425</v>
      </c>
      <c r="U49" s="78"/>
      <c r="V49" s="95" t="s">
        <v>387</v>
      </c>
      <c r="W49" s="96" t="s">
        <v>1771</v>
      </c>
      <c r="X49" s="97">
        <v>19800</v>
      </c>
      <c r="Y49" s="46">
        <f t="shared" si="3"/>
        <v>8262829</v>
      </c>
      <c r="Z49" s="97">
        <v>104700</v>
      </c>
      <c r="AA49" s="97">
        <v>8158129</v>
      </c>
    </row>
    <row r="50" spans="1:27" ht="15">
      <c r="A50" s="95" t="s">
        <v>411</v>
      </c>
      <c r="B50" s="96" t="s">
        <v>2199</v>
      </c>
      <c r="C50" s="78"/>
      <c r="D50" s="46">
        <f t="shared" si="0"/>
        <v>231514</v>
      </c>
      <c r="E50" s="97">
        <v>9815</v>
      </c>
      <c r="F50" s="97">
        <v>221699</v>
      </c>
      <c r="H50" s="95" t="s">
        <v>414</v>
      </c>
      <c r="I50" s="96" t="s">
        <v>1778</v>
      </c>
      <c r="J50" s="97">
        <v>2500</v>
      </c>
      <c r="K50" s="46">
        <f t="shared" si="1"/>
        <v>45985</v>
      </c>
      <c r="L50" s="78"/>
      <c r="M50" s="97">
        <v>45985</v>
      </c>
      <c r="O50" s="95" t="s">
        <v>390</v>
      </c>
      <c r="P50" s="96" t="s">
        <v>1772</v>
      </c>
      <c r="Q50" s="97">
        <v>3087450</v>
      </c>
      <c r="R50" s="97">
        <f t="shared" si="2"/>
        <v>9228203</v>
      </c>
      <c r="S50" s="97">
        <v>4536242</v>
      </c>
      <c r="T50" s="97">
        <v>4691961</v>
      </c>
      <c r="U50" s="78"/>
      <c r="V50" s="95" t="s">
        <v>390</v>
      </c>
      <c r="W50" s="96" t="s">
        <v>1772</v>
      </c>
      <c r="X50" s="97">
        <v>103195</v>
      </c>
      <c r="Y50" s="46">
        <f t="shared" si="3"/>
        <v>1354158</v>
      </c>
      <c r="Z50" s="78"/>
      <c r="AA50" s="97">
        <v>1354158</v>
      </c>
    </row>
    <row r="51" spans="1:27" ht="15">
      <c r="A51" s="95" t="s">
        <v>414</v>
      </c>
      <c r="B51" s="96" t="s">
        <v>1778</v>
      </c>
      <c r="C51" s="78"/>
      <c r="D51" s="46">
        <f t="shared" si="0"/>
        <v>251606</v>
      </c>
      <c r="E51" s="97">
        <v>19195</v>
      </c>
      <c r="F51" s="97">
        <v>232411</v>
      </c>
      <c r="H51" s="95" t="s">
        <v>417</v>
      </c>
      <c r="I51" s="96" t="s">
        <v>1779</v>
      </c>
      <c r="J51" s="78"/>
      <c r="K51" s="46">
        <f t="shared" si="1"/>
        <v>105950</v>
      </c>
      <c r="L51" s="78"/>
      <c r="M51" s="97">
        <v>105950</v>
      </c>
      <c r="O51" s="95" t="s">
        <v>393</v>
      </c>
      <c r="P51" s="96" t="s">
        <v>2258</v>
      </c>
      <c r="Q51" s="97">
        <v>135232100</v>
      </c>
      <c r="R51" s="97">
        <f t="shared" si="2"/>
        <v>21983092</v>
      </c>
      <c r="S51" s="97">
        <v>185900</v>
      </c>
      <c r="T51" s="97">
        <v>21797192</v>
      </c>
      <c r="U51" s="78"/>
      <c r="V51" s="95" t="s">
        <v>393</v>
      </c>
      <c r="W51" s="96" t="s">
        <v>2258</v>
      </c>
      <c r="X51" s="97">
        <v>113580825</v>
      </c>
      <c r="Y51" s="46">
        <f t="shared" si="3"/>
        <v>36893189</v>
      </c>
      <c r="Z51" s="97">
        <v>270675</v>
      </c>
      <c r="AA51" s="97">
        <v>36622514</v>
      </c>
    </row>
    <row r="52" spans="1:27" ht="15">
      <c r="A52" s="95" t="s">
        <v>417</v>
      </c>
      <c r="B52" s="96" t="s">
        <v>1779</v>
      </c>
      <c r="C52" s="78"/>
      <c r="D52" s="46">
        <f t="shared" si="0"/>
        <v>374902</v>
      </c>
      <c r="E52" s="97">
        <v>80000</v>
      </c>
      <c r="F52" s="97">
        <v>294902</v>
      </c>
      <c r="H52" s="95" t="s">
        <v>420</v>
      </c>
      <c r="I52" s="96" t="s">
        <v>1780</v>
      </c>
      <c r="J52" s="78"/>
      <c r="K52" s="46">
        <f t="shared" si="1"/>
        <v>466149</v>
      </c>
      <c r="L52" s="78"/>
      <c r="M52" s="97">
        <v>466149</v>
      </c>
      <c r="O52" s="95" t="s">
        <v>396</v>
      </c>
      <c r="P52" s="96" t="s">
        <v>1773</v>
      </c>
      <c r="Q52" s="97">
        <v>66777950</v>
      </c>
      <c r="R52" s="97">
        <f t="shared" si="2"/>
        <v>2181741</v>
      </c>
      <c r="S52" s="97">
        <v>1029851</v>
      </c>
      <c r="T52" s="97">
        <v>1151890</v>
      </c>
      <c r="U52" s="78"/>
      <c r="V52" s="95" t="s">
        <v>396</v>
      </c>
      <c r="W52" s="96" t="s">
        <v>1773</v>
      </c>
      <c r="X52" s="97">
        <v>286883</v>
      </c>
      <c r="Y52" s="46">
        <f t="shared" si="3"/>
        <v>352980</v>
      </c>
      <c r="Z52" s="97">
        <v>143000</v>
      </c>
      <c r="AA52" s="97">
        <v>209980</v>
      </c>
    </row>
    <row r="53" spans="1:27" ht="15">
      <c r="A53" s="95" t="s">
        <v>420</v>
      </c>
      <c r="B53" s="96" t="s">
        <v>1780</v>
      </c>
      <c r="C53" s="78"/>
      <c r="D53" s="46">
        <f t="shared" si="0"/>
        <v>350306</v>
      </c>
      <c r="E53" s="97">
        <v>89350</v>
      </c>
      <c r="F53" s="97">
        <v>260956</v>
      </c>
      <c r="H53" s="95" t="s">
        <v>423</v>
      </c>
      <c r="I53" s="96" t="s">
        <v>1781</v>
      </c>
      <c r="J53" s="78"/>
      <c r="K53" s="46">
        <f t="shared" si="1"/>
        <v>31688375</v>
      </c>
      <c r="L53" s="97">
        <v>31550000</v>
      </c>
      <c r="M53" s="97">
        <v>138375</v>
      </c>
      <c r="O53" s="95" t="s">
        <v>399</v>
      </c>
      <c r="P53" s="96" t="s">
        <v>1774</v>
      </c>
      <c r="Q53" s="97">
        <v>1116200</v>
      </c>
      <c r="R53" s="97">
        <f t="shared" si="2"/>
        <v>2766302</v>
      </c>
      <c r="S53" s="97">
        <v>1307950</v>
      </c>
      <c r="T53" s="97">
        <v>1458352</v>
      </c>
      <c r="U53" s="78"/>
      <c r="V53" s="95" t="s">
        <v>399</v>
      </c>
      <c r="W53" s="96" t="s">
        <v>1774</v>
      </c>
      <c r="X53" s="97">
        <v>80000</v>
      </c>
      <c r="Y53" s="46">
        <f t="shared" si="3"/>
        <v>1767739</v>
      </c>
      <c r="Z53" s="78"/>
      <c r="AA53" s="97">
        <v>1767739</v>
      </c>
    </row>
    <row r="54" spans="1:27" ht="15">
      <c r="A54" s="95" t="s">
        <v>423</v>
      </c>
      <c r="B54" s="96" t="s">
        <v>1781</v>
      </c>
      <c r="C54" s="97">
        <v>186187</v>
      </c>
      <c r="D54" s="46">
        <f t="shared" si="0"/>
        <v>1200205</v>
      </c>
      <c r="E54" s="97">
        <v>1177</v>
      </c>
      <c r="F54" s="97">
        <v>1199028</v>
      </c>
      <c r="H54" s="95" t="s">
        <v>426</v>
      </c>
      <c r="I54" s="96" t="s">
        <v>1782</v>
      </c>
      <c r="J54" s="78"/>
      <c r="K54" s="46">
        <f t="shared" si="1"/>
        <v>26050</v>
      </c>
      <c r="L54" s="78"/>
      <c r="M54" s="97">
        <v>26050</v>
      </c>
      <c r="O54" s="95" t="s">
        <v>402</v>
      </c>
      <c r="P54" s="96" t="s">
        <v>1775</v>
      </c>
      <c r="Q54" s="97">
        <v>2794271</v>
      </c>
      <c r="R54" s="97">
        <f t="shared" si="2"/>
        <v>2902036</v>
      </c>
      <c r="S54" s="97">
        <v>1494385</v>
      </c>
      <c r="T54" s="97">
        <v>1407651</v>
      </c>
      <c r="U54" s="78"/>
      <c r="V54" s="95" t="s">
        <v>402</v>
      </c>
      <c r="W54" s="96" t="s">
        <v>1775</v>
      </c>
      <c r="X54" s="78"/>
      <c r="Y54" s="46">
        <f t="shared" si="3"/>
        <v>339700</v>
      </c>
      <c r="Z54" s="78"/>
      <c r="AA54" s="97">
        <v>339700</v>
      </c>
    </row>
    <row r="55" spans="1:27" ht="15">
      <c r="A55" s="95" t="s">
        <v>426</v>
      </c>
      <c r="B55" s="96" t="s">
        <v>1782</v>
      </c>
      <c r="C55" s="78"/>
      <c r="D55" s="46">
        <f t="shared" si="0"/>
        <v>344921</v>
      </c>
      <c r="E55" s="78"/>
      <c r="F55" s="97">
        <v>344921</v>
      </c>
      <c r="H55" s="95" t="s">
        <v>429</v>
      </c>
      <c r="I55" s="96" t="s">
        <v>1783</v>
      </c>
      <c r="J55" s="78"/>
      <c r="K55" s="46">
        <f t="shared" si="1"/>
        <v>71370</v>
      </c>
      <c r="L55" s="97">
        <v>3175</v>
      </c>
      <c r="M55" s="97">
        <v>68195</v>
      </c>
      <c r="O55" s="95" t="s">
        <v>405</v>
      </c>
      <c r="P55" s="96" t="s">
        <v>1776</v>
      </c>
      <c r="Q55" s="97">
        <v>1348900</v>
      </c>
      <c r="R55" s="97">
        <f t="shared" si="2"/>
        <v>8415663</v>
      </c>
      <c r="S55" s="97">
        <v>2051233</v>
      </c>
      <c r="T55" s="97">
        <v>6364430</v>
      </c>
      <c r="U55" s="78"/>
      <c r="V55" s="95" t="s">
        <v>405</v>
      </c>
      <c r="W55" s="96" t="s">
        <v>1776</v>
      </c>
      <c r="X55" s="78"/>
      <c r="Y55" s="46">
        <f t="shared" si="3"/>
        <v>2701649</v>
      </c>
      <c r="Z55" s="78"/>
      <c r="AA55" s="97">
        <v>2701649</v>
      </c>
    </row>
    <row r="56" spans="1:27" ht="15">
      <c r="A56" s="95" t="s">
        <v>429</v>
      </c>
      <c r="B56" s="96" t="s">
        <v>1783</v>
      </c>
      <c r="C56" s="97">
        <v>11100</v>
      </c>
      <c r="D56" s="46">
        <f t="shared" si="0"/>
        <v>286013</v>
      </c>
      <c r="E56" s="97">
        <v>179200</v>
      </c>
      <c r="F56" s="97">
        <v>106813</v>
      </c>
      <c r="H56" s="95" t="s">
        <v>432</v>
      </c>
      <c r="I56" s="96" t="s">
        <v>1784</v>
      </c>
      <c r="J56" s="97">
        <v>52625000</v>
      </c>
      <c r="K56" s="46">
        <f t="shared" si="1"/>
        <v>741237</v>
      </c>
      <c r="L56" s="97">
        <v>6300</v>
      </c>
      <c r="M56" s="97">
        <v>734937</v>
      </c>
      <c r="O56" s="95" t="s">
        <v>408</v>
      </c>
      <c r="P56" s="96" t="s">
        <v>1777</v>
      </c>
      <c r="Q56" s="97">
        <v>644700</v>
      </c>
      <c r="R56" s="97">
        <f t="shared" si="2"/>
        <v>5663762</v>
      </c>
      <c r="S56" s="97">
        <v>4074970</v>
      </c>
      <c r="T56" s="97">
        <v>1588792</v>
      </c>
      <c r="U56" s="78"/>
      <c r="V56" s="95" t="s">
        <v>408</v>
      </c>
      <c r="W56" s="96" t="s">
        <v>1777</v>
      </c>
      <c r="X56" s="78"/>
      <c r="Y56" s="46">
        <f t="shared" si="3"/>
        <v>617049</v>
      </c>
      <c r="Z56" s="97">
        <v>190900</v>
      </c>
      <c r="AA56" s="97">
        <v>426149</v>
      </c>
    </row>
    <row r="57" spans="1:27" ht="15">
      <c r="A57" s="95" t="s">
        <v>432</v>
      </c>
      <c r="B57" s="96" t="s">
        <v>1784</v>
      </c>
      <c r="C57" s="97">
        <v>366500</v>
      </c>
      <c r="D57" s="46">
        <f t="shared" si="0"/>
        <v>459179</v>
      </c>
      <c r="E57" s="97">
        <v>244250</v>
      </c>
      <c r="F57" s="97">
        <v>214929</v>
      </c>
      <c r="H57" s="95" t="s">
        <v>438</v>
      </c>
      <c r="I57" s="96" t="s">
        <v>1785</v>
      </c>
      <c r="J57" s="78"/>
      <c r="K57" s="46">
        <f t="shared" si="1"/>
        <v>167395</v>
      </c>
      <c r="L57" s="78"/>
      <c r="M57" s="97">
        <v>167395</v>
      </c>
      <c r="O57" s="95" t="s">
        <v>411</v>
      </c>
      <c r="P57" s="96" t="s">
        <v>2199</v>
      </c>
      <c r="Q57" s="97">
        <v>90000</v>
      </c>
      <c r="R57" s="97">
        <f t="shared" si="2"/>
        <v>3672945</v>
      </c>
      <c r="S57" s="97">
        <v>1102115</v>
      </c>
      <c r="T57" s="97">
        <v>2570830</v>
      </c>
      <c r="U57" s="78"/>
      <c r="V57" s="95" t="s">
        <v>411</v>
      </c>
      <c r="W57" s="96" t="s">
        <v>2199</v>
      </c>
      <c r="X57" s="78"/>
      <c r="Y57" s="46">
        <f t="shared" si="3"/>
        <v>906966</v>
      </c>
      <c r="Z57" s="78"/>
      <c r="AA57" s="97">
        <v>906966</v>
      </c>
    </row>
    <row r="58" spans="1:27" ht="15">
      <c r="A58" s="95" t="s">
        <v>438</v>
      </c>
      <c r="B58" s="96" t="s">
        <v>1785</v>
      </c>
      <c r="C58" s="78"/>
      <c r="D58" s="46">
        <f t="shared" si="0"/>
        <v>494926</v>
      </c>
      <c r="E58" s="97">
        <v>277200</v>
      </c>
      <c r="F58" s="97">
        <v>217726</v>
      </c>
      <c r="H58" s="95" t="s">
        <v>441</v>
      </c>
      <c r="I58" s="96" t="s">
        <v>1786</v>
      </c>
      <c r="J58" s="97">
        <v>6327000</v>
      </c>
      <c r="K58" s="46">
        <f t="shared" si="1"/>
        <v>29400</v>
      </c>
      <c r="L58" s="78"/>
      <c r="M58" s="97">
        <v>29400</v>
      </c>
      <c r="O58" s="95" t="s">
        <v>414</v>
      </c>
      <c r="P58" s="96" t="s">
        <v>1778</v>
      </c>
      <c r="Q58" s="97">
        <v>624250</v>
      </c>
      <c r="R58" s="97">
        <f t="shared" si="2"/>
        <v>2485881</v>
      </c>
      <c r="S58" s="97">
        <v>240739</v>
      </c>
      <c r="T58" s="97">
        <v>2245142</v>
      </c>
      <c r="U58" s="78"/>
      <c r="V58" s="95" t="s">
        <v>414</v>
      </c>
      <c r="W58" s="96" t="s">
        <v>1778</v>
      </c>
      <c r="X58" s="97">
        <v>302500</v>
      </c>
      <c r="Y58" s="46">
        <f t="shared" si="3"/>
        <v>846334</v>
      </c>
      <c r="Z58" s="97">
        <v>11647</v>
      </c>
      <c r="AA58" s="97">
        <v>834687</v>
      </c>
    </row>
    <row r="59" spans="1:27" ht="15">
      <c r="A59" s="95" t="s">
        <v>441</v>
      </c>
      <c r="B59" s="96" t="s">
        <v>1786</v>
      </c>
      <c r="C59" s="97">
        <v>212750</v>
      </c>
      <c r="D59" s="46">
        <f t="shared" si="0"/>
        <v>567710</v>
      </c>
      <c r="E59" s="97">
        <v>66100</v>
      </c>
      <c r="F59" s="97">
        <v>501610</v>
      </c>
      <c r="H59" s="95" t="s">
        <v>444</v>
      </c>
      <c r="I59" s="96" t="s">
        <v>1787</v>
      </c>
      <c r="J59" s="78"/>
      <c r="K59" s="46">
        <f t="shared" si="1"/>
        <v>14186</v>
      </c>
      <c r="L59" s="78"/>
      <c r="M59" s="97">
        <v>14186</v>
      </c>
      <c r="O59" s="95" t="s">
        <v>417</v>
      </c>
      <c r="P59" s="96" t="s">
        <v>1779</v>
      </c>
      <c r="Q59" s="78"/>
      <c r="R59" s="97">
        <f t="shared" si="2"/>
        <v>3168961</v>
      </c>
      <c r="S59" s="97">
        <v>550000</v>
      </c>
      <c r="T59" s="97">
        <v>2618961</v>
      </c>
      <c r="U59" s="78"/>
      <c r="V59" s="95" t="s">
        <v>417</v>
      </c>
      <c r="W59" s="96" t="s">
        <v>1779</v>
      </c>
      <c r="X59" s="97">
        <v>1500</v>
      </c>
      <c r="Y59" s="46">
        <f t="shared" si="3"/>
        <v>2573003</v>
      </c>
      <c r="Z59" s="97">
        <v>1</v>
      </c>
      <c r="AA59" s="97">
        <v>2573002</v>
      </c>
    </row>
    <row r="60" spans="1:27" ht="15">
      <c r="A60" s="95" t="s">
        <v>444</v>
      </c>
      <c r="B60" s="96" t="s">
        <v>1787</v>
      </c>
      <c r="C60" s="97">
        <v>325700</v>
      </c>
      <c r="D60" s="46">
        <f t="shared" si="0"/>
        <v>111214</v>
      </c>
      <c r="E60" s="97">
        <v>48900</v>
      </c>
      <c r="F60" s="97">
        <v>62314</v>
      </c>
      <c r="H60" s="95" t="s">
        <v>454</v>
      </c>
      <c r="I60" s="96" t="s">
        <v>1789</v>
      </c>
      <c r="J60" s="97">
        <v>4000</v>
      </c>
      <c r="K60" s="46">
        <f t="shared" si="1"/>
        <v>20200</v>
      </c>
      <c r="L60" s="78"/>
      <c r="M60" s="97">
        <v>20200</v>
      </c>
      <c r="O60" s="95" t="s">
        <v>420</v>
      </c>
      <c r="P60" s="96" t="s">
        <v>1780</v>
      </c>
      <c r="Q60" s="97">
        <v>1145300</v>
      </c>
      <c r="R60" s="97">
        <f t="shared" si="2"/>
        <v>6319985</v>
      </c>
      <c r="S60" s="97">
        <v>1089800</v>
      </c>
      <c r="T60" s="97">
        <v>5230185</v>
      </c>
      <c r="U60" s="78"/>
      <c r="V60" s="95" t="s">
        <v>420</v>
      </c>
      <c r="W60" s="96" t="s">
        <v>1780</v>
      </c>
      <c r="X60" s="97">
        <v>4000000</v>
      </c>
      <c r="Y60" s="46">
        <f t="shared" si="3"/>
        <v>4368923</v>
      </c>
      <c r="Z60" s="97">
        <v>132000</v>
      </c>
      <c r="AA60" s="97">
        <v>4236923</v>
      </c>
    </row>
    <row r="61" spans="1:27" ht="15">
      <c r="A61" s="95" t="s">
        <v>447</v>
      </c>
      <c r="B61" s="96" t="s">
        <v>1788</v>
      </c>
      <c r="C61" s="78"/>
      <c r="D61" s="46">
        <f t="shared" si="0"/>
        <v>689057</v>
      </c>
      <c r="E61" s="97">
        <v>200000</v>
      </c>
      <c r="F61" s="97">
        <v>489057</v>
      </c>
      <c r="H61" s="95" t="s">
        <v>457</v>
      </c>
      <c r="I61" s="96" t="s">
        <v>1790</v>
      </c>
      <c r="J61" s="78"/>
      <c r="K61" s="46">
        <f t="shared" si="1"/>
        <v>315225</v>
      </c>
      <c r="L61" s="78"/>
      <c r="M61" s="97">
        <v>315225</v>
      </c>
      <c r="O61" s="95" t="s">
        <v>423</v>
      </c>
      <c r="P61" s="96" t="s">
        <v>1781</v>
      </c>
      <c r="Q61" s="97">
        <v>4302384</v>
      </c>
      <c r="R61" s="97">
        <f t="shared" si="2"/>
        <v>12683832</v>
      </c>
      <c r="S61" s="97">
        <v>1404283</v>
      </c>
      <c r="T61" s="97">
        <v>11279549</v>
      </c>
      <c r="U61" s="78"/>
      <c r="V61" s="95" t="s">
        <v>423</v>
      </c>
      <c r="W61" s="96" t="s">
        <v>1781</v>
      </c>
      <c r="X61" s="97">
        <v>549250</v>
      </c>
      <c r="Y61" s="46">
        <f t="shared" si="3"/>
        <v>47751489</v>
      </c>
      <c r="Z61" s="97">
        <v>34027802</v>
      </c>
      <c r="AA61" s="97">
        <v>13723687</v>
      </c>
    </row>
    <row r="62" spans="1:27" ht="15">
      <c r="A62" s="95" t="s">
        <v>454</v>
      </c>
      <c r="B62" s="96" t="s">
        <v>1789</v>
      </c>
      <c r="C62" s="97">
        <v>804400</v>
      </c>
      <c r="D62" s="46">
        <f t="shared" si="0"/>
        <v>210843</v>
      </c>
      <c r="E62" s="97">
        <v>122450</v>
      </c>
      <c r="F62" s="97">
        <v>88393</v>
      </c>
      <c r="H62" s="95" t="s">
        <v>460</v>
      </c>
      <c r="I62" s="96" t="s">
        <v>1791</v>
      </c>
      <c r="J62" s="78"/>
      <c r="K62" s="46">
        <f t="shared" si="1"/>
        <v>61105</v>
      </c>
      <c r="L62" s="78"/>
      <c r="M62" s="97">
        <v>61105</v>
      </c>
      <c r="O62" s="95" t="s">
        <v>426</v>
      </c>
      <c r="P62" s="96" t="s">
        <v>1782</v>
      </c>
      <c r="Q62" s="97">
        <v>150900</v>
      </c>
      <c r="R62" s="97">
        <f t="shared" si="2"/>
        <v>3343055</v>
      </c>
      <c r="S62" s="97">
        <v>1051905</v>
      </c>
      <c r="T62" s="97">
        <v>2291150</v>
      </c>
      <c r="U62" s="78"/>
      <c r="V62" s="95" t="s">
        <v>426</v>
      </c>
      <c r="W62" s="96" t="s">
        <v>1782</v>
      </c>
      <c r="X62" s="97">
        <v>138751</v>
      </c>
      <c r="Y62" s="46">
        <f t="shared" si="3"/>
        <v>750427</v>
      </c>
      <c r="Z62" s="78"/>
      <c r="AA62" s="97">
        <v>750427</v>
      </c>
    </row>
    <row r="63" spans="1:27" ht="15">
      <c r="A63" s="95" t="s">
        <v>457</v>
      </c>
      <c r="B63" s="96" t="s">
        <v>1790</v>
      </c>
      <c r="C63" s="78"/>
      <c r="D63" s="46">
        <f t="shared" si="0"/>
        <v>653684</v>
      </c>
      <c r="E63" s="97">
        <v>306250</v>
      </c>
      <c r="F63" s="97">
        <v>347434</v>
      </c>
      <c r="H63" s="95" t="s">
        <v>463</v>
      </c>
      <c r="I63" s="96" t="s">
        <v>1792</v>
      </c>
      <c r="J63" s="97">
        <v>191500</v>
      </c>
      <c r="K63" s="46">
        <f t="shared" si="1"/>
        <v>9362664</v>
      </c>
      <c r="L63" s="97">
        <v>150100</v>
      </c>
      <c r="M63" s="97">
        <v>9212564</v>
      </c>
      <c r="O63" s="95" t="s">
        <v>429</v>
      </c>
      <c r="P63" s="96" t="s">
        <v>1783</v>
      </c>
      <c r="Q63" s="97">
        <v>125200</v>
      </c>
      <c r="R63" s="97">
        <f t="shared" si="2"/>
        <v>3119461</v>
      </c>
      <c r="S63" s="97">
        <v>1751021</v>
      </c>
      <c r="T63" s="97">
        <v>1368440</v>
      </c>
      <c r="U63" s="78"/>
      <c r="V63" s="95" t="s">
        <v>429</v>
      </c>
      <c r="W63" s="96" t="s">
        <v>1783</v>
      </c>
      <c r="X63" s="97">
        <v>61000</v>
      </c>
      <c r="Y63" s="46">
        <f t="shared" si="3"/>
        <v>1412416</v>
      </c>
      <c r="Z63" s="97">
        <v>24725</v>
      </c>
      <c r="AA63" s="97">
        <v>1387691</v>
      </c>
    </row>
    <row r="64" spans="1:27" ht="15">
      <c r="A64" s="95" t="s">
        <v>460</v>
      </c>
      <c r="B64" s="96" t="s">
        <v>1791</v>
      </c>
      <c r="C64" s="78"/>
      <c r="D64" s="46">
        <f t="shared" si="0"/>
        <v>85867</v>
      </c>
      <c r="E64" s="78"/>
      <c r="F64" s="97">
        <v>85867</v>
      </c>
      <c r="H64" s="95" t="s">
        <v>466</v>
      </c>
      <c r="I64" s="96" t="s">
        <v>1793</v>
      </c>
      <c r="J64" s="97">
        <v>0</v>
      </c>
      <c r="K64" s="46">
        <f t="shared" si="1"/>
        <v>323350</v>
      </c>
      <c r="L64" s="78"/>
      <c r="M64" s="97">
        <v>323350</v>
      </c>
      <c r="O64" s="95" t="s">
        <v>432</v>
      </c>
      <c r="P64" s="96" t="s">
        <v>1784</v>
      </c>
      <c r="Q64" s="97">
        <v>2947450</v>
      </c>
      <c r="R64" s="97">
        <f t="shared" si="2"/>
        <v>3314772</v>
      </c>
      <c r="S64" s="97">
        <v>1027400</v>
      </c>
      <c r="T64" s="97">
        <v>2287372</v>
      </c>
      <c r="U64" s="78"/>
      <c r="V64" s="95" t="s">
        <v>432</v>
      </c>
      <c r="W64" s="96" t="s">
        <v>1784</v>
      </c>
      <c r="X64" s="97">
        <v>52655000</v>
      </c>
      <c r="Y64" s="46">
        <f t="shared" si="3"/>
        <v>9292923</v>
      </c>
      <c r="Z64" s="97">
        <v>329200</v>
      </c>
      <c r="AA64" s="97">
        <v>8963723</v>
      </c>
    </row>
    <row r="65" spans="1:27" ht="15">
      <c r="A65" s="95" t="s">
        <v>463</v>
      </c>
      <c r="B65" s="96" t="s">
        <v>1792</v>
      </c>
      <c r="C65" s="97">
        <v>1694800</v>
      </c>
      <c r="D65" s="46">
        <f t="shared" si="0"/>
        <v>1177965</v>
      </c>
      <c r="E65" s="97">
        <v>530200</v>
      </c>
      <c r="F65" s="97">
        <v>647765</v>
      </c>
      <c r="H65" s="95" t="s">
        <v>469</v>
      </c>
      <c r="I65" s="96" t="s">
        <v>1794</v>
      </c>
      <c r="J65" s="78"/>
      <c r="K65" s="46">
        <f t="shared" si="1"/>
        <v>418270</v>
      </c>
      <c r="L65" s="78"/>
      <c r="M65" s="97">
        <v>418270</v>
      </c>
      <c r="O65" s="95" t="s">
        <v>435</v>
      </c>
      <c r="P65" s="96" t="s">
        <v>2317</v>
      </c>
      <c r="Q65" s="78"/>
      <c r="R65" s="97">
        <f t="shared" si="2"/>
        <v>323280</v>
      </c>
      <c r="S65" s="78"/>
      <c r="T65" s="97">
        <v>323280</v>
      </c>
      <c r="U65" s="78"/>
      <c r="V65" s="95" t="s">
        <v>435</v>
      </c>
      <c r="W65" s="96" t="s">
        <v>2317</v>
      </c>
      <c r="X65" s="78"/>
      <c r="Y65" s="46">
        <f t="shared" si="3"/>
        <v>4403092</v>
      </c>
      <c r="Z65" s="78"/>
      <c r="AA65" s="97">
        <v>4403092</v>
      </c>
    </row>
    <row r="66" spans="1:27" ht="15">
      <c r="A66" s="95" t="s">
        <v>466</v>
      </c>
      <c r="B66" s="96" t="s">
        <v>1793</v>
      </c>
      <c r="C66" s="97">
        <v>0</v>
      </c>
      <c r="D66" s="46">
        <f t="shared" si="0"/>
        <v>258735</v>
      </c>
      <c r="E66" s="97">
        <v>500</v>
      </c>
      <c r="F66" s="97">
        <v>258235</v>
      </c>
      <c r="H66" s="95" t="s">
        <v>472</v>
      </c>
      <c r="I66" s="96" t="s">
        <v>1795</v>
      </c>
      <c r="J66" s="78"/>
      <c r="K66" s="46">
        <f t="shared" si="1"/>
        <v>8137767</v>
      </c>
      <c r="L66" s="97">
        <v>6898500</v>
      </c>
      <c r="M66" s="97">
        <v>1239267</v>
      </c>
      <c r="O66" s="95" t="s">
        <v>438</v>
      </c>
      <c r="P66" s="96" t="s">
        <v>1785</v>
      </c>
      <c r="Q66" s="97">
        <v>517500</v>
      </c>
      <c r="R66" s="97">
        <f t="shared" si="2"/>
        <v>6270090</v>
      </c>
      <c r="S66" s="97">
        <v>3848728</v>
      </c>
      <c r="T66" s="97">
        <v>2421362</v>
      </c>
      <c r="U66" s="78"/>
      <c r="V66" s="95" t="s">
        <v>438</v>
      </c>
      <c r="W66" s="96" t="s">
        <v>1785</v>
      </c>
      <c r="X66" s="97">
        <v>510500</v>
      </c>
      <c r="Y66" s="46">
        <f t="shared" si="3"/>
        <v>783521</v>
      </c>
      <c r="Z66" s="78"/>
      <c r="AA66" s="97">
        <v>783521</v>
      </c>
    </row>
    <row r="67" spans="1:27" ht="15">
      <c r="A67" s="95" t="s">
        <v>469</v>
      </c>
      <c r="B67" s="96" t="s">
        <v>1794</v>
      </c>
      <c r="C67" s="97">
        <v>2500</v>
      </c>
      <c r="D67" s="46">
        <f t="shared" si="0"/>
        <v>575608</v>
      </c>
      <c r="E67" s="97">
        <v>269909</v>
      </c>
      <c r="F67" s="97">
        <v>305699</v>
      </c>
      <c r="H67" s="95" t="s">
        <v>478</v>
      </c>
      <c r="I67" s="96" t="s">
        <v>1796</v>
      </c>
      <c r="J67" s="97">
        <v>178200</v>
      </c>
      <c r="K67" s="46">
        <f t="shared" si="1"/>
        <v>144520</v>
      </c>
      <c r="L67" s="78"/>
      <c r="M67" s="97">
        <v>144520</v>
      </c>
      <c r="O67" s="95" t="s">
        <v>441</v>
      </c>
      <c r="P67" s="96" t="s">
        <v>1786</v>
      </c>
      <c r="Q67" s="97">
        <v>2094650</v>
      </c>
      <c r="R67" s="97">
        <f t="shared" si="2"/>
        <v>3991754</v>
      </c>
      <c r="S67" s="97">
        <v>827801</v>
      </c>
      <c r="T67" s="97">
        <v>3163953</v>
      </c>
      <c r="U67" s="78"/>
      <c r="V67" s="95" t="s">
        <v>441</v>
      </c>
      <c r="W67" s="96" t="s">
        <v>1786</v>
      </c>
      <c r="X67" s="97">
        <v>6491500</v>
      </c>
      <c r="Y67" s="46">
        <f t="shared" si="3"/>
        <v>1117190</v>
      </c>
      <c r="Z67" s="78"/>
      <c r="AA67" s="97">
        <v>1117190</v>
      </c>
    </row>
    <row r="68" spans="1:27" ht="15">
      <c r="A68" s="95" t="s">
        <v>472</v>
      </c>
      <c r="B68" s="96" t="s">
        <v>1795</v>
      </c>
      <c r="C68" s="78"/>
      <c r="D68" s="46">
        <f t="shared" si="0"/>
        <v>43435</v>
      </c>
      <c r="E68" s="78"/>
      <c r="F68" s="97">
        <v>43435</v>
      </c>
      <c r="H68" s="95" t="s">
        <v>481</v>
      </c>
      <c r="I68" s="96" t="s">
        <v>1797</v>
      </c>
      <c r="J68" s="78"/>
      <c r="K68" s="46">
        <f t="shared" si="1"/>
        <v>30200</v>
      </c>
      <c r="L68" s="78"/>
      <c r="M68" s="97">
        <v>30200</v>
      </c>
      <c r="O68" s="95" t="s">
        <v>444</v>
      </c>
      <c r="P68" s="96" t="s">
        <v>1787</v>
      </c>
      <c r="Q68" s="97">
        <v>336700</v>
      </c>
      <c r="R68" s="97">
        <f t="shared" si="2"/>
        <v>1285172</v>
      </c>
      <c r="S68" s="97">
        <v>402800</v>
      </c>
      <c r="T68" s="97">
        <v>882372</v>
      </c>
      <c r="U68" s="78"/>
      <c r="V68" s="95" t="s">
        <v>444</v>
      </c>
      <c r="W68" s="96" t="s">
        <v>1787</v>
      </c>
      <c r="X68" s="97">
        <v>6801008</v>
      </c>
      <c r="Y68" s="46">
        <f t="shared" si="3"/>
        <v>3452695</v>
      </c>
      <c r="Z68" s="78"/>
      <c r="AA68" s="97">
        <v>3452695</v>
      </c>
    </row>
    <row r="69" spans="1:27" ht="15">
      <c r="A69" s="95" t="s">
        <v>478</v>
      </c>
      <c r="B69" s="96" t="s">
        <v>1796</v>
      </c>
      <c r="C69" s="97">
        <v>1251500</v>
      </c>
      <c r="D69" s="46">
        <f t="shared" si="0"/>
        <v>2124247</v>
      </c>
      <c r="E69" s="97">
        <v>776750</v>
      </c>
      <c r="F69" s="97">
        <v>1347497</v>
      </c>
      <c r="H69" s="95" t="s">
        <v>484</v>
      </c>
      <c r="I69" s="96" t="s">
        <v>1798</v>
      </c>
      <c r="J69" s="78"/>
      <c r="K69" s="46">
        <f t="shared" si="1"/>
        <v>166955</v>
      </c>
      <c r="L69" s="78"/>
      <c r="M69" s="97">
        <v>166955</v>
      </c>
      <c r="O69" s="95" t="s">
        <v>447</v>
      </c>
      <c r="P69" s="96" t="s">
        <v>1788</v>
      </c>
      <c r="Q69" s="97">
        <v>5000000</v>
      </c>
      <c r="R69" s="97">
        <f t="shared" si="2"/>
        <v>4267747</v>
      </c>
      <c r="S69" s="97">
        <v>966400</v>
      </c>
      <c r="T69" s="97">
        <v>3301347</v>
      </c>
      <c r="U69" s="78"/>
      <c r="V69" s="95" t="s">
        <v>447</v>
      </c>
      <c r="W69" s="96" t="s">
        <v>1788</v>
      </c>
      <c r="X69" s="78"/>
      <c r="Y69" s="46">
        <f t="shared" si="3"/>
        <v>7688572</v>
      </c>
      <c r="Z69" s="97">
        <v>5997200</v>
      </c>
      <c r="AA69" s="97">
        <v>1691372</v>
      </c>
    </row>
    <row r="70" spans="1:27" ht="15">
      <c r="A70" s="95" t="s">
        <v>481</v>
      </c>
      <c r="B70" s="96" t="s">
        <v>1797</v>
      </c>
      <c r="C70" s="78"/>
      <c r="D70" s="46">
        <f t="shared" si="0"/>
        <v>594613</v>
      </c>
      <c r="E70" s="97">
        <v>387620</v>
      </c>
      <c r="F70" s="97">
        <v>206993</v>
      </c>
      <c r="H70" s="95" t="s">
        <v>487</v>
      </c>
      <c r="I70" s="96" t="s">
        <v>1799</v>
      </c>
      <c r="J70" s="97">
        <v>11000</v>
      </c>
      <c r="K70" s="46">
        <f t="shared" si="1"/>
        <v>265946</v>
      </c>
      <c r="L70" s="78"/>
      <c r="M70" s="97">
        <v>265946</v>
      </c>
      <c r="O70" s="95" t="s">
        <v>450</v>
      </c>
      <c r="P70" s="96" t="s">
        <v>2268</v>
      </c>
      <c r="Q70" s="78"/>
      <c r="R70" s="97">
        <f t="shared" si="2"/>
        <v>1195716</v>
      </c>
      <c r="S70" s="97">
        <v>284402</v>
      </c>
      <c r="T70" s="97">
        <v>911314</v>
      </c>
      <c r="U70" s="78"/>
      <c r="V70" s="95" t="s">
        <v>450</v>
      </c>
      <c r="W70" s="96" t="s">
        <v>2268</v>
      </c>
      <c r="X70" s="78"/>
      <c r="Y70" s="46">
        <f t="shared" si="3"/>
        <v>878145</v>
      </c>
      <c r="Z70" s="78"/>
      <c r="AA70" s="97">
        <v>878145</v>
      </c>
    </row>
    <row r="71" spans="1:27" ht="15">
      <c r="A71" s="95" t="s">
        <v>484</v>
      </c>
      <c r="B71" s="96" t="s">
        <v>1798</v>
      </c>
      <c r="C71" s="97">
        <v>129750</v>
      </c>
      <c r="D71" s="46">
        <f aca="true" t="shared" si="4" ref="D71:D134">E71+F71</f>
        <v>616731</v>
      </c>
      <c r="E71" s="97">
        <v>278950</v>
      </c>
      <c r="F71" s="97">
        <v>337781</v>
      </c>
      <c r="H71" s="95" t="s">
        <v>493</v>
      </c>
      <c r="I71" s="96" t="s">
        <v>2288</v>
      </c>
      <c r="J71" s="78"/>
      <c r="K71" s="46">
        <f aca="true" t="shared" si="5" ref="K71:K134">L71+M71</f>
        <v>347134</v>
      </c>
      <c r="L71" s="78"/>
      <c r="M71" s="97">
        <v>347134</v>
      </c>
      <c r="O71" s="95" t="s">
        <v>454</v>
      </c>
      <c r="P71" s="96" t="s">
        <v>1789</v>
      </c>
      <c r="Q71" s="97">
        <v>1882750</v>
      </c>
      <c r="R71" s="97">
        <f aca="true" t="shared" si="6" ref="R71:R134">S71+T71</f>
        <v>2080640</v>
      </c>
      <c r="S71" s="97">
        <v>698530</v>
      </c>
      <c r="T71" s="97">
        <v>1382110</v>
      </c>
      <c r="U71" s="78"/>
      <c r="V71" s="95" t="s">
        <v>454</v>
      </c>
      <c r="W71" s="96" t="s">
        <v>1789</v>
      </c>
      <c r="X71" s="97">
        <v>506050</v>
      </c>
      <c r="Y71" s="46">
        <f aca="true" t="shared" si="7" ref="Y71:Y134">Z71+AA71</f>
        <v>1407325</v>
      </c>
      <c r="Z71" s="78"/>
      <c r="AA71" s="97">
        <v>1407325</v>
      </c>
    </row>
    <row r="72" spans="1:27" ht="15">
      <c r="A72" s="95" t="s">
        <v>487</v>
      </c>
      <c r="B72" s="96" t="s">
        <v>1799</v>
      </c>
      <c r="C72" s="78"/>
      <c r="D72" s="46">
        <f t="shared" si="4"/>
        <v>168273</v>
      </c>
      <c r="E72" s="97">
        <v>56000</v>
      </c>
      <c r="F72" s="97">
        <v>112273</v>
      </c>
      <c r="H72" s="95" t="s">
        <v>496</v>
      </c>
      <c r="I72" s="96" t="s">
        <v>1800</v>
      </c>
      <c r="J72" s="78"/>
      <c r="K72" s="46">
        <f t="shared" si="5"/>
        <v>444231</v>
      </c>
      <c r="L72" s="78"/>
      <c r="M72" s="97">
        <v>444231</v>
      </c>
      <c r="O72" s="95" t="s">
        <v>457</v>
      </c>
      <c r="P72" s="96" t="s">
        <v>1790</v>
      </c>
      <c r="Q72" s="97">
        <v>698943</v>
      </c>
      <c r="R72" s="97">
        <f t="shared" si="6"/>
        <v>4713681</v>
      </c>
      <c r="S72" s="97">
        <v>1832465</v>
      </c>
      <c r="T72" s="97">
        <v>2881216</v>
      </c>
      <c r="U72" s="78"/>
      <c r="V72" s="95" t="s">
        <v>457</v>
      </c>
      <c r="W72" s="96" t="s">
        <v>1790</v>
      </c>
      <c r="X72" s="78"/>
      <c r="Y72" s="46">
        <f t="shared" si="7"/>
        <v>1677177</v>
      </c>
      <c r="Z72" s="78"/>
      <c r="AA72" s="97">
        <v>1677177</v>
      </c>
    </row>
    <row r="73" spans="1:27" ht="15">
      <c r="A73" s="95" t="s">
        <v>490</v>
      </c>
      <c r="B73" s="96" t="s">
        <v>2287</v>
      </c>
      <c r="C73" s="78"/>
      <c r="D73" s="46">
        <f t="shared" si="4"/>
        <v>11560</v>
      </c>
      <c r="E73" s="97">
        <v>10000</v>
      </c>
      <c r="F73" s="97">
        <v>1560</v>
      </c>
      <c r="H73" s="95" t="s">
        <v>499</v>
      </c>
      <c r="I73" s="96" t="s">
        <v>2181</v>
      </c>
      <c r="J73" s="97">
        <v>439200</v>
      </c>
      <c r="K73" s="46">
        <f t="shared" si="5"/>
        <v>261015</v>
      </c>
      <c r="L73" s="78"/>
      <c r="M73" s="97">
        <v>261015</v>
      </c>
      <c r="O73" s="95" t="s">
        <v>460</v>
      </c>
      <c r="P73" s="96" t="s">
        <v>1791</v>
      </c>
      <c r="Q73" s="97">
        <v>13603000</v>
      </c>
      <c r="R73" s="97">
        <f t="shared" si="6"/>
        <v>1810845</v>
      </c>
      <c r="S73" s="78"/>
      <c r="T73" s="97">
        <v>1810845</v>
      </c>
      <c r="U73" s="78"/>
      <c r="V73" s="95" t="s">
        <v>460</v>
      </c>
      <c r="W73" s="96" t="s">
        <v>1791</v>
      </c>
      <c r="X73" s="78"/>
      <c r="Y73" s="46">
        <f t="shared" si="7"/>
        <v>1479459</v>
      </c>
      <c r="Z73" s="78"/>
      <c r="AA73" s="97">
        <v>1479459</v>
      </c>
    </row>
    <row r="74" spans="1:27" ht="15">
      <c r="A74" s="95" t="s">
        <v>493</v>
      </c>
      <c r="B74" s="96" t="s">
        <v>2288</v>
      </c>
      <c r="C74" s="78"/>
      <c r="D74" s="46">
        <f t="shared" si="4"/>
        <v>545115</v>
      </c>
      <c r="E74" s="97">
        <v>78631</v>
      </c>
      <c r="F74" s="97">
        <v>466484</v>
      </c>
      <c r="H74" s="95" t="s">
        <v>502</v>
      </c>
      <c r="I74" s="96" t="s">
        <v>1801</v>
      </c>
      <c r="J74" s="78"/>
      <c r="K74" s="46">
        <f t="shared" si="5"/>
        <v>1580600</v>
      </c>
      <c r="L74" s="78"/>
      <c r="M74" s="97">
        <v>1580600</v>
      </c>
      <c r="O74" s="95" t="s">
        <v>463</v>
      </c>
      <c r="P74" s="96" t="s">
        <v>1792</v>
      </c>
      <c r="Q74" s="97">
        <v>17775450</v>
      </c>
      <c r="R74" s="97">
        <f t="shared" si="6"/>
        <v>11606817</v>
      </c>
      <c r="S74" s="97">
        <v>6938441</v>
      </c>
      <c r="T74" s="97">
        <v>4668376</v>
      </c>
      <c r="U74" s="78"/>
      <c r="V74" s="95" t="s">
        <v>463</v>
      </c>
      <c r="W74" s="96" t="s">
        <v>1792</v>
      </c>
      <c r="X74" s="97">
        <v>3083601</v>
      </c>
      <c r="Y74" s="46">
        <f t="shared" si="7"/>
        <v>72038929</v>
      </c>
      <c r="Z74" s="97">
        <v>476100</v>
      </c>
      <c r="AA74" s="97">
        <v>71562829</v>
      </c>
    </row>
    <row r="75" spans="1:27" ht="15">
      <c r="A75" s="95" t="s">
        <v>496</v>
      </c>
      <c r="B75" s="96" t="s">
        <v>1800</v>
      </c>
      <c r="C75" s="97">
        <v>180000</v>
      </c>
      <c r="D75" s="46">
        <f t="shared" si="4"/>
        <v>341003</v>
      </c>
      <c r="E75" s="97">
        <v>13400</v>
      </c>
      <c r="F75" s="97">
        <v>327603</v>
      </c>
      <c r="H75" s="95" t="s">
        <v>504</v>
      </c>
      <c r="I75" s="96" t="s">
        <v>1802</v>
      </c>
      <c r="J75" s="97">
        <v>87800</v>
      </c>
      <c r="K75" s="46">
        <f t="shared" si="5"/>
        <v>217701</v>
      </c>
      <c r="L75" s="78"/>
      <c r="M75" s="97">
        <v>217701</v>
      </c>
      <c r="O75" s="95" t="s">
        <v>466</v>
      </c>
      <c r="P75" s="96" t="s">
        <v>1793</v>
      </c>
      <c r="Q75" s="97">
        <v>31771400</v>
      </c>
      <c r="R75" s="97">
        <f t="shared" si="6"/>
        <v>2330907</v>
      </c>
      <c r="S75" s="97">
        <v>290450</v>
      </c>
      <c r="T75" s="97">
        <v>2040457</v>
      </c>
      <c r="U75" s="78"/>
      <c r="V75" s="95" t="s">
        <v>466</v>
      </c>
      <c r="W75" s="96" t="s">
        <v>1793</v>
      </c>
      <c r="X75" s="97">
        <v>5540500</v>
      </c>
      <c r="Y75" s="46">
        <f t="shared" si="7"/>
        <v>1622008</v>
      </c>
      <c r="Z75" s="78"/>
      <c r="AA75" s="97">
        <v>1622008</v>
      </c>
    </row>
    <row r="76" spans="1:27" ht="15">
      <c r="A76" s="95" t="s">
        <v>499</v>
      </c>
      <c r="B76" s="96" t="s">
        <v>2181</v>
      </c>
      <c r="C76" s="97">
        <v>6000</v>
      </c>
      <c r="D76" s="46">
        <f t="shared" si="4"/>
        <v>347489</v>
      </c>
      <c r="E76" s="97">
        <v>187200</v>
      </c>
      <c r="F76" s="97">
        <v>160289</v>
      </c>
      <c r="H76" s="95" t="s">
        <v>507</v>
      </c>
      <c r="I76" s="96" t="s">
        <v>1803</v>
      </c>
      <c r="J76" s="78"/>
      <c r="K76" s="46">
        <f t="shared" si="5"/>
        <v>80972</v>
      </c>
      <c r="L76" s="78"/>
      <c r="M76" s="97">
        <v>80972</v>
      </c>
      <c r="O76" s="95" t="s">
        <v>469</v>
      </c>
      <c r="P76" s="96" t="s">
        <v>1794</v>
      </c>
      <c r="Q76" s="97">
        <v>1126001</v>
      </c>
      <c r="R76" s="97">
        <f t="shared" si="6"/>
        <v>7179023</v>
      </c>
      <c r="S76" s="97">
        <v>2869983</v>
      </c>
      <c r="T76" s="97">
        <v>4309040</v>
      </c>
      <c r="U76" s="78"/>
      <c r="V76" s="95" t="s">
        <v>469</v>
      </c>
      <c r="W76" s="96" t="s">
        <v>1794</v>
      </c>
      <c r="X76" s="97">
        <v>8338577</v>
      </c>
      <c r="Y76" s="46">
        <f t="shared" si="7"/>
        <v>11557913</v>
      </c>
      <c r="Z76" s="97">
        <v>231000</v>
      </c>
      <c r="AA76" s="97">
        <v>11326913</v>
      </c>
    </row>
    <row r="77" spans="1:27" ht="15">
      <c r="A77" s="95" t="s">
        <v>502</v>
      </c>
      <c r="B77" s="96" t="s">
        <v>1801</v>
      </c>
      <c r="C77" s="78"/>
      <c r="D77" s="46">
        <f t="shared" si="4"/>
        <v>30100</v>
      </c>
      <c r="E77" s="97">
        <v>2000</v>
      </c>
      <c r="F77" s="97">
        <v>28100</v>
      </c>
      <c r="H77" s="95" t="s">
        <v>510</v>
      </c>
      <c r="I77" s="96" t="s">
        <v>2165</v>
      </c>
      <c r="J77" s="78"/>
      <c r="K77" s="46">
        <f t="shared" si="5"/>
        <v>178219</v>
      </c>
      <c r="L77" s="78"/>
      <c r="M77" s="97">
        <v>178219</v>
      </c>
      <c r="O77" s="95" t="s">
        <v>472</v>
      </c>
      <c r="P77" s="96" t="s">
        <v>1795</v>
      </c>
      <c r="Q77" s="97">
        <v>712192</v>
      </c>
      <c r="R77" s="97">
        <f t="shared" si="6"/>
        <v>1765220</v>
      </c>
      <c r="S77" s="97">
        <v>343550</v>
      </c>
      <c r="T77" s="97">
        <v>1421670</v>
      </c>
      <c r="U77" s="78"/>
      <c r="V77" s="95" t="s">
        <v>472</v>
      </c>
      <c r="W77" s="96" t="s">
        <v>1795</v>
      </c>
      <c r="X77" s="97">
        <v>771929</v>
      </c>
      <c r="Y77" s="46">
        <f t="shared" si="7"/>
        <v>14788451</v>
      </c>
      <c r="Z77" s="97">
        <v>6898500</v>
      </c>
      <c r="AA77" s="97">
        <v>7889951</v>
      </c>
    </row>
    <row r="78" spans="1:27" ht="15">
      <c r="A78" s="95" t="s">
        <v>504</v>
      </c>
      <c r="B78" s="96" t="s">
        <v>1802</v>
      </c>
      <c r="C78" s="97">
        <v>1160800</v>
      </c>
      <c r="D78" s="46">
        <f t="shared" si="4"/>
        <v>1995128</v>
      </c>
      <c r="E78" s="97">
        <v>544591</v>
      </c>
      <c r="F78" s="97">
        <v>1450537</v>
      </c>
      <c r="H78" s="95" t="s">
        <v>513</v>
      </c>
      <c r="I78" s="96" t="s">
        <v>1804</v>
      </c>
      <c r="J78" s="97">
        <v>99500</v>
      </c>
      <c r="K78" s="46">
        <f t="shared" si="5"/>
        <v>16050</v>
      </c>
      <c r="L78" s="78"/>
      <c r="M78" s="97">
        <v>16050</v>
      </c>
      <c r="O78" s="95" t="s">
        <v>475</v>
      </c>
      <c r="P78" s="96" t="s">
        <v>2318</v>
      </c>
      <c r="Q78" s="78"/>
      <c r="R78" s="97">
        <f t="shared" si="6"/>
        <v>1099782</v>
      </c>
      <c r="S78" s="78"/>
      <c r="T78" s="97">
        <v>1099782</v>
      </c>
      <c r="U78" s="78"/>
      <c r="V78" s="95" t="s">
        <v>475</v>
      </c>
      <c r="W78" s="96" t="s">
        <v>2318</v>
      </c>
      <c r="X78" s="78"/>
      <c r="Y78" s="46">
        <f t="shared" si="7"/>
        <v>649700</v>
      </c>
      <c r="Z78" s="78"/>
      <c r="AA78" s="97">
        <v>649700</v>
      </c>
    </row>
    <row r="79" spans="1:27" ht="15">
      <c r="A79" s="95" t="s">
        <v>507</v>
      </c>
      <c r="B79" s="96" t="s">
        <v>1803</v>
      </c>
      <c r="C79" s="97">
        <v>1246000</v>
      </c>
      <c r="D79" s="46">
        <f t="shared" si="4"/>
        <v>1388571</v>
      </c>
      <c r="E79" s="97">
        <v>183400</v>
      </c>
      <c r="F79" s="97">
        <v>1205171</v>
      </c>
      <c r="H79" s="95" t="s">
        <v>516</v>
      </c>
      <c r="I79" s="96" t="s">
        <v>1805</v>
      </c>
      <c r="J79" s="78"/>
      <c r="K79" s="46">
        <f t="shared" si="5"/>
        <v>12400</v>
      </c>
      <c r="L79" s="78"/>
      <c r="M79" s="97">
        <v>12400</v>
      </c>
      <c r="O79" s="95" t="s">
        <v>478</v>
      </c>
      <c r="P79" s="96" t="s">
        <v>1796</v>
      </c>
      <c r="Q79" s="97">
        <v>14211010</v>
      </c>
      <c r="R79" s="97">
        <f t="shared" si="6"/>
        <v>20086509</v>
      </c>
      <c r="S79" s="97">
        <v>8454080</v>
      </c>
      <c r="T79" s="97">
        <v>11632429</v>
      </c>
      <c r="U79" s="78"/>
      <c r="V79" s="95" t="s">
        <v>478</v>
      </c>
      <c r="W79" s="96" t="s">
        <v>1796</v>
      </c>
      <c r="X79" s="97">
        <v>8553500</v>
      </c>
      <c r="Y79" s="46">
        <f t="shared" si="7"/>
        <v>4805869</v>
      </c>
      <c r="Z79" s="97">
        <v>52000</v>
      </c>
      <c r="AA79" s="97">
        <v>4753869</v>
      </c>
    </row>
    <row r="80" spans="1:27" ht="15">
      <c r="A80" s="95" t="s">
        <v>513</v>
      </c>
      <c r="B80" s="96" t="s">
        <v>1804</v>
      </c>
      <c r="C80" s="97">
        <v>19200</v>
      </c>
      <c r="D80" s="46">
        <f t="shared" si="4"/>
        <v>1209848</v>
      </c>
      <c r="E80" s="97">
        <v>113000</v>
      </c>
      <c r="F80" s="97">
        <v>1096848</v>
      </c>
      <c r="H80" s="95" t="s">
        <v>519</v>
      </c>
      <c r="I80" s="96" t="s">
        <v>1806</v>
      </c>
      <c r="J80" s="78"/>
      <c r="K80" s="46">
        <f t="shared" si="5"/>
        <v>121800</v>
      </c>
      <c r="L80" s="97">
        <v>120000</v>
      </c>
      <c r="M80" s="97">
        <v>1800</v>
      </c>
      <c r="O80" s="95" t="s">
        <v>481</v>
      </c>
      <c r="P80" s="96" t="s">
        <v>1797</v>
      </c>
      <c r="Q80" s="78"/>
      <c r="R80" s="97">
        <f t="shared" si="6"/>
        <v>5415017</v>
      </c>
      <c r="S80" s="97">
        <v>3826720</v>
      </c>
      <c r="T80" s="97">
        <v>1588297</v>
      </c>
      <c r="U80" s="78"/>
      <c r="V80" s="95" t="s">
        <v>481</v>
      </c>
      <c r="W80" s="96" t="s">
        <v>1797</v>
      </c>
      <c r="X80" s="78"/>
      <c r="Y80" s="46">
        <f t="shared" si="7"/>
        <v>764275</v>
      </c>
      <c r="Z80" s="78"/>
      <c r="AA80" s="97">
        <v>764275</v>
      </c>
    </row>
    <row r="81" spans="1:27" ht="15">
      <c r="A81" s="95" t="s">
        <v>516</v>
      </c>
      <c r="B81" s="96" t="s">
        <v>1805</v>
      </c>
      <c r="C81" s="97">
        <v>620000</v>
      </c>
      <c r="D81" s="46">
        <f t="shared" si="4"/>
        <v>290725</v>
      </c>
      <c r="E81" s="97">
        <v>35000</v>
      </c>
      <c r="F81" s="97">
        <v>255725</v>
      </c>
      <c r="H81" s="95" t="s">
        <v>525</v>
      </c>
      <c r="I81" s="96" t="s">
        <v>1808</v>
      </c>
      <c r="J81" s="78"/>
      <c r="K81" s="46">
        <f t="shared" si="5"/>
        <v>186684</v>
      </c>
      <c r="L81" s="78"/>
      <c r="M81" s="97">
        <v>186684</v>
      </c>
      <c r="O81" s="95" t="s">
        <v>484</v>
      </c>
      <c r="P81" s="96" t="s">
        <v>1798</v>
      </c>
      <c r="Q81" s="97">
        <v>1106150</v>
      </c>
      <c r="R81" s="97">
        <f t="shared" si="6"/>
        <v>4488883</v>
      </c>
      <c r="S81" s="97">
        <v>1367000</v>
      </c>
      <c r="T81" s="97">
        <v>3121883</v>
      </c>
      <c r="U81" s="78"/>
      <c r="V81" s="95" t="s">
        <v>484</v>
      </c>
      <c r="W81" s="96" t="s">
        <v>1798</v>
      </c>
      <c r="X81" s="78"/>
      <c r="Y81" s="46">
        <f t="shared" si="7"/>
        <v>1233248</v>
      </c>
      <c r="Z81" s="97">
        <v>2700</v>
      </c>
      <c r="AA81" s="97">
        <v>1230548</v>
      </c>
    </row>
    <row r="82" spans="1:27" ht="15">
      <c r="A82" s="95" t="s">
        <v>519</v>
      </c>
      <c r="B82" s="96" t="s">
        <v>1806</v>
      </c>
      <c r="C82" s="78"/>
      <c r="D82" s="46">
        <f t="shared" si="4"/>
        <v>155269</v>
      </c>
      <c r="E82" s="97">
        <v>13000</v>
      </c>
      <c r="F82" s="97">
        <v>142269</v>
      </c>
      <c r="H82" s="95" t="s">
        <v>528</v>
      </c>
      <c r="I82" s="96" t="s">
        <v>1809</v>
      </c>
      <c r="J82" s="78"/>
      <c r="K82" s="46">
        <f t="shared" si="5"/>
        <v>105130</v>
      </c>
      <c r="L82" s="78"/>
      <c r="M82" s="97">
        <v>105130</v>
      </c>
      <c r="O82" s="95" t="s">
        <v>487</v>
      </c>
      <c r="P82" s="96" t="s">
        <v>1799</v>
      </c>
      <c r="Q82" s="97">
        <v>2833500</v>
      </c>
      <c r="R82" s="97">
        <f t="shared" si="6"/>
        <v>1234931</v>
      </c>
      <c r="S82" s="97">
        <v>363825</v>
      </c>
      <c r="T82" s="97">
        <v>871106</v>
      </c>
      <c r="U82" s="78"/>
      <c r="V82" s="95" t="s">
        <v>487</v>
      </c>
      <c r="W82" s="96" t="s">
        <v>1799</v>
      </c>
      <c r="X82" s="97">
        <v>11000</v>
      </c>
      <c r="Y82" s="46">
        <f t="shared" si="7"/>
        <v>1937968</v>
      </c>
      <c r="Z82" s="78"/>
      <c r="AA82" s="97">
        <v>1937968</v>
      </c>
    </row>
    <row r="83" spans="1:27" ht="15">
      <c r="A83" s="95" t="s">
        <v>522</v>
      </c>
      <c r="B83" s="96" t="s">
        <v>1807</v>
      </c>
      <c r="C83" s="78"/>
      <c r="D83" s="46">
        <f t="shared" si="4"/>
        <v>668580</v>
      </c>
      <c r="E83" s="97">
        <v>337217</v>
      </c>
      <c r="F83" s="97">
        <v>331363</v>
      </c>
      <c r="H83" s="95" t="s">
        <v>531</v>
      </c>
      <c r="I83" s="96" t="s">
        <v>1810</v>
      </c>
      <c r="J83" s="97">
        <v>1009060</v>
      </c>
      <c r="K83" s="46">
        <f t="shared" si="5"/>
        <v>303238</v>
      </c>
      <c r="L83" s="97">
        <v>127850</v>
      </c>
      <c r="M83" s="97">
        <v>175388</v>
      </c>
      <c r="O83" s="95" t="s">
        <v>490</v>
      </c>
      <c r="P83" s="96" t="s">
        <v>2287</v>
      </c>
      <c r="Q83" s="78"/>
      <c r="R83" s="97">
        <f t="shared" si="6"/>
        <v>38619</v>
      </c>
      <c r="S83" s="97">
        <v>10000</v>
      </c>
      <c r="T83" s="97">
        <v>28619</v>
      </c>
      <c r="U83" s="78"/>
      <c r="V83" s="95" t="s">
        <v>490</v>
      </c>
      <c r="W83" s="96" t="s">
        <v>2287</v>
      </c>
      <c r="X83" s="97">
        <v>0</v>
      </c>
      <c r="Y83" s="46">
        <f t="shared" si="7"/>
        <v>330357</v>
      </c>
      <c r="Z83" s="78"/>
      <c r="AA83" s="97">
        <v>330357</v>
      </c>
    </row>
    <row r="84" spans="1:27" ht="15">
      <c r="A84" s="95" t="s">
        <v>525</v>
      </c>
      <c r="B84" s="96" t="s">
        <v>1808</v>
      </c>
      <c r="C84" s="78"/>
      <c r="D84" s="46">
        <f t="shared" si="4"/>
        <v>627512</v>
      </c>
      <c r="E84" s="97">
        <v>110461</v>
      </c>
      <c r="F84" s="97">
        <v>517051</v>
      </c>
      <c r="H84" s="95" t="s">
        <v>534</v>
      </c>
      <c r="I84" s="96" t="s">
        <v>1811</v>
      </c>
      <c r="J84" s="78"/>
      <c r="K84" s="46">
        <f t="shared" si="5"/>
        <v>248085</v>
      </c>
      <c r="L84" s="78"/>
      <c r="M84" s="97">
        <v>248085</v>
      </c>
      <c r="O84" s="95" t="s">
        <v>493</v>
      </c>
      <c r="P84" s="96" t="s">
        <v>2288</v>
      </c>
      <c r="Q84" s="97">
        <v>1407600</v>
      </c>
      <c r="R84" s="97">
        <f t="shared" si="6"/>
        <v>6005016</v>
      </c>
      <c r="S84" s="97">
        <v>2010781</v>
      </c>
      <c r="T84" s="97">
        <v>3994235</v>
      </c>
      <c r="U84" s="78"/>
      <c r="V84" s="95" t="s">
        <v>493</v>
      </c>
      <c r="W84" s="96" t="s">
        <v>2288</v>
      </c>
      <c r="X84" s="97">
        <v>336200</v>
      </c>
      <c r="Y84" s="46">
        <f t="shared" si="7"/>
        <v>11578438</v>
      </c>
      <c r="Z84" s="97">
        <v>21528</v>
      </c>
      <c r="AA84" s="97">
        <v>11556910</v>
      </c>
    </row>
    <row r="85" spans="1:27" ht="15">
      <c r="A85" s="95" t="s">
        <v>528</v>
      </c>
      <c r="B85" s="96" t="s">
        <v>1809</v>
      </c>
      <c r="C85" s="78"/>
      <c r="D85" s="46">
        <f t="shared" si="4"/>
        <v>428619</v>
      </c>
      <c r="E85" s="97">
        <v>143400</v>
      </c>
      <c r="F85" s="97">
        <v>285219</v>
      </c>
      <c r="H85" s="95" t="s">
        <v>541</v>
      </c>
      <c r="I85" s="96" t="s">
        <v>2312</v>
      </c>
      <c r="J85" s="97">
        <v>10257</v>
      </c>
      <c r="K85" s="46">
        <f t="shared" si="5"/>
        <v>0</v>
      </c>
      <c r="L85" s="78"/>
      <c r="M85" s="78"/>
      <c r="O85" s="95" t="s">
        <v>496</v>
      </c>
      <c r="P85" s="96" t="s">
        <v>1800</v>
      </c>
      <c r="Q85" s="97">
        <v>1392902</v>
      </c>
      <c r="R85" s="97">
        <f t="shared" si="6"/>
        <v>4980678</v>
      </c>
      <c r="S85" s="97">
        <v>2321651</v>
      </c>
      <c r="T85" s="97">
        <v>2659027</v>
      </c>
      <c r="U85" s="78"/>
      <c r="V85" s="95" t="s">
        <v>496</v>
      </c>
      <c r="W85" s="96" t="s">
        <v>1800</v>
      </c>
      <c r="X85" s="97">
        <v>78501</v>
      </c>
      <c r="Y85" s="46">
        <f t="shared" si="7"/>
        <v>5225868</v>
      </c>
      <c r="Z85" s="97">
        <v>1100</v>
      </c>
      <c r="AA85" s="97">
        <v>5224768</v>
      </c>
    </row>
    <row r="86" spans="1:27" ht="15">
      <c r="A86" s="95" t="s">
        <v>531</v>
      </c>
      <c r="B86" s="96" t="s">
        <v>1810</v>
      </c>
      <c r="C86" s="97">
        <v>1784750</v>
      </c>
      <c r="D86" s="46">
        <f t="shared" si="4"/>
        <v>7101</v>
      </c>
      <c r="E86" s="78"/>
      <c r="F86" s="97">
        <v>7101</v>
      </c>
      <c r="H86" s="95" t="s">
        <v>544</v>
      </c>
      <c r="I86" s="96" t="s">
        <v>1812</v>
      </c>
      <c r="J86" s="78"/>
      <c r="K86" s="46">
        <f t="shared" si="5"/>
        <v>5000</v>
      </c>
      <c r="L86" s="78"/>
      <c r="M86" s="97">
        <v>5000</v>
      </c>
      <c r="O86" s="95" t="s">
        <v>499</v>
      </c>
      <c r="P86" s="96" t="s">
        <v>2181</v>
      </c>
      <c r="Q86" s="97">
        <v>3585995</v>
      </c>
      <c r="R86" s="97">
        <f t="shared" si="6"/>
        <v>3798393</v>
      </c>
      <c r="S86" s="97">
        <v>1861575</v>
      </c>
      <c r="T86" s="97">
        <v>1936818</v>
      </c>
      <c r="U86" s="78"/>
      <c r="V86" s="95" t="s">
        <v>499</v>
      </c>
      <c r="W86" s="96" t="s">
        <v>2181</v>
      </c>
      <c r="X86" s="97">
        <v>860650</v>
      </c>
      <c r="Y86" s="46">
        <f t="shared" si="7"/>
        <v>1845206</v>
      </c>
      <c r="Z86" s="78"/>
      <c r="AA86" s="97">
        <v>1845206</v>
      </c>
    </row>
    <row r="87" spans="1:27" ht="15">
      <c r="A87" s="95" t="s">
        <v>534</v>
      </c>
      <c r="B87" s="96" t="s">
        <v>1811</v>
      </c>
      <c r="C87" s="97">
        <v>5270000</v>
      </c>
      <c r="D87" s="46">
        <f t="shared" si="4"/>
        <v>806273</v>
      </c>
      <c r="E87" s="97">
        <v>383400</v>
      </c>
      <c r="F87" s="97">
        <v>422873</v>
      </c>
      <c r="H87" s="95" t="s">
        <v>547</v>
      </c>
      <c r="I87" s="96" t="s">
        <v>1813</v>
      </c>
      <c r="J87" s="97">
        <v>571000</v>
      </c>
      <c r="K87" s="46">
        <f t="shared" si="5"/>
        <v>60500</v>
      </c>
      <c r="L87" s="78"/>
      <c r="M87" s="97">
        <v>60500</v>
      </c>
      <c r="O87" s="95" t="s">
        <v>502</v>
      </c>
      <c r="P87" s="96" t="s">
        <v>1801</v>
      </c>
      <c r="Q87" s="78"/>
      <c r="R87" s="97">
        <f t="shared" si="6"/>
        <v>263076</v>
      </c>
      <c r="S87" s="97">
        <v>2000</v>
      </c>
      <c r="T87" s="97">
        <v>261076</v>
      </c>
      <c r="U87" s="78"/>
      <c r="V87" s="95" t="s">
        <v>502</v>
      </c>
      <c r="W87" s="96" t="s">
        <v>1801</v>
      </c>
      <c r="X87" s="78"/>
      <c r="Y87" s="46">
        <f t="shared" si="7"/>
        <v>3837551</v>
      </c>
      <c r="Z87" s="78"/>
      <c r="AA87" s="97">
        <v>3837551</v>
      </c>
    </row>
    <row r="88" spans="1:27" ht="15">
      <c r="A88" s="95" t="s">
        <v>538</v>
      </c>
      <c r="B88" s="96" t="s">
        <v>2247</v>
      </c>
      <c r="C88" s="78"/>
      <c r="D88" s="46">
        <f t="shared" si="4"/>
        <v>106010</v>
      </c>
      <c r="E88" s="78"/>
      <c r="F88" s="97">
        <v>106010</v>
      </c>
      <c r="H88" s="95" t="s">
        <v>550</v>
      </c>
      <c r="I88" s="96" t="s">
        <v>2289</v>
      </c>
      <c r="J88" s="78"/>
      <c r="K88" s="46">
        <f t="shared" si="5"/>
        <v>65000</v>
      </c>
      <c r="L88" s="78"/>
      <c r="M88" s="97">
        <v>65000</v>
      </c>
      <c r="O88" s="95" t="s">
        <v>504</v>
      </c>
      <c r="P88" s="96" t="s">
        <v>1802</v>
      </c>
      <c r="Q88" s="97">
        <v>5403959</v>
      </c>
      <c r="R88" s="97">
        <f t="shared" si="6"/>
        <v>20404337</v>
      </c>
      <c r="S88" s="97">
        <v>5660823</v>
      </c>
      <c r="T88" s="97">
        <v>14743514</v>
      </c>
      <c r="U88" s="78"/>
      <c r="V88" s="95" t="s">
        <v>504</v>
      </c>
      <c r="W88" s="96" t="s">
        <v>1802</v>
      </c>
      <c r="X88" s="97">
        <v>7461301</v>
      </c>
      <c r="Y88" s="46">
        <f t="shared" si="7"/>
        <v>11541101</v>
      </c>
      <c r="Z88" s="97">
        <v>250218</v>
      </c>
      <c r="AA88" s="97">
        <v>11290883</v>
      </c>
    </row>
    <row r="89" spans="1:27" ht="15">
      <c r="A89" s="95" t="s">
        <v>541</v>
      </c>
      <c r="B89" s="96" t="s">
        <v>2312</v>
      </c>
      <c r="C89" s="78"/>
      <c r="D89" s="46">
        <f t="shared" si="4"/>
        <v>85885</v>
      </c>
      <c r="E89" s="78"/>
      <c r="F89" s="97">
        <v>85885</v>
      </c>
      <c r="H89" s="95" t="s">
        <v>553</v>
      </c>
      <c r="I89" s="96" t="s">
        <v>1814</v>
      </c>
      <c r="J89" s="97">
        <v>4056000</v>
      </c>
      <c r="K89" s="46">
        <f t="shared" si="5"/>
        <v>639444</v>
      </c>
      <c r="L89" s="78"/>
      <c r="M89" s="97">
        <v>639444</v>
      </c>
      <c r="O89" s="95" t="s">
        <v>507</v>
      </c>
      <c r="P89" s="96" t="s">
        <v>1803</v>
      </c>
      <c r="Q89" s="97">
        <v>16011821</v>
      </c>
      <c r="R89" s="97">
        <f t="shared" si="6"/>
        <v>8223750</v>
      </c>
      <c r="S89" s="97">
        <v>2099040</v>
      </c>
      <c r="T89" s="97">
        <v>6124710</v>
      </c>
      <c r="U89" s="78"/>
      <c r="V89" s="95" t="s">
        <v>507</v>
      </c>
      <c r="W89" s="96" t="s">
        <v>1803</v>
      </c>
      <c r="X89" s="97">
        <v>165950</v>
      </c>
      <c r="Y89" s="46">
        <f t="shared" si="7"/>
        <v>1662464</v>
      </c>
      <c r="Z89" s="97">
        <v>81200</v>
      </c>
      <c r="AA89" s="97">
        <v>1581264</v>
      </c>
    </row>
    <row r="90" spans="1:27" ht="15">
      <c r="A90" s="95" t="s">
        <v>544</v>
      </c>
      <c r="B90" s="96" t="s">
        <v>1812</v>
      </c>
      <c r="C90" s="97">
        <v>8000</v>
      </c>
      <c r="D90" s="46">
        <f t="shared" si="4"/>
        <v>62768</v>
      </c>
      <c r="E90" s="97">
        <v>1250</v>
      </c>
      <c r="F90" s="97">
        <v>61518</v>
      </c>
      <c r="H90" s="95" t="s">
        <v>559</v>
      </c>
      <c r="I90" s="96" t="s">
        <v>1816</v>
      </c>
      <c r="J90" s="97">
        <v>32936</v>
      </c>
      <c r="K90" s="46">
        <f t="shared" si="5"/>
        <v>491822</v>
      </c>
      <c r="L90" s="97">
        <v>89983</v>
      </c>
      <c r="M90" s="97">
        <v>401839</v>
      </c>
      <c r="O90" s="95" t="s">
        <v>513</v>
      </c>
      <c r="P90" s="96" t="s">
        <v>1804</v>
      </c>
      <c r="Q90" s="97">
        <v>3292043</v>
      </c>
      <c r="R90" s="97">
        <f t="shared" si="6"/>
        <v>6147945</v>
      </c>
      <c r="S90" s="97">
        <v>1836309</v>
      </c>
      <c r="T90" s="97">
        <v>4311636</v>
      </c>
      <c r="U90" s="78"/>
      <c r="V90" s="95" t="s">
        <v>510</v>
      </c>
      <c r="W90" s="96" t="s">
        <v>2165</v>
      </c>
      <c r="X90" s="78"/>
      <c r="Y90" s="46">
        <f t="shared" si="7"/>
        <v>3583232</v>
      </c>
      <c r="Z90" s="78"/>
      <c r="AA90" s="97">
        <v>3583232</v>
      </c>
    </row>
    <row r="91" spans="1:27" ht="15">
      <c r="A91" s="95" t="s">
        <v>547</v>
      </c>
      <c r="B91" s="96" t="s">
        <v>1813</v>
      </c>
      <c r="C91" s="78"/>
      <c r="D91" s="46">
        <f t="shared" si="4"/>
        <v>294502</v>
      </c>
      <c r="E91" s="97">
        <v>750</v>
      </c>
      <c r="F91" s="97">
        <v>293752</v>
      </c>
      <c r="H91" s="95" t="s">
        <v>562</v>
      </c>
      <c r="I91" s="96" t="s">
        <v>2255</v>
      </c>
      <c r="J91" s="78"/>
      <c r="K91" s="46">
        <f t="shared" si="5"/>
        <v>81900</v>
      </c>
      <c r="L91" s="78"/>
      <c r="M91" s="97">
        <v>81900</v>
      </c>
      <c r="O91" s="95" t="s">
        <v>516</v>
      </c>
      <c r="P91" s="96" t="s">
        <v>1805</v>
      </c>
      <c r="Q91" s="97">
        <v>919693</v>
      </c>
      <c r="R91" s="97">
        <f t="shared" si="6"/>
        <v>3958968</v>
      </c>
      <c r="S91" s="97">
        <v>1528500</v>
      </c>
      <c r="T91" s="97">
        <v>2430468</v>
      </c>
      <c r="U91" s="78"/>
      <c r="V91" s="95" t="s">
        <v>513</v>
      </c>
      <c r="W91" s="96" t="s">
        <v>1804</v>
      </c>
      <c r="X91" s="97">
        <v>99500</v>
      </c>
      <c r="Y91" s="46">
        <f t="shared" si="7"/>
        <v>840930</v>
      </c>
      <c r="Z91" s="78"/>
      <c r="AA91" s="97">
        <v>840930</v>
      </c>
    </row>
    <row r="92" spans="1:27" ht="15">
      <c r="A92" s="95" t="s">
        <v>550</v>
      </c>
      <c r="B92" s="96" t="s">
        <v>2289</v>
      </c>
      <c r="C92" s="78"/>
      <c r="D92" s="46">
        <f t="shared" si="4"/>
        <v>196832</v>
      </c>
      <c r="E92" s="78"/>
      <c r="F92" s="97">
        <v>196832</v>
      </c>
      <c r="H92" s="95" t="s">
        <v>565</v>
      </c>
      <c r="I92" s="96" t="s">
        <v>1817</v>
      </c>
      <c r="J92" s="78"/>
      <c r="K92" s="46">
        <f t="shared" si="5"/>
        <v>176800</v>
      </c>
      <c r="L92" s="97">
        <v>26000</v>
      </c>
      <c r="M92" s="97">
        <v>150800</v>
      </c>
      <c r="O92" s="95" t="s">
        <v>519</v>
      </c>
      <c r="P92" s="96" t="s">
        <v>1806</v>
      </c>
      <c r="Q92" s="97">
        <v>750000</v>
      </c>
      <c r="R92" s="97">
        <f t="shared" si="6"/>
        <v>1743683</v>
      </c>
      <c r="S92" s="97">
        <v>325500</v>
      </c>
      <c r="T92" s="97">
        <v>1418183</v>
      </c>
      <c r="U92" s="78"/>
      <c r="V92" s="95" t="s">
        <v>516</v>
      </c>
      <c r="W92" s="96" t="s">
        <v>1805</v>
      </c>
      <c r="X92" s="78"/>
      <c r="Y92" s="46">
        <f t="shared" si="7"/>
        <v>860116</v>
      </c>
      <c r="Z92" s="97">
        <v>191200</v>
      </c>
      <c r="AA92" s="97">
        <v>668916</v>
      </c>
    </row>
    <row r="93" spans="1:27" ht="15">
      <c r="A93" s="95" t="s">
        <v>553</v>
      </c>
      <c r="B93" s="96" t="s">
        <v>1814</v>
      </c>
      <c r="C93" s="78"/>
      <c r="D93" s="46">
        <f t="shared" si="4"/>
        <v>805732</v>
      </c>
      <c r="E93" s="97">
        <v>244950</v>
      </c>
      <c r="F93" s="97">
        <v>560782</v>
      </c>
      <c r="H93" s="95" t="s">
        <v>568</v>
      </c>
      <c r="I93" s="96" t="s">
        <v>1818</v>
      </c>
      <c r="J93" s="97">
        <v>152850</v>
      </c>
      <c r="K93" s="46">
        <f t="shared" si="5"/>
        <v>5700</v>
      </c>
      <c r="L93" s="78"/>
      <c r="M93" s="97">
        <v>5700</v>
      </c>
      <c r="O93" s="95" t="s">
        <v>522</v>
      </c>
      <c r="P93" s="96" t="s">
        <v>1807</v>
      </c>
      <c r="Q93" s="97">
        <v>1278200</v>
      </c>
      <c r="R93" s="97">
        <f t="shared" si="6"/>
        <v>4983093</v>
      </c>
      <c r="S93" s="97">
        <v>2365055</v>
      </c>
      <c r="T93" s="97">
        <v>2618038</v>
      </c>
      <c r="U93" s="78"/>
      <c r="V93" s="95" t="s">
        <v>519</v>
      </c>
      <c r="W93" s="96" t="s">
        <v>1806</v>
      </c>
      <c r="X93" s="78"/>
      <c r="Y93" s="46">
        <f t="shared" si="7"/>
        <v>466330</v>
      </c>
      <c r="Z93" s="97">
        <v>120000</v>
      </c>
      <c r="AA93" s="97">
        <v>346330</v>
      </c>
    </row>
    <row r="94" spans="1:27" ht="15">
      <c r="A94" s="95" t="s">
        <v>559</v>
      </c>
      <c r="B94" s="96" t="s">
        <v>1816</v>
      </c>
      <c r="C94" s="78"/>
      <c r="D94" s="46">
        <f t="shared" si="4"/>
        <v>464061</v>
      </c>
      <c r="E94" s="97">
        <v>87950</v>
      </c>
      <c r="F94" s="97">
        <v>376111</v>
      </c>
      <c r="H94" s="95" t="s">
        <v>574</v>
      </c>
      <c r="I94" s="96" t="s">
        <v>1820</v>
      </c>
      <c r="J94" s="78"/>
      <c r="K94" s="46">
        <f t="shared" si="5"/>
        <v>2950226</v>
      </c>
      <c r="L94" s="97">
        <v>125000</v>
      </c>
      <c r="M94" s="97">
        <v>2825226</v>
      </c>
      <c r="O94" s="95" t="s">
        <v>525</v>
      </c>
      <c r="P94" s="96" t="s">
        <v>1808</v>
      </c>
      <c r="Q94" s="97">
        <v>1020950</v>
      </c>
      <c r="R94" s="97">
        <f t="shared" si="6"/>
        <v>4066080</v>
      </c>
      <c r="S94" s="97">
        <v>1290616</v>
      </c>
      <c r="T94" s="97">
        <v>2775464</v>
      </c>
      <c r="U94" s="78"/>
      <c r="V94" s="95" t="s">
        <v>522</v>
      </c>
      <c r="W94" s="96" t="s">
        <v>1807</v>
      </c>
      <c r="X94" s="78"/>
      <c r="Y94" s="46">
        <f t="shared" si="7"/>
        <v>228151</v>
      </c>
      <c r="Z94" s="78"/>
      <c r="AA94" s="97">
        <v>228151</v>
      </c>
    </row>
    <row r="95" spans="1:27" ht="15">
      <c r="A95" s="95" t="s">
        <v>562</v>
      </c>
      <c r="B95" s="96" t="s">
        <v>2255</v>
      </c>
      <c r="C95" s="78"/>
      <c r="D95" s="46">
        <f t="shared" si="4"/>
        <v>528377</v>
      </c>
      <c r="E95" s="97">
        <v>43000</v>
      </c>
      <c r="F95" s="97">
        <v>485377</v>
      </c>
      <c r="H95" s="95" t="s">
        <v>580</v>
      </c>
      <c r="I95" s="96" t="s">
        <v>1821</v>
      </c>
      <c r="J95" s="78"/>
      <c r="K95" s="46">
        <f t="shared" si="5"/>
        <v>1598000</v>
      </c>
      <c r="L95" s="97">
        <v>2400</v>
      </c>
      <c r="M95" s="97">
        <v>1595600</v>
      </c>
      <c r="O95" s="95" t="s">
        <v>528</v>
      </c>
      <c r="P95" s="96" t="s">
        <v>1809</v>
      </c>
      <c r="Q95" s="97">
        <v>2287858</v>
      </c>
      <c r="R95" s="97">
        <f t="shared" si="6"/>
        <v>2797547</v>
      </c>
      <c r="S95" s="97">
        <v>483850</v>
      </c>
      <c r="T95" s="97">
        <v>2313697</v>
      </c>
      <c r="U95" s="78"/>
      <c r="V95" s="95" t="s">
        <v>525</v>
      </c>
      <c r="W95" s="96" t="s">
        <v>1808</v>
      </c>
      <c r="X95" s="97">
        <v>43700</v>
      </c>
      <c r="Y95" s="46">
        <f t="shared" si="7"/>
        <v>26149988</v>
      </c>
      <c r="Z95" s="97">
        <v>21787500</v>
      </c>
      <c r="AA95" s="97">
        <v>4362488</v>
      </c>
    </row>
    <row r="96" spans="1:27" ht="15">
      <c r="A96" s="95" t="s">
        <v>565</v>
      </c>
      <c r="B96" s="96" t="s">
        <v>1817</v>
      </c>
      <c r="C96" s="97">
        <v>7800</v>
      </c>
      <c r="D96" s="46">
        <f t="shared" si="4"/>
        <v>255039</v>
      </c>
      <c r="E96" s="78"/>
      <c r="F96" s="97">
        <v>255039</v>
      </c>
      <c r="H96" s="95" t="s">
        <v>583</v>
      </c>
      <c r="I96" s="96" t="s">
        <v>1822</v>
      </c>
      <c r="J96" s="97">
        <v>574032</v>
      </c>
      <c r="K96" s="46">
        <f t="shared" si="5"/>
        <v>36479</v>
      </c>
      <c r="L96" s="78"/>
      <c r="M96" s="97">
        <v>36479</v>
      </c>
      <c r="O96" s="95" t="s">
        <v>531</v>
      </c>
      <c r="P96" s="96" t="s">
        <v>1810</v>
      </c>
      <c r="Q96" s="97">
        <v>3315900</v>
      </c>
      <c r="R96" s="97">
        <f t="shared" si="6"/>
        <v>88829</v>
      </c>
      <c r="S96" s="78"/>
      <c r="T96" s="97">
        <v>88829</v>
      </c>
      <c r="U96" s="78"/>
      <c r="V96" s="95" t="s">
        <v>528</v>
      </c>
      <c r="W96" s="96" t="s">
        <v>1809</v>
      </c>
      <c r="X96" s="78"/>
      <c r="Y96" s="46">
        <f t="shared" si="7"/>
        <v>1586263</v>
      </c>
      <c r="Z96" s="78"/>
      <c r="AA96" s="97">
        <v>1586263</v>
      </c>
    </row>
    <row r="97" spans="1:27" ht="15">
      <c r="A97" s="95" t="s">
        <v>568</v>
      </c>
      <c r="B97" s="96" t="s">
        <v>1818</v>
      </c>
      <c r="C97" s="97">
        <v>3070000</v>
      </c>
      <c r="D97" s="46">
        <f t="shared" si="4"/>
        <v>124714</v>
      </c>
      <c r="E97" s="78"/>
      <c r="F97" s="97">
        <v>124714</v>
      </c>
      <c r="H97" s="95" t="s">
        <v>586</v>
      </c>
      <c r="I97" s="96" t="s">
        <v>1823</v>
      </c>
      <c r="J97" s="78"/>
      <c r="K97" s="46">
        <f t="shared" si="5"/>
        <v>214645</v>
      </c>
      <c r="L97" s="97">
        <v>54920</v>
      </c>
      <c r="M97" s="97">
        <v>159725</v>
      </c>
      <c r="O97" s="95" t="s">
        <v>534</v>
      </c>
      <c r="P97" s="96" t="s">
        <v>1811</v>
      </c>
      <c r="Q97" s="97">
        <v>68593601</v>
      </c>
      <c r="R97" s="97">
        <f t="shared" si="6"/>
        <v>13950273</v>
      </c>
      <c r="S97" s="97">
        <v>7539377</v>
      </c>
      <c r="T97" s="97">
        <v>6410896</v>
      </c>
      <c r="U97" s="78"/>
      <c r="V97" s="95" t="s">
        <v>531</v>
      </c>
      <c r="W97" s="96" t="s">
        <v>1810</v>
      </c>
      <c r="X97" s="97">
        <v>7353338</v>
      </c>
      <c r="Y97" s="46">
        <f t="shared" si="7"/>
        <v>8223302</v>
      </c>
      <c r="Z97" s="97">
        <v>1270650</v>
      </c>
      <c r="AA97" s="97">
        <v>6952652</v>
      </c>
    </row>
    <row r="98" spans="1:27" ht="15">
      <c r="A98" s="95" t="s">
        <v>574</v>
      </c>
      <c r="B98" s="96" t="s">
        <v>1820</v>
      </c>
      <c r="C98" s="97">
        <v>617450</v>
      </c>
      <c r="D98" s="46">
        <f t="shared" si="4"/>
        <v>1258334</v>
      </c>
      <c r="E98" s="78"/>
      <c r="F98" s="97">
        <v>1258334</v>
      </c>
      <c r="H98" s="95" t="s">
        <v>589</v>
      </c>
      <c r="I98" s="96" t="s">
        <v>1824</v>
      </c>
      <c r="J98" s="97">
        <v>10434594</v>
      </c>
      <c r="K98" s="46">
        <f t="shared" si="5"/>
        <v>123353</v>
      </c>
      <c r="L98" s="78"/>
      <c r="M98" s="97">
        <v>123353</v>
      </c>
      <c r="O98" s="95" t="s">
        <v>538</v>
      </c>
      <c r="P98" s="96" t="s">
        <v>2247</v>
      </c>
      <c r="Q98" s="97">
        <v>218000</v>
      </c>
      <c r="R98" s="97">
        <f t="shared" si="6"/>
        <v>699149</v>
      </c>
      <c r="S98" s="97">
        <v>125600</v>
      </c>
      <c r="T98" s="97">
        <v>573549</v>
      </c>
      <c r="U98" s="78"/>
      <c r="V98" s="95" t="s">
        <v>534</v>
      </c>
      <c r="W98" s="96" t="s">
        <v>1811</v>
      </c>
      <c r="X98" s="97">
        <v>1823000</v>
      </c>
      <c r="Y98" s="46">
        <f t="shared" si="7"/>
        <v>3338530</v>
      </c>
      <c r="Z98" s="97">
        <v>96150</v>
      </c>
      <c r="AA98" s="97">
        <v>3242380</v>
      </c>
    </row>
    <row r="99" spans="1:27" ht="15">
      <c r="A99" s="95" t="s">
        <v>577</v>
      </c>
      <c r="B99" s="96" t="s">
        <v>2266</v>
      </c>
      <c r="C99" s="78"/>
      <c r="D99" s="46">
        <f t="shared" si="4"/>
        <v>12833</v>
      </c>
      <c r="E99" s="78"/>
      <c r="F99" s="97">
        <v>12833</v>
      </c>
      <c r="H99" s="95" t="s">
        <v>592</v>
      </c>
      <c r="I99" s="96" t="s">
        <v>1825</v>
      </c>
      <c r="J99" s="97">
        <v>7750</v>
      </c>
      <c r="K99" s="46">
        <f t="shared" si="5"/>
        <v>218150</v>
      </c>
      <c r="L99" s="78"/>
      <c r="M99" s="97">
        <v>218150</v>
      </c>
      <c r="O99" s="95" t="s">
        <v>541</v>
      </c>
      <c r="P99" s="96" t="s">
        <v>2312</v>
      </c>
      <c r="Q99" s="78"/>
      <c r="R99" s="97">
        <f t="shared" si="6"/>
        <v>546660</v>
      </c>
      <c r="S99" s="97">
        <v>30000</v>
      </c>
      <c r="T99" s="97">
        <v>516660</v>
      </c>
      <c r="U99" s="78"/>
      <c r="V99" s="95" t="s">
        <v>538</v>
      </c>
      <c r="W99" s="96" t="s">
        <v>2247</v>
      </c>
      <c r="X99" s="97">
        <v>476500</v>
      </c>
      <c r="Y99" s="46">
        <f t="shared" si="7"/>
        <v>40641</v>
      </c>
      <c r="Z99" s="78"/>
      <c r="AA99" s="97">
        <v>40641</v>
      </c>
    </row>
    <row r="100" spans="1:27" ht="15">
      <c r="A100" s="95" t="s">
        <v>580</v>
      </c>
      <c r="B100" s="96" t="s">
        <v>1821</v>
      </c>
      <c r="C100" s="78"/>
      <c r="D100" s="46">
        <f t="shared" si="4"/>
        <v>514661</v>
      </c>
      <c r="E100" s="97">
        <v>19500</v>
      </c>
      <c r="F100" s="97">
        <v>495161</v>
      </c>
      <c r="H100" s="95" t="s">
        <v>595</v>
      </c>
      <c r="I100" s="96" t="s">
        <v>1826</v>
      </c>
      <c r="J100" s="78"/>
      <c r="K100" s="46">
        <f t="shared" si="5"/>
        <v>279843</v>
      </c>
      <c r="L100" s="97">
        <v>200</v>
      </c>
      <c r="M100" s="97">
        <v>279643</v>
      </c>
      <c r="O100" s="95" t="s">
        <v>544</v>
      </c>
      <c r="P100" s="96" t="s">
        <v>1812</v>
      </c>
      <c r="Q100" s="97">
        <v>576500</v>
      </c>
      <c r="R100" s="97">
        <f t="shared" si="6"/>
        <v>872812</v>
      </c>
      <c r="S100" s="97">
        <v>103600</v>
      </c>
      <c r="T100" s="97">
        <v>769212</v>
      </c>
      <c r="U100" s="78"/>
      <c r="V100" s="95" t="s">
        <v>541</v>
      </c>
      <c r="W100" s="96" t="s">
        <v>2312</v>
      </c>
      <c r="X100" s="97">
        <v>10257</v>
      </c>
      <c r="Y100" s="46">
        <f t="shared" si="7"/>
        <v>57166</v>
      </c>
      <c r="Z100" s="78"/>
      <c r="AA100" s="97">
        <v>57166</v>
      </c>
    </row>
    <row r="101" spans="1:27" ht="15">
      <c r="A101" s="95" t="s">
        <v>583</v>
      </c>
      <c r="B101" s="96" t="s">
        <v>1822</v>
      </c>
      <c r="C101" s="78"/>
      <c r="D101" s="46">
        <f t="shared" si="4"/>
        <v>419207</v>
      </c>
      <c r="E101" s="97">
        <v>155500</v>
      </c>
      <c r="F101" s="97">
        <v>263707</v>
      </c>
      <c r="H101" s="95" t="s">
        <v>601</v>
      </c>
      <c r="I101" s="96" t="s">
        <v>2285</v>
      </c>
      <c r="J101" s="78"/>
      <c r="K101" s="46">
        <f t="shared" si="5"/>
        <v>498410</v>
      </c>
      <c r="L101" s="78"/>
      <c r="M101" s="97">
        <v>498410</v>
      </c>
      <c r="O101" s="95" t="s">
        <v>547</v>
      </c>
      <c r="P101" s="96" t="s">
        <v>1813</v>
      </c>
      <c r="Q101" s="97">
        <v>7400</v>
      </c>
      <c r="R101" s="97">
        <f t="shared" si="6"/>
        <v>3903713</v>
      </c>
      <c r="S101" s="97">
        <v>330927</v>
      </c>
      <c r="T101" s="97">
        <v>3572786</v>
      </c>
      <c r="U101" s="78"/>
      <c r="V101" s="95" t="s">
        <v>544</v>
      </c>
      <c r="W101" s="96" t="s">
        <v>1812</v>
      </c>
      <c r="X101" s="97">
        <v>1</v>
      </c>
      <c r="Y101" s="46">
        <f t="shared" si="7"/>
        <v>147104</v>
      </c>
      <c r="Z101" s="78"/>
      <c r="AA101" s="97">
        <v>147104</v>
      </c>
    </row>
    <row r="102" spans="1:27" ht="15">
      <c r="A102" s="95" t="s">
        <v>586</v>
      </c>
      <c r="B102" s="96" t="s">
        <v>1823</v>
      </c>
      <c r="C102" s="97">
        <v>2000</v>
      </c>
      <c r="D102" s="46">
        <f t="shared" si="4"/>
        <v>260951</v>
      </c>
      <c r="E102" s="78"/>
      <c r="F102" s="97">
        <v>260951</v>
      </c>
      <c r="H102" s="95" t="s">
        <v>604</v>
      </c>
      <c r="I102" s="96" t="s">
        <v>1828</v>
      </c>
      <c r="J102" s="78"/>
      <c r="K102" s="46">
        <f t="shared" si="5"/>
        <v>2452905</v>
      </c>
      <c r="L102" s="78"/>
      <c r="M102" s="97">
        <v>2452905</v>
      </c>
      <c r="O102" s="95" t="s">
        <v>550</v>
      </c>
      <c r="P102" s="96" t="s">
        <v>2289</v>
      </c>
      <c r="Q102" s="78"/>
      <c r="R102" s="97">
        <f t="shared" si="6"/>
        <v>2403650</v>
      </c>
      <c r="S102" s="78"/>
      <c r="T102" s="97">
        <v>2403650</v>
      </c>
      <c r="U102" s="78"/>
      <c r="V102" s="95" t="s">
        <v>547</v>
      </c>
      <c r="W102" s="96" t="s">
        <v>1813</v>
      </c>
      <c r="X102" s="97">
        <v>18778964</v>
      </c>
      <c r="Y102" s="46">
        <f t="shared" si="7"/>
        <v>17147724</v>
      </c>
      <c r="Z102" s="78"/>
      <c r="AA102" s="97">
        <v>17147724</v>
      </c>
    </row>
    <row r="103" spans="1:27" ht="15">
      <c r="A103" s="95" t="s">
        <v>589</v>
      </c>
      <c r="B103" s="96" t="s">
        <v>1824</v>
      </c>
      <c r="C103" s="97">
        <v>1600</v>
      </c>
      <c r="D103" s="46">
        <f t="shared" si="4"/>
        <v>391692</v>
      </c>
      <c r="E103" s="78"/>
      <c r="F103" s="97">
        <v>391692</v>
      </c>
      <c r="H103" s="95" t="s">
        <v>607</v>
      </c>
      <c r="I103" s="96" t="s">
        <v>1829</v>
      </c>
      <c r="J103" s="97">
        <v>285001</v>
      </c>
      <c r="K103" s="46">
        <f t="shared" si="5"/>
        <v>16304383</v>
      </c>
      <c r="L103" s="97">
        <v>145932</v>
      </c>
      <c r="M103" s="97">
        <v>16158451</v>
      </c>
      <c r="O103" s="95" t="s">
        <v>553</v>
      </c>
      <c r="P103" s="96" t="s">
        <v>1814</v>
      </c>
      <c r="Q103" s="97">
        <v>1753596</v>
      </c>
      <c r="R103" s="97">
        <f t="shared" si="6"/>
        <v>4574882</v>
      </c>
      <c r="S103" s="97">
        <v>753650</v>
      </c>
      <c r="T103" s="97">
        <v>3821232</v>
      </c>
      <c r="U103" s="78"/>
      <c r="V103" s="95" t="s">
        <v>550</v>
      </c>
      <c r="W103" s="96" t="s">
        <v>2289</v>
      </c>
      <c r="X103" s="97">
        <v>48157</v>
      </c>
      <c r="Y103" s="46">
        <f t="shared" si="7"/>
        <v>496732</v>
      </c>
      <c r="Z103" s="78"/>
      <c r="AA103" s="97">
        <v>496732</v>
      </c>
    </row>
    <row r="104" spans="1:27" ht="15">
      <c r="A104" s="95" t="s">
        <v>592</v>
      </c>
      <c r="B104" s="96" t="s">
        <v>1825</v>
      </c>
      <c r="C104" s="78"/>
      <c r="D104" s="46">
        <f t="shared" si="4"/>
        <v>572456</v>
      </c>
      <c r="E104" s="78"/>
      <c r="F104" s="97">
        <v>572456</v>
      </c>
      <c r="H104" s="95" t="s">
        <v>613</v>
      </c>
      <c r="I104" s="96" t="s">
        <v>2319</v>
      </c>
      <c r="J104" s="97">
        <v>27000</v>
      </c>
      <c r="K104" s="46">
        <f t="shared" si="5"/>
        <v>7863</v>
      </c>
      <c r="L104" s="78"/>
      <c r="M104" s="97">
        <v>7863</v>
      </c>
      <c r="O104" s="95" t="s">
        <v>556</v>
      </c>
      <c r="P104" s="96" t="s">
        <v>1815</v>
      </c>
      <c r="Q104" s="97">
        <v>6973950</v>
      </c>
      <c r="R104" s="97">
        <f t="shared" si="6"/>
        <v>1198713</v>
      </c>
      <c r="S104" s="97">
        <v>85570</v>
      </c>
      <c r="T104" s="97">
        <v>1113143</v>
      </c>
      <c r="U104" s="78"/>
      <c r="V104" s="95" t="s">
        <v>553</v>
      </c>
      <c r="W104" s="96" t="s">
        <v>1814</v>
      </c>
      <c r="X104" s="97">
        <v>11618226</v>
      </c>
      <c r="Y104" s="46">
        <f t="shared" si="7"/>
        <v>25253177</v>
      </c>
      <c r="Z104" s="97">
        <v>220300</v>
      </c>
      <c r="AA104" s="97">
        <v>25032877</v>
      </c>
    </row>
    <row r="105" spans="1:27" ht="15">
      <c r="A105" s="95" t="s">
        <v>595</v>
      </c>
      <c r="B105" s="96" t="s">
        <v>1826</v>
      </c>
      <c r="C105" s="97">
        <v>634053</v>
      </c>
      <c r="D105" s="46">
        <f t="shared" si="4"/>
        <v>1096420</v>
      </c>
      <c r="E105" s="97">
        <v>242125</v>
      </c>
      <c r="F105" s="97">
        <v>854295</v>
      </c>
      <c r="H105" s="95" t="s">
        <v>619</v>
      </c>
      <c r="I105" s="96" t="s">
        <v>1831</v>
      </c>
      <c r="J105" s="78"/>
      <c r="K105" s="46">
        <f t="shared" si="5"/>
        <v>111500</v>
      </c>
      <c r="L105" s="97">
        <v>2500</v>
      </c>
      <c r="M105" s="97">
        <v>109000</v>
      </c>
      <c r="O105" s="95" t="s">
        <v>559</v>
      </c>
      <c r="P105" s="96" t="s">
        <v>1816</v>
      </c>
      <c r="Q105" s="97">
        <v>9007565</v>
      </c>
      <c r="R105" s="97">
        <f t="shared" si="6"/>
        <v>4037624</v>
      </c>
      <c r="S105" s="97">
        <v>271050</v>
      </c>
      <c r="T105" s="97">
        <v>3766574</v>
      </c>
      <c r="U105" s="78"/>
      <c r="V105" s="95" t="s">
        <v>556</v>
      </c>
      <c r="W105" s="96" t="s">
        <v>1815</v>
      </c>
      <c r="X105" s="97">
        <v>1769750</v>
      </c>
      <c r="Y105" s="46">
        <f t="shared" si="7"/>
        <v>814533</v>
      </c>
      <c r="Z105" s="78"/>
      <c r="AA105" s="97">
        <v>814533</v>
      </c>
    </row>
    <row r="106" spans="1:27" ht="15">
      <c r="A106" s="95" t="s">
        <v>598</v>
      </c>
      <c r="B106" s="96" t="s">
        <v>1827</v>
      </c>
      <c r="C106" s="97">
        <v>195000</v>
      </c>
      <c r="D106" s="46">
        <f t="shared" si="4"/>
        <v>142983</v>
      </c>
      <c r="E106" s="97">
        <v>7000</v>
      </c>
      <c r="F106" s="97">
        <v>135983</v>
      </c>
      <c r="H106" s="95" t="s">
        <v>622</v>
      </c>
      <c r="I106" s="96" t="s">
        <v>1832</v>
      </c>
      <c r="J106" s="97">
        <v>1763475</v>
      </c>
      <c r="K106" s="46">
        <f t="shared" si="5"/>
        <v>20045</v>
      </c>
      <c r="L106" s="78"/>
      <c r="M106" s="97">
        <v>20045</v>
      </c>
      <c r="O106" s="95" t="s">
        <v>562</v>
      </c>
      <c r="P106" s="96" t="s">
        <v>2255</v>
      </c>
      <c r="Q106" s="97">
        <v>174900</v>
      </c>
      <c r="R106" s="97">
        <f t="shared" si="6"/>
        <v>2319007</v>
      </c>
      <c r="S106" s="97">
        <v>74750</v>
      </c>
      <c r="T106" s="97">
        <v>2244257</v>
      </c>
      <c r="U106" s="78"/>
      <c r="V106" s="95" t="s">
        <v>559</v>
      </c>
      <c r="W106" s="96" t="s">
        <v>1816</v>
      </c>
      <c r="X106" s="97">
        <v>685936</v>
      </c>
      <c r="Y106" s="46">
        <f t="shared" si="7"/>
        <v>4017714</v>
      </c>
      <c r="Z106" s="97">
        <v>245683</v>
      </c>
      <c r="AA106" s="97">
        <v>3772031</v>
      </c>
    </row>
    <row r="107" spans="1:27" ht="15">
      <c r="A107" s="95" t="s">
        <v>601</v>
      </c>
      <c r="B107" s="96" t="s">
        <v>2285</v>
      </c>
      <c r="C107" s="97">
        <v>568750</v>
      </c>
      <c r="D107" s="46">
        <f t="shared" si="4"/>
        <v>1412917</v>
      </c>
      <c r="E107" s="97">
        <v>264300</v>
      </c>
      <c r="F107" s="97">
        <v>1148617</v>
      </c>
      <c r="H107" s="95" t="s">
        <v>625</v>
      </c>
      <c r="I107" s="96" t="s">
        <v>1833</v>
      </c>
      <c r="J107" s="78"/>
      <c r="K107" s="46">
        <f t="shared" si="5"/>
        <v>63502</v>
      </c>
      <c r="L107" s="78"/>
      <c r="M107" s="97">
        <v>63502</v>
      </c>
      <c r="O107" s="95" t="s">
        <v>565</v>
      </c>
      <c r="P107" s="96" t="s">
        <v>1817</v>
      </c>
      <c r="Q107" s="97">
        <v>830999</v>
      </c>
      <c r="R107" s="97">
        <f t="shared" si="6"/>
        <v>5080818</v>
      </c>
      <c r="S107" s="97">
        <v>273900</v>
      </c>
      <c r="T107" s="97">
        <v>4806918</v>
      </c>
      <c r="U107" s="78"/>
      <c r="V107" s="95" t="s">
        <v>562</v>
      </c>
      <c r="W107" s="96" t="s">
        <v>2255</v>
      </c>
      <c r="X107" s="97">
        <v>14700</v>
      </c>
      <c r="Y107" s="46">
        <f t="shared" si="7"/>
        <v>419194</v>
      </c>
      <c r="Z107" s="78"/>
      <c r="AA107" s="97">
        <v>419194</v>
      </c>
    </row>
    <row r="108" spans="1:27" ht="15">
      <c r="A108" s="95" t="s">
        <v>604</v>
      </c>
      <c r="B108" s="96" t="s">
        <v>1828</v>
      </c>
      <c r="C108" s="78"/>
      <c r="D108" s="46">
        <f t="shared" si="4"/>
        <v>164271</v>
      </c>
      <c r="E108" s="78"/>
      <c r="F108" s="97">
        <v>164271</v>
      </c>
      <c r="H108" s="95" t="s">
        <v>628</v>
      </c>
      <c r="I108" s="96" t="s">
        <v>1834</v>
      </c>
      <c r="J108" s="78"/>
      <c r="K108" s="46">
        <f t="shared" si="5"/>
        <v>300</v>
      </c>
      <c r="L108" s="78"/>
      <c r="M108" s="97">
        <v>300</v>
      </c>
      <c r="O108" s="95" t="s">
        <v>568</v>
      </c>
      <c r="P108" s="96" t="s">
        <v>1818</v>
      </c>
      <c r="Q108" s="97">
        <v>14127000</v>
      </c>
      <c r="R108" s="97">
        <f t="shared" si="6"/>
        <v>899100</v>
      </c>
      <c r="S108" s="78"/>
      <c r="T108" s="97">
        <v>899100</v>
      </c>
      <c r="U108" s="78"/>
      <c r="V108" s="95" t="s">
        <v>565</v>
      </c>
      <c r="W108" s="96" t="s">
        <v>1817</v>
      </c>
      <c r="X108" s="97">
        <v>49446</v>
      </c>
      <c r="Y108" s="46">
        <f t="shared" si="7"/>
        <v>7183674</v>
      </c>
      <c r="Z108" s="97">
        <v>1177521</v>
      </c>
      <c r="AA108" s="97">
        <v>6006153</v>
      </c>
    </row>
    <row r="109" spans="1:27" ht="15">
      <c r="A109" s="95" t="s">
        <v>607</v>
      </c>
      <c r="B109" s="96" t="s">
        <v>1829</v>
      </c>
      <c r="C109" s="97">
        <v>585869</v>
      </c>
      <c r="D109" s="46">
        <f t="shared" si="4"/>
        <v>1220450</v>
      </c>
      <c r="E109" s="97">
        <v>115500</v>
      </c>
      <c r="F109" s="97">
        <v>1104950</v>
      </c>
      <c r="H109" s="95" t="s">
        <v>631</v>
      </c>
      <c r="I109" s="96" t="s">
        <v>2290</v>
      </c>
      <c r="J109" s="97">
        <v>40000</v>
      </c>
      <c r="K109" s="46">
        <f t="shared" si="5"/>
        <v>26277</v>
      </c>
      <c r="L109" s="78"/>
      <c r="M109" s="97">
        <v>26277</v>
      </c>
      <c r="O109" s="95" t="s">
        <v>571</v>
      </c>
      <c r="P109" s="96" t="s">
        <v>1819</v>
      </c>
      <c r="Q109" s="97">
        <v>103626</v>
      </c>
      <c r="R109" s="97">
        <f t="shared" si="6"/>
        <v>1057361</v>
      </c>
      <c r="S109" s="97">
        <v>7250</v>
      </c>
      <c r="T109" s="97">
        <v>1050111</v>
      </c>
      <c r="U109" s="78"/>
      <c r="V109" s="95" t="s">
        <v>568</v>
      </c>
      <c r="W109" s="96" t="s">
        <v>1818</v>
      </c>
      <c r="X109" s="97">
        <v>2103000</v>
      </c>
      <c r="Y109" s="46">
        <f t="shared" si="7"/>
        <v>254588</v>
      </c>
      <c r="Z109" s="78"/>
      <c r="AA109" s="97">
        <v>254588</v>
      </c>
    </row>
    <row r="110" spans="1:27" ht="15">
      <c r="A110" s="95" t="s">
        <v>610</v>
      </c>
      <c r="B110" s="96" t="s">
        <v>2200</v>
      </c>
      <c r="C110" s="78"/>
      <c r="D110" s="46">
        <f t="shared" si="4"/>
        <v>77008</v>
      </c>
      <c r="E110" s="78"/>
      <c r="F110" s="97">
        <v>77008</v>
      </c>
      <c r="H110" s="95" t="s">
        <v>634</v>
      </c>
      <c r="I110" s="96" t="s">
        <v>1835</v>
      </c>
      <c r="J110" s="78"/>
      <c r="K110" s="46">
        <f t="shared" si="5"/>
        <v>346300</v>
      </c>
      <c r="L110" s="97">
        <v>295300</v>
      </c>
      <c r="M110" s="97">
        <v>51000</v>
      </c>
      <c r="O110" s="95" t="s">
        <v>574</v>
      </c>
      <c r="P110" s="96" t="s">
        <v>1820</v>
      </c>
      <c r="Q110" s="97">
        <v>32844601</v>
      </c>
      <c r="R110" s="97">
        <f t="shared" si="6"/>
        <v>10031346</v>
      </c>
      <c r="S110" s="97">
        <v>448915</v>
      </c>
      <c r="T110" s="97">
        <v>9582431</v>
      </c>
      <c r="U110" s="78"/>
      <c r="V110" s="95" t="s">
        <v>571</v>
      </c>
      <c r="W110" s="96" t="s">
        <v>1819</v>
      </c>
      <c r="X110" s="78"/>
      <c r="Y110" s="46">
        <f t="shared" si="7"/>
        <v>70825</v>
      </c>
      <c r="Z110" s="78"/>
      <c r="AA110" s="97">
        <v>70825</v>
      </c>
    </row>
    <row r="111" spans="1:27" ht="15">
      <c r="A111" s="95" t="s">
        <v>613</v>
      </c>
      <c r="B111" s="96" t="s">
        <v>2319</v>
      </c>
      <c r="C111" s="78"/>
      <c r="D111" s="46">
        <f t="shared" si="4"/>
        <v>256057</v>
      </c>
      <c r="E111" s="97">
        <v>190500</v>
      </c>
      <c r="F111" s="97">
        <v>65557</v>
      </c>
      <c r="H111" s="95" t="s">
        <v>643</v>
      </c>
      <c r="I111" s="96" t="s">
        <v>1807</v>
      </c>
      <c r="J111" s="78"/>
      <c r="K111" s="46">
        <f t="shared" si="5"/>
        <v>4500</v>
      </c>
      <c r="L111" s="78"/>
      <c r="M111" s="97">
        <v>4500</v>
      </c>
      <c r="O111" s="95" t="s">
        <v>577</v>
      </c>
      <c r="P111" s="96" t="s">
        <v>2266</v>
      </c>
      <c r="Q111" s="78"/>
      <c r="R111" s="97">
        <f t="shared" si="6"/>
        <v>156164</v>
      </c>
      <c r="S111" s="97">
        <v>47000</v>
      </c>
      <c r="T111" s="97">
        <v>109164</v>
      </c>
      <c r="U111" s="78"/>
      <c r="V111" s="95" t="s">
        <v>574</v>
      </c>
      <c r="W111" s="96" t="s">
        <v>1820</v>
      </c>
      <c r="X111" s="97">
        <v>4764716</v>
      </c>
      <c r="Y111" s="46">
        <f t="shared" si="7"/>
        <v>19412483</v>
      </c>
      <c r="Z111" s="97">
        <v>133000</v>
      </c>
      <c r="AA111" s="97">
        <v>19279483</v>
      </c>
    </row>
    <row r="112" spans="1:27" ht="15">
      <c r="A112" s="95" t="s">
        <v>619</v>
      </c>
      <c r="B112" s="96" t="s">
        <v>1831</v>
      </c>
      <c r="C112" s="78"/>
      <c r="D112" s="46">
        <f t="shared" si="4"/>
        <v>47400</v>
      </c>
      <c r="E112" s="97">
        <v>5500</v>
      </c>
      <c r="F112" s="97">
        <v>41900</v>
      </c>
      <c r="H112" s="95" t="s">
        <v>645</v>
      </c>
      <c r="I112" s="96" t="s">
        <v>1837</v>
      </c>
      <c r="J112" s="97">
        <v>700</v>
      </c>
      <c r="K112" s="46">
        <f t="shared" si="5"/>
        <v>260833</v>
      </c>
      <c r="L112" s="78"/>
      <c r="M112" s="97">
        <v>260833</v>
      </c>
      <c r="O112" s="95" t="s">
        <v>580</v>
      </c>
      <c r="P112" s="96" t="s">
        <v>1821</v>
      </c>
      <c r="Q112" s="97">
        <v>7094631</v>
      </c>
      <c r="R112" s="97">
        <f t="shared" si="6"/>
        <v>4059445</v>
      </c>
      <c r="S112" s="97">
        <v>93200</v>
      </c>
      <c r="T112" s="97">
        <v>3966245</v>
      </c>
      <c r="U112" s="78"/>
      <c r="V112" s="95" t="s">
        <v>577</v>
      </c>
      <c r="W112" s="96" t="s">
        <v>2266</v>
      </c>
      <c r="X112" s="97">
        <v>52600</v>
      </c>
      <c r="Y112" s="46">
        <f t="shared" si="7"/>
        <v>0</v>
      </c>
      <c r="Z112" s="78"/>
      <c r="AA112" s="78"/>
    </row>
    <row r="113" spans="1:27" ht="15">
      <c r="A113" s="95" t="s">
        <v>622</v>
      </c>
      <c r="B113" s="96" t="s">
        <v>1832</v>
      </c>
      <c r="C113" s="78"/>
      <c r="D113" s="46">
        <f t="shared" si="4"/>
        <v>1030869</v>
      </c>
      <c r="E113" s="97">
        <v>81400</v>
      </c>
      <c r="F113" s="97">
        <v>949469</v>
      </c>
      <c r="H113" s="95" t="s">
        <v>648</v>
      </c>
      <c r="I113" s="96" t="s">
        <v>1838</v>
      </c>
      <c r="J113" s="97">
        <v>184500</v>
      </c>
      <c r="K113" s="46">
        <f t="shared" si="5"/>
        <v>1633839</v>
      </c>
      <c r="L113" s="78"/>
      <c r="M113" s="97">
        <v>1633839</v>
      </c>
      <c r="O113" s="95" t="s">
        <v>583</v>
      </c>
      <c r="P113" s="96" t="s">
        <v>1822</v>
      </c>
      <c r="Q113" s="97">
        <v>273000</v>
      </c>
      <c r="R113" s="97">
        <f t="shared" si="6"/>
        <v>1938623</v>
      </c>
      <c r="S113" s="97">
        <v>529485</v>
      </c>
      <c r="T113" s="97">
        <v>1409138</v>
      </c>
      <c r="U113" s="78"/>
      <c r="V113" s="95" t="s">
        <v>580</v>
      </c>
      <c r="W113" s="96" t="s">
        <v>1821</v>
      </c>
      <c r="X113" s="97">
        <v>1012825</v>
      </c>
      <c r="Y113" s="46">
        <f t="shared" si="7"/>
        <v>4260548</v>
      </c>
      <c r="Z113" s="97">
        <v>12700</v>
      </c>
      <c r="AA113" s="97">
        <v>4247848</v>
      </c>
    </row>
    <row r="114" spans="1:27" ht="15">
      <c r="A114" s="95" t="s">
        <v>625</v>
      </c>
      <c r="B114" s="96" t="s">
        <v>1833</v>
      </c>
      <c r="C114" s="78"/>
      <c r="D114" s="46">
        <f t="shared" si="4"/>
        <v>612588</v>
      </c>
      <c r="E114" s="78"/>
      <c r="F114" s="97">
        <v>612588</v>
      </c>
      <c r="H114" s="95" t="s">
        <v>651</v>
      </c>
      <c r="I114" s="96" t="s">
        <v>2320</v>
      </c>
      <c r="J114" s="78"/>
      <c r="K114" s="46">
        <f t="shared" si="5"/>
        <v>10000</v>
      </c>
      <c r="L114" s="78"/>
      <c r="M114" s="97">
        <v>10000</v>
      </c>
      <c r="O114" s="95" t="s">
        <v>586</v>
      </c>
      <c r="P114" s="96" t="s">
        <v>1823</v>
      </c>
      <c r="Q114" s="97">
        <v>205601</v>
      </c>
      <c r="R114" s="97">
        <f t="shared" si="6"/>
        <v>3681153</v>
      </c>
      <c r="S114" s="97">
        <v>349604</v>
      </c>
      <c r="T114" s="97">
        <v>3331549</v>
      </c>
      <c r="U114" s="78"/>
      <c r="V114" s="95" t="s">
        <v>583</v>
      </c>
      <c r="W114" s="96" t="s">
        <v>1822</v>
      </c>
      <c r="X114" s="97">
        <v>3708048</v>
      </c>
      <c r="Y114" s="46">
        <f t="shared" si="7"/>
        <v>416285</v>
      </c>
      <c r="Z114" s="97">
        <v>6500</v>
      </c>
      <c r="AA114" s="97">
        <v>409785</v>
      </c>
    </row>
    <row r="115" spans="1:27" ht="15">
      <c r="A115" s="95" t="s">
        <v>628</v>
      </c>
      <c r="B115" s="96" t="s">
        <v>1834</v>
      </c>
      <c r="C115" s="78"/>
      <c r="D115" s="46">
        <f t="shared" si="4"/>
        <v>67633</v>
      </c>
      <c r="E115" s="78"/>
      <c r="F115" s="97">
        <v>67633</v>
      </c>
      <c r="H115" s="95" t="s">
        <v>654</v>
      </c>
      <c r="I115" s="96" t="s">
        <v>2248</v>
      </c>
      <c r="J115" s="78"/>
      <c r="K115" s="46">
        <f t="shared" si="5"/>
        <v>42900</v>
      </c>
      <c r="L115" s="78"/>
      <c r="M115" s="97">
        <v>42900</v>
      </c>
      <c r="O115" s="95" t="s">
        <v>589</v>
      </c>
      <c r="P115" s="96" t="s">
        <v>1824</v>
      </c>
      <c r="Q115" s="97">
        <v>441600</v>
      </c>
      <c r="R115" s="97">
        <f t="shared" si="6"/>
        <v>2935047</v>
      </c>
      <c r="S115" s="78"/>
      <c r="T115" s="97">
        <v>2935047</v>
      </c>
      <c r="U115" s="78"/>
      <c r="V115" s="95" t="s">
        <v>586</v>
      </c>
      <c r="W115" s="96" t="s">
        <v>1823</v>
      </c>
      <c r="X115" s="97">
        <v>952050</v>
      </c>
      <c r="Y115" s="46">
        <f t="shared" si="7"/>
        <v>4868457</v>
      </c>
      <c r="Z115" s="97">
        <v>99120</v>
      </c>
      <c r="AA115" s="97">
        <v>4769337</v>
      </c>
    </row>
    <row r="116" spans="1:27" ht="15">
      <c r="A116" s="95" t="s">
        <v>631</v>
      </c>
      <c r="B116" s="96" t="s">
        <v>2290</v>
      </c>
      <c r="C116" s="78"/>
      <c r="D116" s="46">
        <f t="shared" si="4"/>
        <v>140592</v>
      </c>
      <c r="E116" s="78"/>
      <c r="F116" s="97">
        <v>140592</v>
      </c>
      <c r="H116" s="95" t="s">
        <v>658</v>
      </c>
      <c r="I116" s="96" t="s">
        <v>2201</v>
      </c>
      <c r="J116" s="78"/>
      <c r="K116" s="46">
        <f t="shared" si="5"/>
        <v>82450</v>
      </c>
      <c r="L116" s="97">
        <v>500</v>
      </c>
      <c r="M116" s="97">
        <v>81950</v>
      </c>
      <c r="O116" s="95" t="s">
        <v>592</v>
      </c>
      <c r="P116" s="96" t="s">
        <v>1825</v>
      </c>
      <c r="Q116" s="97">
        <v>149407</v>
      </c>
      <c r="R116" s="97">
        <f t="shared" si="6"/>
        <v>3147325</v>
      </c>
      <c r="S116" s="97">
        <v>194461</v>
      </c>
      <c r="T116" s="97">
        <v>2952864</v>
      </c>
      <c r="U116" s="78"/>
      <c r="V116" s="95" t="s">
        <v>589</v>
      </c>
      <c r="W116" s="96" t="s">
        <v>1824</v>
      </c>
      <c r="X116" s="97">
        <v>12534094</v>
      </c>
      <c r="Y116" s="46">
        <f t="shared" si="7"/>
        <v>2321414</v>
      </c>
      <c r="Z116" s="78"/>
      <c r="AA116" s="97">
        <v>2321414</v>
      </c>
    </row>
    <row r="117" spans="1:27" ht="15">
      <c r="A117" s="95" t="s">
        <v>634</v>
      </c>
      <c r="B117" s="96" t="s">
        <v>1835</v>
      </c>
      <c r="C117" s="78"/>
      <c r="D117" s="46">
        <f t="shared" si="4"/>
        <v>565271</v>
      </c>
      <c r="E117" s="97">
        <v>73140</v>
      </c>
      <c r="F117" s="97">
        <v>492131</v>
      </c>
      <c r="H117" s="95" t="s">
        <v>664</v>
      </c>
      <c r="I117" s="96" t="s">
        <v>1839</v>
      </c>
      <c r="J117" s="78"/>
      <c r="K117" s="46">
        <f t="shared" si="5"/>
        <v>58000</v>
      </c>
      <c r="L117" s="78"/>
      <c r="M117" s="97">
        <v>58000</v>
      </c>
      <c r="O117" s="95" t="s">
        <v>595</v>
      </c>
      <c r="P117" s="96" t="s">
        <v>1826</v>
      </c>
      <c r="Q117" s="97">
        <v>5053557</v>
      </c>
      <c r="R117" s="97">
        <f t="shared" si="6"/>
        <v>10094745</v>
      </c>
      <c r="S117" s="97">
        <v>2705080</v>
      </c>
      <c r="T117" s="97">
        <v>7389665</v>
      </c>
      <c r="U117" s="78"/>
      <c r="V117" s="95" t="s">
        <v>592</v>
      </c>
      <c r="W117" s="96" t="s">
        <v>1825</v>
      </c>
      <c r="X117" s="97">
        <v>2824610</v>
      </c>
      <c r="Y117" s="46">
        <f t="shared" si="7"/>
        <v>4206589</v>
      </c>
      <c r="Z117" s="78"/>
      <c r="AA117" s="97">
        <v>4206589</v>
      </c>
    </row>
    <row r="118" spans="1:27" ht="15">
      <c r="A118" s="95" t="s">
        <v>643</v>
      </c>
      <c r="B118" s="96" t="s">
        <v>1807</v>
      </c>
      <c r="C118" s="97">
        <v>125000</v>
      </c>
      <c r="D118" s="46">
        <f t="shared" si="4"/>
        <v>12000</v>
      </c>
      <c r="E118" s="78"/>
      <c r="F118" s="97">
        <v>12000</v>
      </c>
      <c r="H118" s="95" t="s">
        <v>667</v>
      </c>
      <c r="I118" s="96" t="s">
        <v>1840</v>
      </c>
      <c r="J118" s="78"/>
      <c r="K118" s="46">
        <f t="shared" si="5"/>
        <v>685000</v>
      </c>
      <c r="L118" s="78"/>
      <c r="M118" s="97">
        <v>685000</v>
      </c>
      <c r="O118" s="95" t="s">
        <v>598</v>
      </c>
      <c r="P118" s="96" t="s">
        <v>1827</v>
      </c>
      <c r="Q118" s="97">
        <v>344750</v>
      </c>
      <c r="R118" s="97">
        <f t="shared" si="6"/>
        <v>1738353</v>
      </c>
      <c r="S118" s="97">
        <v>326572</v>
      </c>
      <c r="T118" s="97">
        <v>1411781</v>
      </c>
      <c r="U118" s="78"/>
      <c r="V118" s="95" t="s">
        <v>595</v>
      </c>
      <c r="W118" s="96" t="s">
        <v>1826</v>
      </c>
      <c r="X118" s="97">
        <v>58550</v>
      </c>
      <c r="Y118" s="46">
        <f t="shared" si="7"/>
        <v>6174027</v>
      </c>
      <c r="Z118" s="97">
        <v>60200</v>
      </c>
      <c r="AA118" s="97">
        <v>6113827</v>
      </c>
    </row>
    <row r="119" spans="1:27" ht="15">
      <c r="A119" s="95" t="s">
        <v>645</v>
      </c>
      <c r="B119" s="96" t="s">
        <v>1837</v>
      </c>
      <c r="C119" s="78"/>
      <c r="D119" s="46">
        <f t="shared" si="4"/>
        <v>341307</v>
      </c>
      <c r="E119" s="78"/>
      <c r="F119" s="97">
        <v>341307</v>
      </c>
      <c r="H119" s="95" t="s">
        <v>670</v>
      </c>
      <c r="I119" s="96" t="s">
        <v>1841</v>
      </c>
      <c r="J119" s="78"/>
      <c r="K119" s="46">
        <f t="shared" si="5"/>
        <v>86445</v>
      </c>
      <c r="L119" s="78"/>
      <c r="M119" s="97">
        <v>86445</v>
      </c>
      <c r="O119" s="95" t="s">
        <v>601</v>
      </c>
      <c r="P119" s="96" t="s">
        <v>2285</v>
      </c>
      <c r="Q119" s="97">
        <v>9621205</v>
      </c>
      <c r="R119" s="97">
        <f t="shared" si="6"/>
        <v>13499453</v>
      </c>
      <c r="S119" s="97">
        <v>3442626</v>
      </c>
      <c r="T119" s="97">
        <v>10056827</v>
      </c>
      <c r="U119" s="78"/>
      <c r="V119" s="95" t="s">
        <v>598</v>
      </c>
      <c r="W119" s="96" t="s">
        <v>1827</v>
      </c>
      <c r="X119" s="97">
        <v>109640</v>
      </c>
      <c r="Y119" s="46">
        <f t="shared" si="7"/>
        <v>0</v>
      </c>
      <c r="Z119" s="78"/>
      <c r="AA119" s="78"/>
    </row>
    <row r="120" spans="1:27" ht="15">
      <c r="A120" s="95" t="s">
        <v>648</v>
      </c>
      <c r="B120" s="96" t="s">
        <v>1838</v>
      </c>
      <c r="C120" s="78"/>
      <c r="D120" s="46">
        <f t="shared" si="4"/>
        <v>1419240</v>
      </c>
      <c r="E120" s="97">
        <v>19000</v>
      </c>
      <c r="F120" s="97">
        <v>1400240</v>
      </c>
      <c r="H120" s="95" t="s">
        <v>673</v>
      </c>
      <c r="I120" s="96" t="s">
        <v>1842</v>
      </c>
      <c r="J120" s="78"/>
      <c r="K120" s="46">
        <f t="shared" si="5"/>
        <v>76498</v>
      </c>
      <c r="L120" s="78"/>
      <c r="M120" s="97">
        <v>76498</v>
      </c>
      <c r="O120" s="95" t="s">
        <v>604</v>
      </c>
      <c r="P120" s="96" t="s">
        <v>1828</v>
      </c>
      <c r="Q120" s="97">
        <v>660600</v>
      </c>
      <c r="R120" s="97">
        <f t="shared" si="6"/>
        <v>2052863</v>
      </c>
      <c r="S120" s="97">
        <v>83250</v>
      </c>
      <c r="T120" s="97">
        <v>1969613</v>
      </c>
      <c r="U120" s="78"/>
      <c r="V120" s="95" t="s">
        <v>601</v>
      </c>
      <c r="W120" s="96" t="s">
        <v>2285</v>
      </c>
      <c r="X120" s="97">
        <v>3754190</v>
      </c>
      <c r="Y120" s="46">
        <f t="shared" si="7"/>
        <v>29912699</v>
      </c>
      <c r="Z120" s="97">
        <v>15390442</v>
      </c>
      <c r="AA120" s="97">
        <v>14522257</v>
      </c>
    </row>
    <row r="121" spans="1:27" ht="15">
      <c r="A121" s="95" t="s">
        <v>658</v>
      </c>
      <c r="B121" s="96" t="s">
        <v>2201</v>
      </c>
      <c r="C121" s="78"/>
      <c r="D121" s="46">
        <f t="shared" si="4"/>
        <v>409438</v>
      </c>
      <c r="E121" s="97">
        <v>47764</v>
      </c>
      <c r="F121" s="97">
        <v>361674</v>
      </c>
      <c r="H121" s="95" t="s">
        <v>676</v>
      </c>
      <c r="I121" s="96" t="s">
        <v>2338</v>
      </c>
      <c r="J121" s="78"/>
      <c r="K121" s="46">
        <f t="shared" si="5"/>
        <v>7250</v>
      </c>
      <c r="L121" s="78"/>
      <c r="M121" s="97">
        <v>7250</v>
      </c>
      <c r="O121" s="95" t="s">
        <v>607</v>
      </c>
      <c r="P121" s="96" t="s">
        <v>1829</v>
      </c>
      <c r="Q121" s="97">
        <v>55155642</v>
      </c>
      <c r="R121" s="97">
        <f t="shared" si="6"/>
        <v>12249762</v>
      </c>
      <c r="S121" s="97">
        <v>619195</v>
      </c>
      <c r="T121" s="97">
        <v>11630567</v>
      </c>
      <c r="U121" s="78"/>
      <c r="V121" s="95" t="s">
        <v>604</v>
      </c>
      <c r="W121" s="96" t="s">
        <v>1828</v>
      </c>
      <c r="X121" s="78"/>
      <c r="Y121" s="46">
        <f t="shared" si="7"/>
        <v>5799997</v>
      </c>
      <c r="Z121" s="97">
        <v>34000</v>
      </c>
      <c r="AA121" s="97">
        <v>5765997</v>
      </c>
    </row>
    <row r="122" spans="1:27" ht="15">
      <c r="A122" s="95" t="s">
        <v>661</v>
      </c>
      <c r="B122" s="96" t="s">
        <v>2202</v>
      </c>
      <c r="C122" s="78"/>
      <c r="D122" s="46">
        <f t="shared" si="4"/>
        <v>23685</v>
      </c>
      <c r="E122" s="78"/>
      <c r="F122" s="97">
        <v>23685</v>
      </c>
      <c r="H122" s="95" t="s">
        <v>679</v>
      </c>
      <c r="I122" s="96" t="s">
        <v>1843</v>
      </c>
      <c r="J122" s="97">
        <v>75000</v>
      </c>
      <c r="K122" s="46">
        <f t="shared" si="5"/>
        <v>7632223</v>
      </c>
      <c r="L122" s="78"/>
      <c r="M122" s="97">
        <v>7632223</v>
      </c>
      <c r="O122" s="95" t="s">
        <v>610</v>
      </c>
      <c r="P122" s="96" t="s">
        <v>2200</v>
      </c>
      <c r="Q122" s="78"/>
      <c r="R122" s="97">
        <f t="shared" si="6"/>
        <v>187113</v>
      </c>
      <c r="S122" s="97">
        <v>1500</v>
      </c>
      <c r="T122" s="97">
        <v>185613</v>
      </c>
      <c r="U122" s="78"/>
      <c r="V122" s="95" t="s">
        <v>607</v>
      </c>
      <c r="W122" s="96" t="s">
        <v>1829</v>
      </c>
      <c r="X122" s="97">
        <v>3069161</v>
      </c>
      <c r="Y122" s="46">
        <f t="shared" si="7"/>
        <v>65348275</v>
      </c>
      <c r="Z122" s="97">
        <v>7321732</v>
      </c>
      <c r="AA122" s="97">
        <v>58026543</v>
      </c>
    </row>
    <row r="123" spans="1:27" ht="15">
      <c r="A123" s="95" t="s">
        <v>664</v>
      </c>
      <c r="B123" s="96" t="s">
        <v>1839</v>
      </c>
      <c r="C123" s="97">
        <v>198400</v>
      </c>
      <c r="D123" s="46">
        <f t="shared" si="4"/>
        <v>227950</v>
      </c>
      <c r="E123" s="78"/>
      <c r="F123" s="97">
        <v>227950</v>
      </c>
      <c r="H123" s="95" t="s">
        <v>682</v>
      </c>
      <c r="I123" s="96" t="s">
        <v>1844</v>
      </c>
      <c r="J123" s="97">
        <v>247001</v>
      </c>
      <c r="K123" s="46">
        <f t="shared" si="5"/>
        <v>7506498</v>
      </c>
      <c r="L123" s="97">
        <v>2625000</v>
      </c>
      <c r="M123" s="97">
        <v>4881498</v>
      </c>
      <c r="O123" s="95" t="s">
        <v>613</v>
      </c>
      <c r="P123" s="96" t="s">
        <v>2319</v>
      </c>
      <c r="Q123" s="97">
        <v>234500</v>
      </c>
      <c r="R123" s="97">
        <f t="shared" si="6"/>
        <v>1017584</v>
      </c>
      <c r="S123" s="97">
        <v>362400</v>
      </c>
      <c r="T123" s="97">
        <v>655184</v>
      </c>
      <c r="U123" s="78"/>
      <c r="V123" s="95" t="s">
        <v>610</v>
      </c>
      <c r="W123" s="96" t="s">
        <v>2200</v>
      </c>
      <c r="X123" s="97">
        <v>48656</v>
      </c>
      <c r="Y123" s="46">
        <f t="shared" si="7"/>
        <v>65295</v>
      </c>
      <c r="Z123" s="78"/>
      <c r="AA123" s="97">
        <v>65295</v>
      </c>
    </row>
    <row r="124" spans="1:27" ht="15">
      <c r="A124" s="95" t="s">
        <v>667</v>
      </c>
      <c r="B124" s="96" t="s">
        <v>1840</v>
      </c>
      <c r="C124" s="97">
        <v>113500</v>
      </c>
      <c r="D124" s="46">
        <f t="shared" si="4"/>
        <v>692286</v>
      </c>
      <c r="E124" s="97">
        <v>110400</v>
      </c>
      <c r="F124" s="97">
        <v>581886</v>
      </c>
      <c r="H124" s="95" t="s">
        <v>688</v>
      </c>
      <c r="I124" s="96" t="s">
        <v>2321</v>
      </c>
      <c r="J124" s="78"/>
      <c r="K124" s="46">
        <f t="shared" si="5"/>
        <v>14250</v>
      </c>
      <c r="L124" s="78"/>
      <c r="M124" s="97">
        <v>14250</v>
      </c>
      <c r="O124" s="95" t="s">
        <v>616</v>
      </c>
      <c r="P124" s="96" t="s">
        <v>1830</v>
      </c>
      <c r="Q124" s="97">
        <v>208820</v>
      </c>
      <c r="R124" s="97">
        <f t="shared" si="6"/>
        <v>1441972</v>
      </c>
      <c r="S124" s="78"/>
      <c r="T124" s="97">
        <v>1441972</v>
      </c>
      <c r="U124" s="78"/>
      <c r="V124" s="95" t="s">
        <v>613</v>
      </c>
      <c r="W124" s="96" t="s">
        <v>2319</v>
      </c>
      <c r="X124" s="97">
        <v>198682</v>
      </c>
      <c r="Y124" s="46">
        <f t="shared" si="7"/>
        <v>2778141</v>
      </c>
      <c r="Z124" s="78"/>
      <c r="AA124" s="97">
        <v>2778141</v>
      </c>
    </row>
    <row r="125" spans="1:27" ht="15">
      <c r="A125" s="95" t="s">
        <v>670</v>
      </c>
      <c r="B125" s="96" t="s">
        <v>1841</v>
      </c>
      <c r="C125" s="97">
        <v>50000</v>
      </c>
      <c r="D125" s="46">
        <f t="shared" si="4"/>
        <v>127159</v>
      </c>
      <c r="E125" s="78"/>
      <c r="F125" s="97">
        <v>127159</v>
      </c>
      <c r="H125" s="95" t="s">
        <v>691</v>
      </c>
      <c r="I125" s="96" t="s">
        <v>1846</v>
      </c>
      <c r="J125" s="78"/>
      <c r="K125" s="46">
        <f t="shared" si="5"/>
        <v>98080</v>
      </c>
      <c r="L125" s="78"/>
      <c r="M125" s="97">
        <v>98080</v>
      </c>
      <c r="O125" s="95" t="s">
        <v>619</v>
      </c>
      <c r="P125" s="96" t="s">
        <v>1831</v>
      </c>
      <c r="Q125" s="78"/>
      <c r="R125" s="97">
        <f t="shared" si="6"/>
        <v>104075</v>
      </c>
      <c r="S125" s="97">
        <v>5500</v>
      </c>
      <c r="T125" s="97">
        <v>98575</v>
      </c>
      <c r="U125" s="78"/>
      <c r="V125" s="95" t="s">
        <v>616</v>
      </c>
      <c r="W125" s="96" t="s">
        <v>1830</v>
      </c>
      <c r="X125" s="78"/>
      <c r="Y125" s="46">
        <f t="shared" si="7"/>
        <v>720987</v>
      </c>
      <c r="Z125" s="78"/>
      <c r="AA125" s="97">
        <v>720987</v>
      </c>
    </row>
    <row r="126" spans="1:27" ht="15">
      <c r="A126" s="95" t="s">
        <v>673</v>
      </c>
      <c r="B126" s="96" t="s">
        <v>1842</v>
      </c>
      <c r="C126" s="97">
        <v>207200</v>
      </c>
      <c r="D126" s="46">
        <f t="shared" si="4"/>
        <v>251153</v>
      </c>
      <c r="E126" s="78"/>
      <c r="F126" s="97">
        <v>251153</v>
      </c>
      <c r="H126" s="95" t="s">
        <v>694</v>
      </c>
      <c r="I126" s="96" t="s">
        <v>1847</v>
      </c>
      <c r="J126" s="78"/>
      <c r="K126" s="46">
        <f t="shared" si="5"/>
        <v>1600</v>
      </c>
      <c r="L126" s="78"/>
      <c r="M126" s="97">
        <v>1600</v>
      </c>
      <c r="O126" s="95" t="s">
        <v>622</v>
      </c>
      <c r="P126" s="96" t="s">
        <v>1832</v>
      </c>
      <c r="Q126" s="97">
        <v>563984</v>
      </c>
      <c r="R126" s="97">
        <f t="shared" si="6"/>
        <v>4992600</v>
      </c>
      <c r="S126" s="97">
        <v>190465</v>
      </c>
      <c r="T126" s="97">
        <v>4802135</v>
      </c>
      <c r="U126" s="78"/>
      <c r="V126" s="95" t="s">
        <v>619</v>
      </c>
      <c r="W126" s="96" t="s">
        <v>1831</v>
      </c>
      <c r="X126" s="97">
        <v>10000</v>
      </c>
      <c r="Y126" s="46">
        <f t="shared" si="7"/>
        <v>119250</v>
      </c>
      <c r="Z126" s="97">
        <v>2500</v>
      </c>
      <c r="AA126" s="97">
        <v>116750</v>
      </c>
    </row>
    <row r="127" spans="1:27" ht="15">
      <c r="A127" s="95" t="s">
        <v>676</v>
      </c>
      <c r="B127" s="96" t="s">
        <v>2338</v>
      </c>
      <c r="C127" s="78"/>
      <c r="D127" s="46">
        <f t="shared" si="4"/>
        <v>2719</v>
      </c>
      <c r="E127" s="78"/>
      <c r="F127" s="97">
        <v>2719</v>
      </c>
      <c r="H127" s="95" t="s">
        <v>697</v>
      </c>
      <c r="I127" s="96" t="s">
        <v>1848</v>
      </c>
      <c r="J127" s="78"/>
      <c r="K127" s="46">
        <f t="shared" si="5"/>
        <v>33600</v>
      </c>
      <c r="L127" s="78"/>
      <c r="M127" s="97">
        <v>33600</v>
      </c>
      <c r="O127" s="95" t="s">
        <v>625</v>
      </c>
      <c r="P127" s="96" t="s">
        <v>1833</v>
      </c>
      <c r="Q127" s="97">
        <v>185075</v>
      </c>
      <c r="R127" s="97">
        <f t="shared" si="6"/>
        <v>1773998</v>
      </c>
      <c r="S127" s="97">
        <v>26550</v>
      </c>
      <c r="T127" s="97">
        <v>1747448</v>
      </c>
      <c r="U127" s="78"/>
      <c r="V127" s="95" t="s">
        <v>622</v>
      </c>
      <c r="W127" s="96" t="s">
        <v>1832</v>
      </c>
      <c r="X127" s="97">
        <v>34690085</v>
      </c>
      <c r="Y127" s="46">
        <f t="shared" si="7"/>
        <v>4322637</v>
      </c>
      <c r="Z127" s="78"/>
      <c r="AA127" s="97">
        <v>4322637</v>
      </c>
    </row>
    <row r="128" spans="1:27" ht="15">
      <c r="A128" s="95" t="s">
        <v>679</v>
      </c>
      <c r="B128" s="96" t="s">
        <v>1843</v>
      </c>
      <c r="C128" s="97">
        <v>600000</v>
      </c>
      <c r="D128" s="46">
        <f t="shared" si="4"/>
        <v>863808</v>
      </c>
      <c r="E128" s="78"/>
      <c r="F128" s="97">
        <v>863808</v>
      </c>
      <c r="H128" s="95" t="s">
        <v>703</v>
      </c>
      <c r="I128" s="96" t="s">
        <v>1849</v>
      </c>
      <c r="J128" s="78"/>
      <c r="K128" s="46">
        <f t="shared" si="5"/>
        <v>68015</v>
      </c>
      <c r="L128" s="78"/>
      <c r="M128" s="97">
        <v>68015</v>
      </c>
      <c r="O128" s="95" t="s">
        <v>628</v>
      </c>
      <c r="P128" s="96" t="s">
        <v>1834</v>
      </c>
      <c r="Q128" s="78"/>
      <c r="R128" s="97">
        <f t="shared" si="6"/>
        <v>1017649</v>
      </c>
      <c r="S128" s="97">
        <v>142050</v>
      </c>
      <c r="T128" s="97">
        <v>875599</v>
      </c>
      <c r="U128" s="78"/>
      <c r="V128" s="95" t="s">
        <v>625</v>
      </c>
      <c r="W128" s="96" t="s">
        <v>1833</v>
      </c>
      <c r="X128" s="97">
        <v>93200</v>
      </c>
      <c r="Y128" s="46">
        <f t="shared" si="7"/>
        <v>232856</v>
      </c>
      <c r="Z128" s="78"/>
      <c r="AA128" s="97">
        <v>232856</v>
      </c>
    </row>
    <row r="129" spans="1:27" ht="15">
      <c r="A129" s="95" t="s">
        <v>682</v>
      </c>
      <c r="B129" s="96" t="s">
        <v>1844</v>
      </c>
      <c r="C129" s="78"/>
      <c r="D129" s="46">
        <f t="shared" si="4"/>
        <v>2829746</v>
      </c>
      <c r="E129" s="97">
        <v>368875</v>
      </c>
      <c r="F129" s="97">
        <v>2460871</v>
      </c>
      <c r="H129" s="95" t="s">
        <v>706</v>
      </c>
      <c r="I129" s="96" t="s">
        <v>1850</v>
      </c>
      <c r="J129" s="78"/>
      <c r="K129" s="46">
        <f t="shared" si="5"/>
        <v>3675</v>
      </c>
      <c r="L129" s="78"/>
      <c r="M129" s="97">
        <v>3675</v>
      </c>
      <c r="O129" s="95" t="s">
        <v>631</v>
      </c>
      <c r="P129" s="96" t="s">
        <v>2290</v>
      </c>
      <c r="Q129" s="97">
        <v>526350</v>
      </c>
      <c r="R129" s="97">
        <f t="shared" si="6"/>
        <v>1667001</v>
      </c>
      <c r="S129" s="97">
        <v>111526</v>
      </c>
      <c r="T129" s="97">
        <v>1555475</v>
      </c>
      <c r="U129" s="78"/>
      <c r="V129" s="95" t="s">
        <v>628</v>
      </c>
      <c r="W129" s="96" t="s">
        <v>1834</v>
      </c>
      <c r="X129" s="97">
        <v>2950</v>
      </c>
      <c r="Y129" s="46">
        <f t="shared" si="7"/>
        <v>255195</v>
      </c>
      <c r="Z129" s="78"/>
      <c r="AA129" s="97">
        <v>255195</v>
      </c>
    </row>
    <row r="130" spans="1:27" ht="15">
      <c r="A130" s="95" t="s">
        <v>685</v>
      </c>
      <c r="B130" s="96" t="s">
        <v>1845</v>
      </c>
      <c r="C130" s="78"/>
      <c r="D130" s="46">
        <f t="shared" si="4"/>
        <v>101241</v>
      </c>
      <c r="E130" s="97">
        <v>0</v>
      </c>
      <c r="F130" s="97">
        <v>101241</v>
      </c>
      <c r="H130" s="95" t="s">
        <v>709</v>
      </c>
      <c r="I130" s="96" t="s">
        <v>1851</v>
      </c>
      <c r="J130" s="97">
        <v>66000</v>
      </c>
      <c r="K130" s="46">
        <f t="shared" si="5"/>
        <v>153015</v>
      </c>
      <c r="L130" s="78"/>
      <c r="M130" s="97">
        <v>153015</v>
      </c>
      <c r="O130" s="95" t="s">
        <v>634</v>
      </c>
      <c r="P130" s="96" t="s">
        <v>1835</v>
      </c>
      <c r="Q130" s="97">
        <v>237900</v>
      </c>
      <c r="R130" s="97">
        <f t="shared" si="6"/>
        <v>3821465</v>
      </c>
      <c r="S130" s="97">
        <v>293615</v>
      </c>
      <c r="T130" s="97">
        <v>3527850</v>
      </c>
      <c r="U130" s="78"/>
      <c r="V130" s="95" t="s">
        <v>631</v>
      </c>
      <c r="W130" s="96" t="s">
        <v>2290</v>
      </c>
      <c r="X130" s="97">
        <v>307055</v>
      </c>
      <c r="Y130" s="46">
        <f t="shared" si="7"/>
        <v>545596</v>
      </c>
      <c r="Z130" s="78"/>
      <c r="AA130" s="97">
        <v>545596</v>
      </c>
    </row>
    <row r="131" spans="1:27" ht="15">
      <c r="A131" s="95" t="s">
        <v>688</v>
      </c>
      <c r="B131" s="96" t="s">
        <v>2321</v>
      </c>
      <c r="C131" s="78"/>
      <c r="D131" s="46">
        <f t="shared" si="4"/>
        <v>35821</v>
      </c>
      <c r="E131" s="97">
        <v>550</v>
      </c>
      <c r="F131" s="97">
        <v>35271</v>
      </c>
      <c r="H131" s="95" t="s">
        <v>718</v>
      </c>
      <c r="I131" s="96" t="s">
        <v>1852</v>
      </c>
      <c r="J131" s="78"/>
      <c r="K131" s="46">
        <f t="shared" si="5"/>
        <v>2000</v>
      </c>
      <c r="L131" s="78"/>
      <c r="M131" s="97">
        <v>2000</v>
      </c>
      <c r="O131" s="95" t="s">
        <v>637</v>
      </c>
      <c r="P131" s="96" t="s">
        <v>1836</v>
      </c>
      <c r="Q131" s="97">
        <v>366451</v>
      </c>
      <c r="R131" s="97">
        <f t="shared" si="6"/>
        <v>520851</v>
      </c>
      <c r="S131" s="78"/>
      <c r="T131" s="97">
        <v>520851</v>
      </c>
      <c r="U131" s="78"/>
      <c r="V131" s="95" t="s">
        <v>634</v>
      </c>
      <c r="W131" s="96" t="s">
        <v>1835</v>
      </c>
      <c r="X131" s="97">
        <v>470587</v>
      </c>
      <c r="Y131" s="46">
        <f t="shared" si="7"/>
        <v>1631150</v>
      </c>
      <c r="Z131" s="97">
        <v>295300</v>
      </c>
      <c r="AA131" s="97">
        <v>1335850</v>
      </c>
    </row>
    <row r="132" spans="1:27" ht="15">
      <c r="A132" s="95" t="s">
        <v>691</v>
      </c>
      <c r="B132" s="96" t="s">
        <v>1846</v>
      </c>
      <c r="C132" s="78"/>
      <c r="D132" s="46">
        <f t="shared" si="4"/>
        <v>321513</v>
      </c>
      <c r="E132" s="78"/>
      <c r="F132" s="97">
        <v>321513</v>
      </c>
      <c r="H132" s="95" t="s">
        <v>721</v>
      </c>
      <c r="I132" s="96" t="s">
        <v>1853</v>
      </c>
      <c r="J132" s="78"/>
      <c r="K132" s="46">
        <f t="shared" si="5"/>
        <v>47850</v>
      </c>
      <c r="L132" s="78"/>
      <c r="M132" s="97">
        <v>47850</v>
      </c>
      <c r="O132" s="95" t="s">
        <v>640</v>
      </c>
      <c r="P132" s="96" t="s">
        <v>2291</v>
      </c>
      <c r="Q132" s="97">
        <v>2328600</v>
      </c>
      <c r="R132" s="97">
        <f t="shared" si="6"/>
        <v>2377718</v>
      </c>
      <c r="S132" s="97">
        <v>40200</v>
      </c>
      <c r="T132" s="97">
        <v>2337518</v>
      </c>
      <c r="U132" s="78"/>
      <c r="V132" s="95" t="s">
        <v>637</v>
      </c>
      <c r="W132" s="96" t="s">
        <v>1836</v>
      </c>
      <c r="X132" s="97">
        <v>82406</v>
      </c>
      <c r="Y132" s="46">
        <f t="shared" si="7"/>
        <v>531396</v>
      </c>
      <c r="Z132" s="97">
        <v>1</v>
      </c>
      <c r="AA132" s="97">
        <v>531395</v>
      </c>
    </row>
    <row r="133" spans="1:27" ht="15">
      <c r="A133" s="95" t="s">
        <v>694</v>
      </c>
      <c r="B133" s="96" t="s">
        <v>1847</v>
      </c>
      <c r="C133" s="78"/>
      <c r="D133" s="46">
        <f t="shared" si="4"/>
        <v>97485</v>
      </c>
      <c r="E133" s="97">
        <v>34250</v>
      </c>
      <c r="F133" s="97">
        <v>63235</v>
      </c>
      <c r="H133" s="95" t="s">
        <v>724</v>
      </c>
      <c r="I133" s="96" t="s">
        <v>2269</v>
      </c>
      <c r="J133" s="78"/>
      <c r="K133" s="46">
        <f t="shared" si="5"/>
        <v>102720</v>
      </c>
      <c r="L133" s="78"/>
      <c r="M133" s="97">
        <v>102720</v>
      </c>
      <c r="O133" s="95" t="s">
        <v>643</v>
      </c>
      <c r="P133" s="96" t="s">
        <v>1807</v>
      </c>
      <c r="Q133" s="97">
        <v>125552</v>
      </c>
      <c r="R133" s="97">
        <f t="shared" si="6"/>
        <v>172673</v>
      </c>
      <c r="S133" s="97">
        <v>69850</v>
      </c>
      <c r="T133" s="97">
        <v>102823</v>
      </c>
      <c r="U133" s="78"/>
      <c r="V133" s="95" t="s">
        <v>640</v>
      </c>
      <c r="W133" s="96" t="s">
        <v>2291</v>
      </c>
      <c r="X133" s="97">
        <v>237449</v>
      </c>
      <c r="Y133" s="46">
        <f t="shared" si="7"/>
        <v>266477</v>
      </c>
      <c r="Z133" s="78"/>
      <c r="AA133" s="97">
        <v>266477</v>
      </c>
    </row>
    <row r="134" spans="1:27" ht="15">
      <c r="A134" s="95" t="s">
        <v>697</v>
      </c>
      <c r="B134" s="96" t="s">
        <v>1848</v>
      </c>
      <c r="C134" s="78"/>
      <c r="D134" s="46">
        <f t="shared" si="4"/>
        <v>748759</v>
      </c>
      <c r="E134" s="78"/>
      <c r="F134" s="97">
        <v>748759</v>
      </c>
      <c r="H134" s="95" t="s">
        <v>730</v>
      </c>
      <c r="I134" s="96" t="s">
        <v>2292</v>
      </c>
      <c r="J134" s="78"/>
      <c r="K134" s="46">
        <f t="shared" si="5"/>
        <v>4500</v>
      </c>
      <c r="L134" s="78"/>
      <c r="M134" s="97">
        <v>4500</v>
      </c>
      <c r="O134" s="95" t="s">
        <v>645</v>
      </c>
      <c r="P134" s="96" t="s">
        <v>1837</v>
      </c>
      <c r="Q134" s="97">
        <v>3500</v>
      </c>
      <c r="R134" s="97">
        <f t="shared" si="6"/>
        <v>1480374</v>
      </c>
      <c r="S134" s="97">
        <v>35575</v>
      </c>
      <c r="T134" s="97">
        <v>1444799</v>
      </c>
      <c r="U134" s="78"/>
      <c r="V134" s="95" t="s">
        <v>643</v>
      </c>
      <c r="W134" s="96" t="s">
        <v>1807</v>
      </c>
      <c r="X134" s="97">
        <v>15200</v>
      </c>
      <c r="Y134" s="46">
        <f t="shared" si="7"/>
        <v>104600</v>
      </c>
      <c r="Z134" s="78"/>
      <c r="AA134" s="97">
        <v>104600</v>
      </c>
    </row>
    <row r="135" spans="1:27" ht="15">
      <c r="A135" s="95" t="s">
        <v>700</v>
      </c>
      <c r="B135" s="96" t="s">
        <v>2249</v>
      </c>
      <c r="C135" s="78"/>
      <c r="D135" s="46">
        <f aca="true" t="shared" si="8" ref="D135:D198">E135+F135</f>
        <v>88282</v>
      </c>
      <c r="E135" s="78"/>
      <c r="F135" s="97">
        <v>88282</v>
      </c>
      <c r="H135" s="95" t="s">
        <v>733</v>
      </c>
      <c r="I135" s="96" t="s">
        <v>1854</v>
      </c>
      <c r="J135" s="78"/>
      <c r="K135" s="46">
        <f aca="true" t="shared" si="9" ref="K135:K198">L135+M135</f>
        <v>33915</v>
      </c>
      <c r="L135" s="78"/>
      <c r="M135" s="97">
        <v>33915</v>
      </c>
      <c r="O135" s="95" t="s">
        <v>648</v>
      </c>
      <c r="P135" s="96" t="s">
        <v>1838</v>
      </c>
      <c r="Q135" s="97">
        <v>250260</v>
      </c>
      <c r="R135" s="97">
        <f aca="true" t="shared" si="10" ref="R135:R198">S135+T135</f>
        <v>13164832</v>
      </c>
      <c r="S135" s="97">
        <v>114459</v>
      </c>
      <c r="T135" s="97">
        <v>13050373</v>
      </c>
      <c r="U135" s="78"/>
      <c r="V135" s="95" t="s">
        <v>645</v>
      </c>
      <c r="W135" s="96" t="s">
        <v>1837</v>
      </c>
      <c r="X135" s="97">
        <v>700</v>
      </c>
      <c r="Y135" s="46">
        <f aca="true" t="shared" si="11" ref="Y135:Y198">Z135+AA135</f>
        <v>3054590</v>
      </c>
      <c r="Z135" s="78"/>
      <c r="AA135" s="97">
        <v>3054590</v>
      </c>
    </row>
    <row r="136" spans="1:27" ht="15">
      <c r="A136" s="95" t="s">
        <v>703</v>
      </c>
      <c r="B136" s="96" t="s">
        <v>1849</v>
      </c>
      <c r="C136" s="78"/>
      <c r="D136" s="46">
        <f t="shared" si="8"/>
        <v>667117</v>
      </c>
      <c r="E136" s="97">
        <v>293525</v>
      </c>
      <c r="F136" s="97">
        <v>373592</v>
      </c>
      <c r="H136" s="95" t="s">
        <v>736</v>
      </c>
      <c r="I136" s="96" t="s">
        <v>1855</v>
      </c>
      <c r="J136" s="78"/>
      <c r="K136" s="46">
        <f t="shared" si="9"/>
        <v>354012</v>
      </c>
      <c r="L136" s="78"/>
      <c r="M136" s="97">
        <v>354012</v>
      </c>
      <c r="O136" s="95" t="s">
        <v>651</v>
      </c>
      <c r="P136" s="96" t="s">
        <v>2320</v>
      </c>
      <c r="Q136" s="78"/>
      <c r="R136" s="97">
        <f t="shared" si="10"/>
        <v>57550</v>
      </c>
      <c r="S136" s="78"/>
      <c r="T136" s="97">
        <v>57550</v>
      </c>
      <c r="U136" s="78"/>
      <c r="V136" s="95" t="s">
        <v>648</v>
      </c>
      <c r="W136" s="96" t="s">
        <v>1838</v>
      </c>
      <c r="X136" s="97">
        <v>184500</v>
      </c>
      <c r="Y136" s="46">
        <f t="shared" si="11"/>
        <v>4542011</v>
      </c>
      <c r="Z136" s="78"/>
      <c r="AA136" s="97">
        <v>4542011</v>
      </c>
    </row>
    <row r="137" spans="1:27" ht="15">
      <c r="A137" s="95" t="s">
        <v>706</v>
      </c>
      <c r="B137" s="96" t="s">
        <v>1850</v>
      </c>
      <c r="C137" s="97">
        <v>1378236</v>
      </c>
      <c r="D137" s="46">
        <f t="shared" si="8"/>
        <v>764520</v>
      </c>
      <c r="E137" s="97">
        <v>306800</v>
      </c>
      <c r="F137" s="97">
        <v>457720</v>
      </c>
      <c r="H137" s="95" t="s">
        <v>739</v>
      </c>
      <c r="I137" s="96" t="s">
        <v>2259</v>
      </c>
      <c r="J137" s="78"/>
      <c r="K137" s="46">
        <f t="shared" si="9"/>
        <v>9200</v>
      </c>
      <c r="L137" s="78"/>
      <c r="M137" s="97">
        <v>9200</v>
      </c>
      <c r="O137" s="95" t="s">
        <v>654</v>
      </c>
      <c r="P137" s="96" t="s">
        <v>2248</v>
      </c>
      <c r="Q137" s="78"/>
      <c r="R137" s="97">
        <f t="shared" si="10"/>
        <v>31565</v>
      </c>
      <c r="S137" s="78"/>
      <c r="T137" s="97">
        <v>31565</v>
      </c>
      <c r="U137" s="78"/>
      <c r="V137" s="95" t="s">
        <v>651</v>
      </c>
      <c r="W137" s="96" t="s">
        <v>2320</v>
      </c>
      <c r="X137" s="78"/>
      <c r="Y137" s="46">
        <f t="shared" si="11"/>
        <v>53000</v>
      </c>
      <c r="Z137" s="78"/>
      <c r="AA137" s="97">
        <v>53000</v>
      </c>
    </row>
    <row r="138" spans="1:27" ht="15">
      <c r="A138" s="95" t="s">
        <v>709</v>
      </c>
      <c r="B138" s="96" t="s">
        <v>1851</v>
      </c>
      <c r="C138" s="78"/>
      <c r="D138" s="46">
        <f t="shared" si="8"/>
        <v>391004</v>
      </c>
      <c r="E138" s="97">
        <v>153800</v>
      </c>
      <c r="F138" s="97">
        <v>237204</v>
      </c>
      <c r="H138" s="95" t="s">
        <v>745</v>
      </c>
      <c r="I138" s="96" t="s">
        <v>1856</v>
      </c>
      <c r="J138" s="78"/>
      <c r="K138" s="46">
        <f t="shared" si="9"/>
        <v>135196</v>
      </c>
      <c r="L138" s="78"/>
      <c r="M138" s="97">
        <v>135196</v>
      </c>
      <c r="O138" s="95" t="s">
        <v>658</v>
      </c>
      <c r="P138" s="96" t="s">
        <v>2201</v>
      </c>
      <c r="Q138" s="97">
        <v>88501</v>
      </c>
      <c r="R138" s="97">
        <f t="shared" si="10"/>
        <v>2565019</v>
      </c>
      <c r="S138" s="97">
        <v>304255</v>
      </c>
      <c r="T138" s="97">
        <v>2260764</v>
      </c>
      <c r="U138" s="78"/>
      <c r="V138" s="95" t="s">
        <v>654</v>
      </c>
      <c r="W138" s="96" t="s">
        <v>2248</v>
      </c>
      <c r="X138" s="78"/>
      <c r="Y138" s="46">
        <f t="shared" si="11"/>
        <v>136975</v>
      </c>
      <c r="Z138" s="78"/>
      <c r="AA138" s="97">
        <v>136975</v>
      </c>
    </row>
    <row r="139" spans="1:27" ht="15">
      <c r="A139" s="95" t="s">
        <v>712</v>
      </c>
      <c r="B139" s="96" t="s">
        <v>2313</v>
      </c>
      <c r="C139" s="78"/>
      <c r="D139" s="46">
        <f t="shared" si="8"/>
        <v>23145</v>
      </c>
      <c r="E139" s="78"/>
      <c r="F139" s="97">
        <v>23145</v>
      </c>
      <c r="H139" s="95" t="s">
        <v>748</v>
      </c>
      <c r="I139" s="96" t="s">
        <v>1857</v>
      </c>
      <c r="J139" s="97">
        <v>7000</v>
      </c>
      <c r="K139" s="46">
        <f t="shared" si="9"/>
        <v>103000</v>
      </c>
      <c r="L139" s="78"/>
      <c r="M139" s="97">
        <v>103000</v>
      </c>
      <c r="O139" s="95" t="s">
        <v>661</v>
      </c>
      <c r="P139" s="96" t="s">
        <v>2202</v>
      </c>
      <c r="Q139" s="78"/>
      <c r="R139" s="97">
        <f t="shared" si="10"/>
        <v>118110</v>
      </c>
      <c r="S139" s="78"/>
      <c r="T139" s="97">
        <v>118110</v>
      </c>
      <c r="U139" s="78"/>
      <c r="V139" s="95" t="s">
        <v>658</v>
      </c>
      <c r="W139" s="96" t="s">
        <v>2201</v>
      </c>
      <c r="X139" s="97">
        <v>1370100</v>
      </c>
      <c r="Y139" s="46">
        <f t="shared" si="11"/>
        <v>2182445</v>
      </c>
      <c r="Z139" s="97">
        <v>36107</v>
      </c>
      <c r="AA139" s="97">
        <v>2146338</v>
      </c>
    </row>
    <row r="140" spans="1:27" ht="15">
      <c r="A140" s="95" t="s">
        <v>715</v>
      </c>
      <c r="B140" s="96" t="s">
        <v>2203</v>
      </c>
      <c r="C140" s="78"/>
      <c r="D140" s="46">
        <f t="shared" si="8"/>
        <v>31272</v>
      </c>
      <c r="E140" s="78"/>
      <c r="F140" s="97">
        <v>31272</v>
      </c>
      <c r="H140" s="95" t="s">
        <v>751</v>
      </c>
      <c r="I140" s="96" t="s">
        <v>1858</v>
      </c>
      <c r="J140" s="78"/>
      <c r="K140" s="46">
        <f t="shared" si="9"/>
        <v>12550</v>
      </c>
      <c r="L140" s="78"/>
      <c r="M140" s="97">
        <v>12550</v>
      </c>
      <c r="O140" s="95" t="s">
        <v>664</v>
      </c>
      <c r="P140" s="96" t="s">
        <v>1839</v>
      </c>
      <c r="Q140" s="97">
        <v>618855</v>
      </c>
      <c r="R140" s="97">
        <f t="shared" si="10"/>
        <v>1674292</v>
      </c>
      <c r="S140" s="97">
        <v>251076</v>
      </c>
      <c r="T140" s="97">
        <v>1423216</v>
      </c>
      <c r="U140" s="78"/>
      <c r="V140" s="95" t="s">
        <v>661</v>
      </c>
      <c r="W140" s="96" t="s">
        <v>2202</v>
      </c>
      <c r="X140" s="78"/>
      <c r="Y140" s="46">
        <f t="shared" si="11"/>
        <v>700</v>
      </c>
      <c r="Z140" s="78"/>
      <c r="AA140" s="97">
        <v>700</v>
      </c>
    </row>
    <row r="141" spans="1:27" ht="15">
      <c r="A141" s="95" t="s">
        <v>718</v>
      </c>
      <c r="B141" s="96" t="s">
        <v>1852</v>
      </c>
      <c r="C141" s="78"/>
      <c r="D141" s="46">
        <f t="shared" si="8"/>
        <v>7025</v>
      </c>
      <c r="E141" s="78"/>
      <c r="F141" s="97">
        <v>7025</v>
      </c>
      <c r="H141" s="95" t="s">
        <v>757</v>
      </c>
      <c r="I141" s="96" t="s">
        <v>2333</v>
      </c>
      <c r="J141" s="78"/>
      <c r="K141" s="46">
        <f t="shared" si="9"/>
        <v>1267124</v>
      </c>
      <c r="L141" s="97">
        <v>1200</v>
      </c>
      <c r="M141" s="97">
        <v>1265924</v>
      </c>
      <c r="O141" s="95" t="s">
        <v>667</v>
      </c>
      <c r="P141" s="96" t="s">
        <v>1840</v>
      </c>
      <c r="Q141" s="97">
        <v>408300</v>
      </c>
      <c r="R141" s="97">
        <f t="shared" si="10"/>
        <v>2900303</v>
      </c>
      <c r="S141" s="97">
        <v>110400</v>
      </c>
      <c r="T141" s="97">
        <v>2789903</v>
      </c>
      <c r="U141" s="78"/>
      <c r="V141" s="95" t="s">
        <v>664</v>
      </c>
      <c r="W141" s="96" t="s">
        <v>1839</v>
      </c>
      <c r="X141" s="78"/>
      <c r="Y141" s="46">
        <f t="shared" si="11"/>
        <v>362214</v>
      </c>
      <c r="Z141" s="78"/>
      <c r="AA141" s="97">
        <v>362214</v>
      </c>
    </row>
    <row r="142" spans="1:27" ht="15">
      <c r="A142" s="95" t="s">
        <v>721</v>
      </c>
      <c r="B142" s="96" t="s">
        <v>1853</v>
      </c>
      <c r="C142" s="78"/>
      <c r="D142" s="46">
        <f t="shared" si="8"/>
        <v>589001</v>
      </c>
      <c r="E142" s="78"/>
      <c r="F142" s="97">
        <v>589001</v>
      </c>
      <c r="H142" s="95" t="s">
        <v>763</v>
      </c>
      <c r="I142" s="96" t="s">
        <v>1860</v>
      </c>
      <c r="J142" s="97">
        <v>3803000</v>
      </c>
      <c r="K142" s="46">
        <f t="shared" si="9"/>
        <v>295045</v>
      </c>
      <c r="L142" s="97">
        <v>57000</v>
      </c>
      <c r="M142" s="97">
        <v>238045</v>
      </c>
      <c r="O142" s="95" t="s">
        <v>670</v>
      </c>
      <c r="P142" s="96" t="s">
        <v>1841</v>
      </c>
      <c r="Q142" s="97">
        <v>88004</v>
      </c>
      <c r="R142" s="97">
        <f t="shared" si="10"/>
        <v>8330116</v>
      </c>
      <c r="S142" s="97">
        <v>110715</v>
      </c>
      <c r="T142" s="97">
        <v>8219401</v>
      </c>
      <c r="U142" s="78"/>
      <c r="V142" s="95" t="s">
        <v>667</v>
      </c>
      <c r="W142" s="96" t="s">
        <v>1840</v>
      </c>
      <c r="X142" s="97">
        <v>50000</v>
      </c>
      <c r="Y142" s="46">
        <f t="shared" si="11"/>
        <v>6354723</v>
      </c>
      <c r="Z142" s="78"/>
      <c r="AA142" s="97">
        <v>6354723</v>
      </c>
    </row>
    <row r="143" spans="1:27" ht="15">
      <c r="A143" s="95" t="s">
        <v>724</v>
      </c>
      <c r="B143" s="96" t="s">
        <v>2269</v>
      </c>
      <c r="C143" s="78"/>
      <c r="D143" s="46">
        <f t="shared" si="8"/>
        <v>69942</v>
      </c>
      <c r="E143" s="78"/>
      <c r="F143" s="97">
        <v>69942</v>
      </c>
      <c r="H143" s="95" t="s">
        <v>770</v>
      </c>
      <c r="I143" s="96" t="s">
        <v>1861</v>
      </c>
      <c r="J143" s="97">
        <v>59470</v>
      </c>
      <c r="K143" s="46">
        <f t="shared" si="9"/>
        <v>463390</v>
      </c>
      <c r="L143" s="78"/>
      <c r="M143" s="97">
        <v>463390</v>
      </c>
      <c r="O143" s="95" t="s">
        <v>673</v>
      </c>
      <c r="P143" s="96" t="s">
        <v>1842</v>
      </c>
      <c r="Q143" s="97">
        <v>5315227</v>
      </c>
      <c r="R143" s="97">
        <f t="shared" si="10"/>
        <v>1267363</v>
      </c>
      <c r="S143" s="97">
        <v>16500</v>
      </c>
      <c r="T143" s="97">
        <v>1250863</v>
      </c>
      <c r="U143" s="78"/>
      <c r="V143" s="95" t="s">
        <v>670</v>
      </c>
      <c r="W143" s="96" t="s">
        <v>1841</v>
      </c>
      <c r="X143" s="97">
        <v>487900</v>
      </c>
      <c r="Y143" s="46">
        <f t="shared" si="11"/>
        <v>2291437</v>
      </c>
      <c r="Z143" s="97">
        <v>680000</v>
      </c>
      <c r="AA143" s="97">
        <v>1611437</v>
      </c>
    </row>
    <row r="144" spans="1:27" ht="15">
      <c r="A144" s="95" t="s">
        <v>727</v>
      </c>
      <c r="B144" s="96" t="s">
        <v>2283</v>
      </c>
      <c r="C144" s="78"/>
      <c r="D144" s="46">
        <f t="shared" si="8"/>
        <v>120428</v>
      </c>
      <c r="E144" s="78"/>
      <c r="F144" s="97">
        <v>120428</v>
      </c>
      <c r="H144" s="95" t="s">
        <v>773</v>
      </c>
      <c r="I144" s="96" t="s">
        <v>1862</v>
      </c>
      <c r="J144" s="78"/>
      <c r="K144" s="46">
        <f t="shared" si="9"/>
        <v>210411</v>
      </c>
      <c r="L144" s="78"/>
      <c r="M144" s="97">
        <v>210411</v>
      </c>
      <c r="O144" s="95" t="s">
        <v>676</v>
      </c>
      <c r="P144" s="96" t="s">
        <v>2338</v>
      </c>
      <c r="Q144" s="78"/>
      <c r="R144" s="97">
        <f t="shared" si="10"/>
        <v>378018</v>
      </c>
      <c r="S144" s="78"/>
      <c r="T144" s="97">
        <v>378018</v>
      </c>
      <c r="U144" s="78"/>
      <c r="V144" s="95" t="s">
        <v>673</v>
      </c>
      <c r="W144" s="96" t="s">
        <v>1842</v>
      </c>
      <c r="X144" s="97">
        <v>51450</v>
      </c>
      <c r="Y144" s="46">
        <f t="shared" si="11"/>
        <v>1660850</v>
      </c>
      <c r="Z144" s="97">
        <v>6500</v>
      </c>
      <c r="AA144" s="97">
        <v>1654350</v>
      </c>
    </row>
    <row r="145" spans="1:27" ht="15">
      <c r="A145" s="95" t="s">
        <v>730</v>
      </c>
      <c r="B145" s="96" t="s">
        <v>2292</v>
      </c>
      <c r="C145" s="78"/>
      <c r="D145" s="46">
        <f t="shared" si="8"/>
        <v>164650</v>
      </c>
      <c r="E145" s="97">
        <v>15000</v>
      </c>
      <c r="F145" s="97">
        <v>149650</v>
      </c>
      <c r="H145" s="95" t="s">
        <v>779</v>
      </c>
      <c r="I145" s="96" t="s">
        <v>1863</v>
      </c>
      <c r="J145" s="78"/>
      <c r="K145" s="46">
        <f t="shared" si="9"/>
        <v>68900</v>
      </c>
      <c r="L145" s="78"/>
      <c r="M145" s="97">
        <v>68900</v>
      </c>
      <c r="O145" s="95" t="s">
        <v>679</v>
      </c>
      <c r="P145" s="96" t="s">
        <v>1843</v>
      </c>
      <c r="Q145" s="97">
        <v>8776558</v>
      </c>
      <c r="R145" s="97">
        <f t="shared" si="10"/>
        <v>8701158</v>
      </c>
      <c r="S145" s="78"/>
      <c r="T145" s="97">
        <v>8701158</v>
      </c>
      <c r="U145" s="78"/>
      <c r="V145" s="95" t="s">
        <v>676</v>
      </c>
      <c r="W145" s="96" t="s">
        <v>2338</v>
      </c>
      <c r="X145" s="78"/>
      <c r="Y145" s="46">
        <f t="shared" si="11"/>
        <v>420200</v>
      </c>
      <c r="Z145" s="78"/>
      <c r="AA145" s="97">
        <v>420200</v>
      </c>
    </row>
    <row r="146" spans="1:27" ht="15">
      <c r="A146" s="95" t="s">
        <v>733</v>
      </c>
      <c r="B146" s="96" t="s">
        <v>1854</v>
      </c>
      <c r="C146" s="78"/>
      <c r="D146" s="46">
        <f t="shared" si="8"/>
        <v>183230</v>
      </c>
      <c r="E146" s="97">
        <v>39002</v>
      </c>
      <c r="F146" s="97">
        <v>144228</v>
      </c>
      <c r="H146" s="95" t="s">
        <v>782</v>
      </c>
      <c r="I146" s="96" t="s">
        <v>1864</v>
      </c>
      <c r="J146" s="97">
        <v>941095</v>
      </c>
      <c r="K146" s="46">
        <f t="shared" si="9"/>
        <v>491537</v>
      </c>
      <c r="L146" s="78"/>
      <c r="M146" s="97">
        <v>491537</v>
      </c>
      <c r="O146" s="95" t="s">
        <v>682</v>
      </c>
      <c r="P146" s="96" t="s">
        <v>1844</v>
      </c>
      <c r="Q146" s="97">
        <v>6258100</v>
      </c>
      <c r="R146" s="97">
        <f t="shared" si="10"/>
        <v>20327936</v>
      </c>
      <c r="S146" s="97">
        <v>2101897</v>
      </c>
      <c r="T146" s="97">
        <v>18226039</v>
      </c>
      <c r="U146" s="78"/>
      <c r="V146" s="95" t="s">
        <v>679</v>
      </c>
      <c r="W146" s="96" t="s">
        <v>1843</v>
      </c>
      <c r="X146" s="97">
        <v>117822324</v>
      </c>
      <c r="Y146" s="46">
        <f t="shared" si="11"/>
        <v>52749271</v>
      </c>
      <c r="Z146" s="97">
        <v>590676</v>
      </c>
      <c r="AA146" s="97">
        <v>52158595</v>
      </c>
    </row>
    <row r="147" spans="1:27" ht="15">
      <c r="A147" s="95" t="s">
        <v>736</v>
      </c>
      <c r="B147" s="96" t="s">
        <v>1855</v>
      </c>
      <c r="C147" s="97">
        <v>10250</v>
      </c>
      <c r="D147" s="46">
        <f t="shared" si="8"/>
        <v>1317070</v>
      </c>
      <c r="E147" s="97">
        <v>4250</v>
      </c>
      <c r="F147" s="97">
        <v>1312820</v>
      </c>
      <c r="H147" s="95" t="s">
        <v>785</v>
      </c>
      <c r="I147" s="96" t="s">
        <v>1865</v>
      </c>
      <c r="J147" s="78"/>
      <c r="K147" s="46">
        <f t="shared" si="9"/>
        <v>25674</v>
      </c>
      <c r="L147" s="78"/>
      <c r="M147" s="97">
        <v>25674</v>
      </c>
      <c r="O147" s="95" t="s">
        <v>685</v>
      </c>
      <c r="P147" s="96" t="s">
        <v>1845</v>
      </c>
      <c r="Q147" s="97">
        <v>14027</v>
      </c>
      <c r="R147" s="97">
        <f t="shared" si="10"/>
        <v>377874</v>
      </c>
      <c r="S147" s="97">
        <v>23575</v>
      </c>
      <c r="T147" s="97">
        <v>354299</v>
      </c>
      <c r="U147" s="78"/>
      <c r="V147" s="95" t="s">
        <v>682</v>
      </c>
      <c r="W147" s="96" t="s">
        <v>1844</v>
      </c>
      <c r="X147" s="97">
        <v>25033724</v>
      </c>
      <c r="Y147" s="46">
        <f t="shared" si="11"/>
        <v>156667771</v>
      </c>
      <c r="Z147" s="97">
        <v>98268309</v>
      </c>
      <c r="AA147" s="97">
        <v>58399462</v>
      </c>
    </row>
    <row r="148" spans="1:27" ht="15">
      <c r="A148" s="95" t="s">
        <v>739</v>
      </c>
      <c r="B148" s="96" t="s">
        <v>2259</v>
      </c>
      <c r="C148" s="78"/>
      <c r="D148" s="46">
        <f t="shared" si="8"/>
        <v>91058</v>
      </c>
      <c r="E148" s="78"/>
      <c r="F148" s="97">
        <v>91058</v>
      </c>
      <c r="H148" s="95" t="s">
        <v>788</v>
      </c>
      <c r="I148" s="96" t="s">
        <v>1866</v>
      </c>
      <c r="J148" s="78"/>
      <c r="K148" s="46">
        <f t="shared" si="9"/>
        <v>30650</v>
      </c>
      <c r="L148" s="97">
        <v>2200</v>
      </c>
      <c r="M148" s="97">
        <v>28450</v>
      </c>
      <c r="O148" s="95" t="s">
        <v>688</v>
      </c>
      <c r="P148" s="96" t="s">
        <v>2321</v>
      </c>
      <c r="Q148" s="78"/>
      <c r="R148" s="97">
        <f t="shared" si="10"/>
        <v>738504</v>
      </c>
      <c r="S148" s="97">
        <v>34275</v>
      </c>
      <c r="T148" s="97">
        <v>704229</v>
      </c>
      <c r="U148" s="78"/>
      <c r="V148" s="95" t="s">
        <v>685</v>
      </c>
      <c r="W148" s="96" t="s">
        <v>1845</v>
      </c>
      <c r="X148" s="97">
        <v>18000</v>
      </c>
      <c r="Y148" s="46">
        <f t="shared" si="11"/>
        <v>12403</v>
      </c>
      <c r="Z148" s="78"/>
      <c r="AA148" s="97">
        <v>12403</v>
      </c>
    </row>
    <row r="149" spans="1:27" ht="15">
      <c r="A149" s="95" t="s">
        <v>745</v>
      </c>
      <c r="B149" s="96" t="s">
        <v>1856</v>
      </c>
      <c r="C149" s="97">
        <v>30000</v>
      </c>
      <c r="D149" s="46">
        <f t="shared" si="8"/>
        <v>136500</v>
      </c>
      <c r="E149" s="78"/>
      <c r="F149" s="97">
        <v>136500</v>
      </c>
      <c r="H149" s="95" t="s">
        <v>791</v>
      </c>
      <c r="I149" s="96" t="s">
        <v>1867</v>
      </c>
      <c r="J149" s="97">
        <v>8500</v>
      </c>
      <c r="K149" s="46">
        <f t="shared" si="9"/>
        <v>426874</v>
      </c>
      <c r="L149" s="78"/>
      <c r="M149" s="97">
        <v>426874</v>
      </c>
      <c r="O149" s="95" t="s">
        <v>691</v>
      </c>
      <c r="P149" s="96" t="s">
        <v>1846</v>
      </c>
      <c r="Q149" s="78"/>
      <c r="R149" s="97">
        <f t="shared" si="10"/>
        <v>4013890</v>
      </c>
      <c r="S149" s="97">
        <v>268740</v>
      </c>
      <c r="T149" s="97">
        <v>3745150</v>
      </c>
      <c r="U149" s="78"/>
      <c r="V149" s="95" t="s">
        <v>688</v>
      </c>
      <c r="W149" s="96" t="s">
        <v>2321</v>
      </c>
      <c r="X149" s="78"/>
      <c r="Y149" s="46">
        <f t="shared" si="11"/>
        <v>479280</v>
      </c>
      <c r="Z149" s="78"/>
      <c r="AA149" s="97">
        <v>479280</v>
      </c>
    </row>
    <row r="150" spans="1:27" ht="15">
      <c r="A150" s="95" t="s">
        <v>748</v>
      </c>
      <c r="B150" s="96" t="s">
        <v>1857</v>
      </c>
      <c r="C150" s="78"/>
      <c r="D150" s="46">
        <f t="shared" si="8"/>
        <v>381342</v>
      </c>
      <c r="E150" s="78"/>
      <c r="F150" s="97">
        <v>381342</v>
      </c>
      <c r="H150" s="95" t="s">
        <v>794</v>
      </c>
      <c r="I150" s="96" t="s">
        <v>1868</v>
      </c>
      <c r="J150" s="97">
        <v>65400</v>
      </c>
      <c r="K150" s="46">
        <f t="shared" si="9"/>
        <v>31800</v>
      </c>
      <c r="L150" s="78"/>
      <c r="M150" s="97">
        <v>31800</v>
      </c>
      <c r="O150" s="95" t="s">
        <v>694</v>
      </c>
      <c r="P150" s="96" t="s">
        <v>1847</v>
      </c>
      <c r="Q150" s="97">
        <v>171000</v>
      </c>
      <c r="R150" s="97">
        <f t="shared" si="10"/>
        <v>497348</v>
      </c>
      <c r="S150" s="97">
        <v>37850</v>
      </c>
      <c r="T150" s="97">
        <v>459498</v>
      </c>
      <c r="U150" s="78"/>
      <c r="V150" s="95" t="s">
        <v>691</v>
      </c>
      <c r="W150" s="96" t="s">
        <v>1846</v>
      </c>
      <c r="X150" s="97">
        <v>215795</v>
      </c>
      <c r="Y150" s="46">
        <f t="shared" si="11"/>
        <v>1543914</v>
      </c>
      <c r="Z150" s="97">
        <v>11000</v>
      </c>
      <c r="AA150" s="97">
        <v>1532914</v>
      </c>
    </row>
    <row r="151" spans="1:27" ht="15">
      <c r="A151" s="95" t="s">
        <v>751</v>
      </c>
      <c r="B151" s="96" t="s">
        <v>1858</v>
      </c>
      <c r="C151" s="78"/>
      <c r="D151" s="46">
        <f t="shared" si="8"/>
        <v>94958</v>
      </c>
      <c r="E151" s="78"/>
      <c r="F151" s="97">
        <v>94958</v>
      </c>
      <c r="H151" s="95" t="s">
        <v>797</v>
      </c>
      <c r="I151" s="96" t="s">
        <v>1869</v>
      </c>
      <c r="J151" s="78"/>
      <c r="K151" s="46">
        <f t="shared" si="9"/>
        <v>158475</v>
      </c>
      <c r="L151" s="78"/>
      <c r="M151" s="97">
        <v>158475</v>
      </c>
      <c r="O151" s="95" t="s">
        <v>697</v>
      </c>
      <c r="P151" s="96" t="s">
        <v>1848</v>
      </c>
      <c r="Q151" s="97">
        <v>173100</v>
      </c>
      <c r="R151" s="97">
        <f t="shared" si="10"/>
        <v>4172634</v>
      </c>
      <c r="S151" s="97">
        <v>22200</v>
      </c>
      <c r="T151" s="97">
        <v>4150434</v>
      </c>
      <c r="U151" s="78"/>
      <c r="V151" s="95" t="s">
        <v>694</v>
      </c>
      <c r="W151" s="96" t="s">
        <v>1847</v>
      </c>
      <c r="X151" s="97">
        <v>30000</v>
      </c>
      <c r="Y151" s="46">
        <f t="shared" si="11"/>
        <v>711381</v>
      </c>
      <c r="Z151" s="97">
        <v>424596</v>
      </c>
      <c r="AA151" s="97">
        <v>286785</v>
      </c>
    </row>
    <row r="152" spans="1:27" ht="15">
      <c r="A152" s="95" t="s">
        <v>757</v>
      </c>
      <c r="B152" s="96" t="s">
        <v>2333</v>
      </c>
      <c r="C152" s="78"/>
      <c r="D152" s="46">
        <f t="shared" si="8"/>
        <v>568912</v>
      </c>
      <c r="E152" s="97">
        <v>38550</v>
      </c>
      <c r="F152" s="97">
        <v>530362</v>
      </c>
      <c r="H152" s="95" t="s">
        <v>800</v>
      </c>
      <c r="I152" s="96" t="s">
        <v>1870</v>
      </c>
      <c r="J152" s="78"/>
      <c r="K152" s="46">
        <f t="shared" si="9"/>
        <v>168411</v>
      </c>
      <c r="L152" s="78"/>
      <c r="M152" s="97">
        <v>168411</v>
      </c>
      <c r="O152" s="95" t="s">
        <v>700</v>
      </c>
      <c r="P152" s="96" t="s">
        <v>2249</v>
      </c>
      <c r="Q152" s="97">
        <v>4442978</v>
      </c>
      <c r="R152" s="97">
        <f t="shared" si="10"/>
        <v>15655268</v>
      </c>
      <c r="S152" s="97">
        <v>698577</v>
      </c>
      <c r="T152" s="97">
        <v>14956691</v>
      </c>
      <c r="U152" s="78"/>
      <c r="V152" s="95" t="s">
        <v>697</v>
      </c>
      <c r="W152" s="96" t="s">
        <v>1848</v>
      </c>
      <c r="X152" s="97">
        <v>2500000</v>
      </c>
      <c r="Y152" s="46">
        <f t="shared" si="11"/>
        <v>8029150</v>
      </c>
      <c r="Z152" s="97">
        <v>366000</v>
      </c>
      <c r="AA152" s="97">
        <v>7663150</v>
      </c>
    </row>
    <row r="153" spans="1:27" ht="15">
      <c r="A153" s="95" t="s">
        <v>763</v>
      </c>
      <c r="B153" s="96" t="s">
        <v>1860</v>
      </c>
      <c r="C153" s="97">
        <v>144000</v>
      </c>
      <c r="D153" s="46">
        <f t="shared" si="8"/>
        <v>938404</v>
      </c>
      <c r="E153" s="78"/>
      <c r="F153" s="97">
        <v>938404</v>
      </c>
      <c r="H153" s="95" t="s">
        <v>809</v>
      </c>
      <c r="I153" s="96" t="s">
        <v>1873</v>
      </c>
      <c r="J153" s="78"/>
      <c r="K153" s="46">
        <f t="shared" si="9"/>
        <v>26100</v>
      </c>
      <c r="L153" s="78"/>
      <c r="M153" s="97">
        <v>26100</v>
      </c>
      <c r="O153" s="95" t="s">
        <v>703</v>
      </c>
      <c r="P153" s="96" t="s">
        <v>1849</v>
      </c>
      <c r="Q153" s="97">
        <v>613650</v>
      </c>
      <c r="R153" s="97">
        <f t="shared" si="10"/>
        <v>5301354</v>
      </c>
      <c r="S153" s="97">
        <v>1361226</v>
      </c>
      <c r="T153" s="97">
        <v>3940128</v>
      </c>
      <c r="U153" s="78"/>
      <c r="V153" s="95" t="s">
        <v>700</v>
      </c>
      <c r="W153" s="96" t="s">
        <v>2249</v>
      </c>
      <c r="X153" s="97">
        <v>6706394</v>
      </c>
      <c r="Y153" s="46">
        <f t="shared" si="11"/>
        <v>12789287</v>
      </c>
      <c r="Z153" s="97">
        <v>8000</v>
      </c>
      <c r="AA153" s="97">
        <v>12781287</v>
      </c>
    </row>
    <row r="154" spans="1:27" ht="15">
      <c r="A154" s="95" t="s">
        <v>770</v>
      </c>
      <c r="B154" s="96" t="s">
        <v>1861</v>
      </c>
      <c r="C154" s="97">
        <v>12783605</v>
      </c>
      <c r="D154" s="46">
        <f t="shared" si="8"/>
        <v>1847645</v>
      </c>
      <c r="E154" s="97">
        <v>76800</v>
      </c>
      <c r="F154" s="97">
        <v>1770845</v>
      </c>
      <c r="H154" s="95" t="s">
        <v>812</v>
      </c>
      <c r="I154" s="96" t="s">
        <v>1874</v>
      </c>
      <c r="J154" s="78"/>
      <c r="K154" s="46">
        <f t="shared" si="9"/>
        <v>275960</v>
      </c>
      <c r="L154" s="78"/>
      <c r="M154" s="97">
        <v>275960</v>
      </c>
      <c r="O154" s="95" t="s">
        <v>706</v>
      </c>
      <c r="P154" s="96" t="s">
        <v>1850</v>
      </c>
      <c r="Q154" s="97">
        <v>5484775</v>
      </c>
      <c r="R154" s="97">
        <f t="shared" si="10"/>
        <v>11658517</v>
      </c>
      <c r="S154" s="97">
        <v>5088958</v>
      </c>
      <c r="T154" s="97">
        <v>6569559</v>
      </c>
      <c r="U154" s="78"/>
      <c r="V154" s="95" t="s">
        <v>703</v>
      </c>
      <c r="W154" s="96" t="s">
        <v>1849</v>
      </c>
      <c r="X154" s="97">
        <v>40700</v>
      </c>
      <c r="Y154" s="46">
        <f t="shared" si="11"/>
        <v>2244929</v>
      </c>
      <c r="Z154" s="78"/>
      <c r="AA154" s="97">
        <v>2244929</v>
      </c>
    </row>
    <row r="155" spans="1:27" ht="15">
      <c r="A155" s="95" t="s">
        <v>773</v>
      </c>
      <c r="B155" s="96" t="s">
        <v>1862</v>
      </c>
      <c r="C155" s="78"/>
      <c r="D155" s="46">
        <f t="shared" si="8"/>
        <v>2685364</v>
      </c>
      <c r="E155" s="97">
        <v>479950</v>
      </c>
      <c r="F155" s="97">
        <v>2205414</v>
      </c>
      <c r="H155" s="95" t="s">
        <v>815</v>
      </c>
      <c r="I155" s="96" t="s">
        <v>1875</v>
      </c>
      <c r="J155" s="97">
        <v>30000</v>
      </c>
      <c r="K155" s="46">
        <f t="shared" si="9"/>
        <v>20000</v>
      </c>
      <c r="L155" s="78"/>
      <c r="M155" s="97">
        <v>20000</v>
      </c>
      <c r="O155" s="95" t="s">
        <v>709</v>
      </c>
      <c r="P155" s="96" t="s">
        <v>1851</v>
      </c>
      <c r="Q155" s="97">
        <v>281600</v>
      </c>
      <c r="R155" s="97">
        <f t="shared" si="10"/>
        <v>2351587</v>
      </c>
      <c r="S155" s="97">
        <v>501700</v>
      </c>
      <c r="T155" s="97">
        <v>1849887</v>
      </c>
      <c r="U155" s="78"/>
      <c r="V155" s="95" t="s">
        <v>706</v>
      </c>
      <c r="W155" s="96" t="s">
        <v>1850</v>
      </c>
      <c r="X155" s="97">
        <v>88000</v>
      </c>
      <c r="Y155" s="46">
        <f t="shared" si="11"/>
        <v>883838</v>
      </c>
      <c r="Z155" s="78"/>
      <c r="AA155" s="97">
        <v>883838</v>
      </c>
    </row>
    <row r="156" spans="1:27" ht="15">
      <c r="A156" s="95" t="s">
        <v>776</v>
      </c>
      <c r="B156" s="96" t="s">
        <v>2250</v>
      </c>
      <c r="C156" s="78"/>
      <c r="D156" s="46">
        <f t="shared" si="8"/>
        <v>800</v>
      </c>
      <c r="E156" s="78"/>
      <c r="F156" s="97">
        <v>800</v>
      </c>
      <c r="H156" s="95" t="s">
        <v>819</v>
      </c>
      <c r="I156" s="96" t="s">
        <v>1876</v>
      </c>
      <c r="J156" s="78"/>
      <c r="K156" s="46">
        <f t="shared" si="9"/>
        <v>94850</v>
      </c>
      <c r="L156" s="78"/>
      <c r="M156" s="97">
        <v>94850</v>
      </c>
      <c r="O156" s="95" t="s">
        <v>712</v>
      </c>
      <c r="P156" s="96" t="s">
        <v>2313</v>
      </c>
      <c r="Q156" s="78"/>
      <c r="R156" s="97">
        <f t="shared" si="10"/>
        <v>118170</v>
      </c>
      <c r="S156" s="78"/>
      <c r="T156" s="97">
        <v>118170</v>
      </c>
      <c r="U156" s="78"/>
      <c r="V156" s="95" t="s">
        <v>709</v>
      </c>
      <c r="W156" s="96" t="s">
        <v>1851</v>
      </c>
      <c r="X156" s="97">
        <v>146000</v>
      </c>
      <c r="Y156" s="46">
        <f t="shared" si="11"/>
        <v>995978</v>
      </c>
      <c r="Z156" s="97">
        <v>152600</v>
      </c>
      <c r="AA156" s="97">
        <v>843378</v>
      </c>
    </row>
    <row r="157" spans="1:27" ht="15">
      <c r="A157" s="95" t="s">
        <v>779</v>
      </c>
      <c r="B157" s="96" t="s">
        <v>1863</v>
      </c>
      <c r="C157" s="97">
        <v>162500</v>
      </c>
      <c r="D157" s="46">
        <f t="shared" si="8"/>
        <v>459033</v>
      </c>
      <c r="E157" s="78"/>
      <c r="F157" s="97">
        <v>459033</v>
      </c>
      <c r="H157" s="95" t="s">
        <v>822</v>
      </c>
      <c r="I157" s="96" t="s">
        <v>1877</v>
      </c>
      <c r="J157" s="78"/>
      <c r="K157" s="46">
        <f t="shared" si="9"/>
        <v>857</v>
      </c>
      <c r="L157" s="78"/>
      <c r="M157" s="97">
        <v>857</v>
      </c>
      <c r="O157" s="95" t="s">
        <v>715</v>
      </c>
      <c r="P157" s="96" t="s">
        <v>2203</v>
      </c>
      <c r="Q157" s="78"/>
      <c r="R157" s="97">
        <f t="shared" si="10"/>
        <v>1171161</v>
      </c>
      <c r="S157" s="97">
        <v>575300</v>
      </c>
      <c r="T157" s="97">
        <v>595861</v>
      </c>
      <c r="U157" s="78"/>
      <c r="V157" s="95" t="s">
        <v>712</v>
      </c>
      <c r="W157" s="96" t="s">
        <v>2313</v>
      </c>
      <c r="X157" s="97">
        <v>188000</v>
      </c>
      <c r="Y157" s="46">
        <f t="shared" si="11"/>
        <v>33018</v>
      </c>
      <c r="Z157" s="78"/>
      <c r="AA157" s="97">
        <v>33018</v>
      </c>
    </row>
    <row r="158" spans="1:27" ht="15">
      <c r="A158" s="95" t="s">
        <v>782</v>
      </c>
      <c r="B158" s="96" t="s">
        <v>1864</v>
      </c>
      <c r="C158" s="97">
        <v>1248768</v>
      </c>
      <c r="D158" s="46">
        <f t="shared" si="8"/>
        <v>1657732</v>
      </c>
      <c r="E158" s="97">
        <v>517325</v>
      </c>
      <c r="F158" s="97">
        <v>1140407</v>
      </c>
      <c r="H158" s="95" t="s">
        <v>825</v>
      </c>
      <c r="I158" s="96" t="s">
        <v>1878</v>
      </c>
      <c r="J158" s="78"/>
      <c r="K158" s="46">
        <f t="shared" si="9"/>
        <v>39700</v>
      </c>
      <c r="L158" s="78"/>
      <c r="M158" s="97">
        <v>39700</v>
      </c>
      <c r="O158" s="95" t="s">
        <v>718</v>
      </c>
      <c r="P158" s="96" t="s">
        <v>1852</v>
      </c>
      <c r="Q158" s="78"/>
      <c r="R158" s="97">
        <f t="shared" si="10"/>
        <v>325426</v>
      </c>
      <c r="S158" s="97">
        <v>25700</v>
      </c>
      <c r="T158" s="97">
        <v>299726</v>
      </c>
      <c r="U158" s="78"/>
      <c r="V158" s="95" t="s">
        <v>715</v>
      </c>
      <c r="W158" s="96" t="s">
        <v>2203</v>
      </c>
      <c r="X158" s="97">
        <v>23000</v>
      </c>
      <c r="Y158" s="46">
        <f t="shared" si="11"/>
        <v>979750</v>
      </c>
      <c r="Z158" s="78"/>
      <c r="AA158" s="97">
        <v>979750</v>
      </c>
    </row>
    <row r="159" spans="1:27" ht="15">
      <c r="A159" s="95" t="s">
        <v>785</v>
      </c>
      <c r="B159" s="96" t="s">
        <v>1865</v>
      </c>
      <c r="C159" s="97">
        <v>74026</v>
      </c>
      <c r="D159" s="46">
        <f t="shared" si="8"/>
        <v>1596687</v>
      </c>
      <c r="E159" s="97">
        <v>145400</v>
      </c>
      <c r="F159" s="97">
        <v>1451287</v>
      </c>
      <c r="H159" s="95" t="s">
        <v>828</v>
      </c>
      <c r="I159" s="96" t="s">
        <v>1879</v>
      </c>
      <c r="J159" s="97">
        <v>1487</v>
      </c>
      <c r="K159" s="46">
        <f t="shared" si="9"/>
        <v>20426</v>
      </c>
      <c r="L159" s="78"/>
      <c r="M159" s="97">
        <v>20426</v>
      </c>
      <c r="O159" s="95" t="s">
        <v>721</v>
      </c>
      <c r="P159" s="96" t="s">
        <v>1853</v>
      </c>
      <c r="Q159" s="97">
        <v>45000</v>
      </c>
      <c r="R159" s="97">
        <f t="shared" si="10"/>
        <v>2956955</v>
      </c>
      <c r="S159" s="97">
        <v>10800</v>
      </c>
      <c r="T159" s="97">
        <v>2946155</v>
      </c>
      <c r="U159" s="78"/>
      <c r="V159" s="95" t="s">
        <v>718</v>
      </c>
      <c r="W159" s="96" t="s">
        <v>1852</v>
      </c>
      <c r="X159" s="97">
        <v>49000</v>
      </c>
      <c r="Y159" s="46">
        <f t="shared" si="11"/>
        <v>86844</v>
      </c>
      <c r="Z159" s="78"/>
      <c r="AA159" s="97">
        <v>86844</v>
      </c>
    </row>
    <row r="160" spans="1:27" ht="15">
      <c r="A160" s="95" t="s">
        <v>788</v>
      </c>
      <c r="B160" s="96" t="s">
        <v>1866</v>
      </c>
      <c r="C160" s="97">
        <v>2121200</v>
      </c>
      <c r="D160" s="46">
        <f t="shared" si="8"/>
        <v>352247</v>
      </c>
      <c r="E160" s="97">
        <v>44626</v>
      </c>
      <c r="F160" s="97">
        <v>307621</v>
      </c>
      <c r="H160" s="95" t="s">
        <v>831</v>
      </c>
      <c r="I160" s="96" t="s">
        <v>2166</v>
      </c>
      <c r="J160" s="97">
        <v>26431</v>
      </c>
      <c r="K160" s="46">
        <f t="shared" si="9"/>
        <v>82614</v>
      </c>
      <c r="L160" s="78"/>
      <c r="M160" s="97">
        <v>82614</v>
      </c>
      <c r="O160" s="95" t="s">
        <v>724</v>
      </c>
      <c r="P160" s="96" t="s">
        <v>2269</v>
      </c>
      <c r="Q160" s="97">
        <v>103300</v>
      </c>
      <c r="R160" s="97">
        <f t="shared" si="10"/>
        <v>435016</v>
      </c>
      <c r="S160" s="78"/>
      <c r="T160" s="97">
        <v>435016</v>
      </c>
      <c r="U160" s="78"/>
      <c r="V160" s="95" t="s">
        <v>721</v>
      </c>
      <c r="W160" s="96" t="s">
        <v>1853</v>
      </c>
      <c r="X160" s="97">
        <v>46400</v>
      </c>
      <c r="Y160" s="46">
        <f t="shared" si="11"/>
        <v>1860948</v>
      </c>
      <c r="Z160" s="97">
        <v>23500</v>
      </c>
      <c r="AA160" s="97">
        <v>1837448</v>
      </c>
    </row>
    <row r="161" spans="1:27" ht="15">
      <c r="A161" s="95" t="s">
        <v>791</v>
      </c>
      <c r="B161" s="96" t="s">
        <v>1867</v>
      </c>
      <c r="C161" s="97">
        <v>10396825</v>
      </c>
      <c r="D161" s="46">
        <f t="shared" si="8"/>
        <v>2240810</v>
      </c>
      <c r="E161" s="97">
        <v>82700</v>
      </c>
      <c r="F161" s="97">
        <v>2158110</v>
      </c>
      <c r="H161" s="95" t="s">
        <v>837</v>
      </c>
      <c r="I161" s="96" t="s">
        <v>1881</v>
      </c>
      <c r="J161" s="78"/>
      <c r="K161" s="46">
        <f t="shared" si="9"/>
        <v>85595</v>
      </c>
      <c r="L161" s="78"/>
      <c r="M161" s="97">
        <v>85595</v>
      </c>
      <c r="O161" s="95" t="s">
        <v>727</v>
      </c>
      <c r="P161" s="96" t="s">
        <v>2283</v>
      </c>
      <c r="Q161" s="78"/>
      <c r="R161" s="97">
        <f t="shared" si="10"/>
        <v>983400</v>
      </c>
      <c r="S161" s="78"/>
      <c r="T161" s="97">
        <v>983400</v>
      </c>
      <c r="U161" s="78"/>
      <c r="V161" s="95" t="s">
        <v>724</v>
      </c>
      <c r="W161" s="96" t="s">
        <v>2269</v>
      </c>
      <c r="X161" s="97">
        <v>865000</v>
      </c>
      <c r="Y161" s="46">
        <f t="shared" si="11"/>
        <v>597445</v>
      </c>
      <c r="Z161" s="78"/>
      <c r="AA161" s="97">
        <v>597445</v>
      </c>
    </row>
    <row r="162" spans="1:27" ht="15">
      <c r="A162" s="95" t="s">
        <v>794</v>
      </c>
      <c r="B162" s="96" t="s">
        <v>1868</v>
      </c>
      <c r="C162" s="97">
        <v>4207950</v>
      </c>
      <c r="D162" s="46">
        <f t="shared" si="8"/>
        <v>466804</v>
      </c>
      <c r="E162" s="78"/>
      <c r="F162" s="97">
        <v>466804</v>
      </c>
      <c r="H162" s="95" t="s">
        <v>840</v>
      </c>
      <c r="I162" s="96" t="s">
        <v>1882</v>
      </c>
      <c r="J162" s="97">
        <v>40000</v>
      </c>
      <c r="K162" s="46">
        <f t="shared" si="9"/>
        <v>9900</v>
      </c>
      <c r="L162" s="78"/>
      <c r="M162" s="97">
        <v>9900</v>
      </c>
      <c r="O162" s="95" t="s">
        <v>730</v>
      </c>
      <c r="P162" s="96" t="s">
        <v>2292</v>
      </c>
      <c r="Q162" s="78"/>
      <c r="R162" s="97">
        <f t="shared" si="10"/>
        <v>1062356</v>
      </c>
      <c r="S162" s="97">
        <v>15000</v>
      </c>
      <c r="T162" s="97">
        <v>1047356</v>
      </c>
      <c r="U162" s="78"/>
      <c r="V162" s="95" t="s">
        <v>727</v>
      </c>
      <c r="W162" s="96" t="s">
        <v>2283</v>
      </c>
      <c r="X162" s="78"/>
      <c r="Y162" s="46">
        <f t="shared" si="11"/>
        <v>283577</v>
      </c>
      <c r="Z162" s="97">
        <v>102477</v>
      </c>
      <c r="AA162" s="97">
        <v>181100</v>
      </c>
    </row>
    <row r="163" spans="1:27" ht="15">
      <c r="A163" s="95" t="s">
        <v>797</v>
      </c>
      <c r="B163" s="96" t="s">
        <v>1869</v>
      </c>
      <c r="C163" s="97">
        <v>4269415</v>
      </c>
      <c r="D163" s="46">
        <f t="shared" si="8"/>
        <v>412160</v>
      </c>
      <c r="E163" s="78"/>
      <c r="F163" s="97">
        <v>412160</v>
      </c>
      <c r="H163" s="95" t="s">
        <v>843</v>
      </c>
      <c r="I163" s="96" t="s">
        <v>1883</v>
      </c>
      <c r="J163" s="97">
        <v>12400</v>
      </c>
      <c r="K163" s="46">
        <f t="shared" si="9"/>
        <v>1700</v>
      </c>
      <c r="L163" s="78"/>
      <c r="M163" s="97">
        <v>1700</v>
      </c>
      <c r="O163" s="95" t="s">
        <v>733</v>
      </c>
      <c r="P163" s="96" t="s">
        <v>1854</v>
      </c>
      <c r="Q163" s="78"/>
      <c r="R163" s="97">
        <f t="shared" si="10"/>
        <v>1160332</v>
      </c>
      <c r="S163" s="97">
        <v>131285</v>
      </c>
      <c r="T163" s="97">
        <v>1029047</v>
      </c>
      <c r="U163" s="78"/>
      <c r="V163" s="95" t="s">
        <v>730</v>
      </c>
      <c r="W163" s="96" t="s">
        <v>2292</v>
      </c>
      <c r="X163" s="78"/>
      <c r="Y163" s="46">
        <f t="shared" si="11"/>
        <v>291352</v>
      </c>
      <c r="Z163" s="78"/>
      <c r="AA163" s="97">
        <v>291352</v>
      </c>
    </row>
    <row r="164" spans="1:27" ht="15">
      <c r="A164" s="95" t="s">
        <v>800</v>
      </c>
      <c r="B164" s="96" t="s">
        <v>1870</v>
      </c>
      <c r="C164" s="78"/>
      <c r="D164" s="46">
        <f t="shared" si="8"/>
        <v>177524</v>
      </c>
      <c r="E164" s="97">
        <v>86200</v>
      </c>
      <c r="F164" s="97">
        <v>91324</v>
      </c>
      <c r="H164" s="95" t="s">
        <v>852</v>
      </c>
      <c r="I164" s="96" t="s">
        <v>1885</v>
      </c>
      <c r="J164" s="78"/>
      <c r="K164" s="46">
        <f t="shared" si="9"/>
        <v>180</v>
      </c>
      <c r="L164" s="78"/>
      <c r="M164" s="97">
        <v>180</v>
      </c>
      <c r="O164" s="95" t="s">
        <v>736</v>
      </c>
      <c r="P164" s="96" t="s">
        <v>1855</v>
      </c>
      <c r="Q164" s="97">
        <v>14827076</v>
      </c>
      <c r="R164" s="97">
        <f t="shared" si="10"/>
        <v>17081255</v>
      </c>
      <c r="S164" s="97">
        <v>35593</v>
      </c>
      <c r="T164" s="97">
        <v>17045662</v>
      </c>
      <c r="U164" s="78"/>
      <c r="V164" s="95" t="s">
        <v>733</v>
      </c>
      <c r="W164" s="96" t="s">
        <v>1854</v>
      </c>
      <c r="X164" s="78"/>
      <c r="Y164" s="46">
        <f t="shared" si="11"/>
        <v>862686</v>
      </c>
      <c r="Z164" s="97">
        <v>400000</v>
      </c>
      <c r="AA164" s="97">
        <v>462686</v>
      </c>
    </row>
    <row r="165" spans="1:27" ht="15">
      <c r="A165" s="95" t="s">
        <v>803</v>
      </c>
      <c r="B165" s="96" t="s">
        <v>1871</v>
      </c>
      <c r="C165" s="78"/>
      <c r="D165" s="46">
        <f t="shared" si="8"/>
        <v>181659</v>
      </c>
      <c r="E165" s="97">
        <v>25215</v>
      </c>
      <c r="F165" s="97">
        <v>156444</v>
      </c>
      <c r="H165" s="95" t="s">
        <v>855</v>
      </c>
      <c r="I165" s="96" t="s">
        <v>1886</v>
      </c>
      <c r="J165" s="97">
        <v>133400</v>
      </c>
      <c r="K165" s="46">
        <f t="shared" si="9"/>
        <v>125063</v>
      </c>
      <c r="L165" s="78"/>
      <c r="M165" s="97">
        <v>125063</v>
      </c>
      <c r="O165" s="95" t="s">
        <v>739</v>
      </c>
      <c r="P165" s="96" t="s">
        <v>2259</v>
      </c>
      <c r="Q165" s="97">
        <v>218500</v>
      </c>
      <c r="R165" s="97">
        <f t="shared" si="10"/>
        <v>2601660</v>
      </c>
      <c r="S165" s="97">
        <v>78200</v>
      </c>
      <c r="T165" s="97">
        <v>2523460</v>
      </c>
      <c r="U165" s="78"/>
      <c r="V165" s="95" t="s">
        <v>736</v>
      </c>
      <c r="W165" s="96" t="s">
        <v>1855</v>
      </c>
      <c r="X165" s="97">
        <v>5403282</v>
      </c>
      <c r="Y165" s="46">
        <f t="shared" si="11"/>
        <v>10420522</v>
      </c>
      <c r="Z165" s="97">
        <v>2276000</v>
      </c>
      <c r="AA165" s="97">
        <v>8144522</v>
      </c>
    </row>
    <row r="166" spans="1:27" ht="15">
      <c r="A166" s="95" t="s">
        <v>806</v>
      </c>
      <c r="B166" s="96" t="s">
        <v>1872</v>
      </c>
      <c r="C166" s="97">
        <v>3</v>
      </c>
      <c r="D166" s="46">
        <f t="shared" si="8"/>
        <v>36530</v>
      </c>
      <c r="E166" s="78"/>
      <c r="F166" s="97">
        <v>36530</v>
      </c>
      <c r="H166" s="95" t="s">
        <v>858</v>
      </c>
      <c r="I166" s="96" t="s">
        <v>1887</v>
      </c>
      <c r="J166" s="97">
        <v>117802</v>
      </c>
      <c r="K166" s="46">
        <f t="shared" si="9"/>
        <v>2165667</v>
      </c>
      <c r="L166" s="97">
        <v>75000</v>
      </c>
      <c r="M166" s="97">
        <v>2090667</v>
      </c>
      <c r="O166" s="95" t="s">
        <v>742</v>
      </c>
      <c r="P166" s="96" t="s">
        <v>2337</v>
      </c>
      <c r="Q166" s="78"/>
      <c r="R166" s="97">
        <f t="shared" si="10"/>
        <v>7155</v>
      </c>
      <c r="S166" s="78"/>
      <c r="T166" s="97">
        <v>7155</v>
      </c>
      <c r="U166" s="78"/>
      <c r="V166" s="95" t="s">
        <v>739</v>
      </c>
      <c r="W166" s="96" t="s">
        <v>2259</v>
      </c>
      <c r="X166" s="97">
        <v>29770</v>
      </c>
      <c r="Y166" s="46">
        <f t="shared" si="11"/>
        <v>1256689</v>
      </c>
      <c r="Z166" s="97">
        <v>26804</v>
      </c>
      <c r="AA166" s="97">
        <v>1229885</v>
      </c>
    </row>
    <row r="167" spans="1:27" ht="15">
      <c r="A167" s="95" t="s">
        <v>809</v>
      </c>
      <c r="B167" s="96" t="s">
        <v>1873</v>
      </c>
      <c r="C167" s="97">
        <v>92800</v>
      </c>
      <c r="D167" s="46">
        <f t="shared" si="8"/>
        <v>322801</v>
      </c>
      <c r="E167" s="78"/>
      <c r="F167" s="97">
        <v>322801</v>
      </c>
      <c r="H167" s="95" t="s">
        <v>862</v>
      </c>
      <c r="I167" s="96" t="s">
        <v>2271</v>
      </c>
      <c r="J167" s="97">
        <v>50000</v>
      </c>
      <c r="K167" s="46">
        <f t="shared" si="9"/>
        <v>18400</v>
      </c>
      <c r="L167" s="78"/>
      <c r="M167" s="97">
        <v>18400</v>
      </c>
      <c r="O167" s="95" t="s">
        <v>745</v>
      </c>
      <c r="P167" s="96" t="s">
        <v>1856</v>
      </c>
      <c r="Q167" s="97">
        <v>493800</v>
      </c>
      <c r="R167" s="97">
        <f t="shared" si="10"/>
        <v>2179167</v>
      </c>
      <c r="S167" s="97">
        <v>104350</v>
      </c>
      <c r="T167" s="97">
        <v>2074817</v>
      </c>
      <c r="U167" s="78"/>
      <c r="V167" s="95" t="s">
        <v>742</v>
      </c>
      <c r="W167" s="96" t="s">
        <v>2337</v>
      </c>
      <c r="X167" s="78"/>
      <c r="Y167" s="46">
        <f t="shared" si="11"/>
        <v>7000</v>
      </c>
      <c r="Z167" s="78"/>
      <c r="AA167" s="97">
        <v>7000</v>
      </c>
    </row>
    <row r="168" spans="1:27" ht="15">
      <c r="A168" s="95" t="s">
        <v>812</v>
      </c>
      <c r="B168" s="96" t="s">
        <v>1874</v>
      </c>
      <c r="C168" s="97">
        <v>198400</v>
      </c>
      <c r="D168" s="46">
        <f t="shared" si="8"/>
        <v>313108</v>
      </c>
      <c r="E168" s="97">
        <v>14850</v>
      </c>
      <c r="F168" s="97">
        <v>298258</v>
      </c>
      <c r="H168" s="95" t="s">
        <v>865</v>
      </c>
      <c r="I168" s="96" t="s">
        <v>2260</v>
      </c>
      <c r="J168" s="78"/>
      <c r="K168" s="46">
        <f t="shared" si="9"/>
        <v>169024</v>
      </c>
      <c r="L168" s="78"/>
      <c r="M168" s="97">
        <v>169024</v>
      </c>
      <c r="O168" s="95" t="s">
        <v>748</v>
      </c>
      <c r="P168" s="96" t="s">
        <v>1857</v>
      </c>
      <c r="Q168" s="78"/>
      <c r="R168" s="97">
        <f t="shared" si="10"/>
        <v>1267136</v>
      </c>
      <c r="S168" s="97">
        <v>25000</v>
      </c>
      <c r="T168" s="97">
        <v>1242136</v>
      </c>
      <c r="U168" s="78"/>
      <c r="V168" s="95" t="s">
        <v>745</v>
      </c>
      <c r="W168" s="96" t="s">
        <v>1856</v>
      </c>
      <c r="X168" s="78"/>
      <c r="Y168" s="46">
        <f t="shared" si="11"/>
        <v>1689261</v>
      </c>
      <c r="Z168" s="78"/>
      <c r="AA168" s="97">
        <v>1689261</v>
      </c>
    </row>
    <row r="169" spans="1:27" ht="15">
      <c r="A169" s="95" t="s">
        <v>815</v>
      </c>
      <c r="B169" s="96" t="s">
        <v>1875</v>
      </c>
      <c r="C169" s="97">
        <v>0</v>
      </c>
      <c r="D169" s="46">
        <f t="shared" si="8"/>
        <v>1900</v>
      </c>
      <c r="E169" s="78"/>
      <c r="F169" s="97">
        <v>1900</v>
      </c>
      <c r="H169" s="95" t="s">
        <v>868</v>
      </c>
      <c r="I169" s="96" t="s">
        <v>1888</v>
      </c>
      <c r="J169" s="78"/>
      <c r="K169" s="46">
        <f t="shared" si="9"/>
        <v>61110</v>
      </c>
      <c r="L169" s="78"/>
      <c r="M169" s="97">
        <v>61110</v>
      </c>
      <c r="O169" s="95" t="s">
        <v>751</v>
      </c>
      <c r="P169" s="96" t="s">
        <v>1858</v>
      </c>
      <c r="Q169" s="78"/>
      <c r="R169" s="97">
        <f t="shared" si="10"/>
        <v>954178</v>
      </c>
      <c r="S169" s="97">
        <v>75625</v>
      </c>
      <c r="T169" s="97">
        <v>878553</v>
      </c>
      <c r="U169" s="78"/>
      <c r="V169" s="95" t="s">
        <v>748</v>
      </c>
      <c r="W169" s="96" t="s">
        <v>1857</v>
      </c>
      <c r="X169" s="97">
        <v>7000</v>
      </c>
      <c r="Y169" s="46">
        <f t="shared" si="11"/>
        <v>1547047</v>
      </c>
      <c r="Z169" s="78"/>
      <c r="AA169" s="97">
        <v>1547047</v>
      </c>
    </row>
    <row r="170" spans="1:27" ht="15">
      <c r="A170" s="95" t="s">
        <v>819</v>
      </c>
      <c r="B170" s="96" t="s">
        <v>1876</v>
      </c>
      <c r="C170" s="78"/>
      <c r="D170" s="46">
        <f t="shared" si="8"/>
        <v>271813</v>
      </c>
      <c r="E170" s="78"/>
      <c r="F170" s="97">
        <v>271813</v>
      </c>
      <c r="H170" s="95" t="s">
        <v>871</v>
      </c>
      <c r="I170" s="96" t="s">
        <v>1889</v>
      </c>
      <c r="J170" s="78"/>
      <c r="K170" s="46">
        <f t="shared" si="9"/>
        <v>218774</v>
      </c>
      <c r="L170" s="78"/>
      <c r="M170" s="97">
        <v>218774</v>
      </c>
      <c r="O170" s="95" t="s">
        <v>757</v>
      </c>
      <c r="P170" s="96" t="s">
        <v>2333</v>
      </c>
      <c r="Q170" s="97">
        <v>850372</v>
      </c>
      <c r="R170" s="97">
        <f t="shared" si="10"/>
        <v>6012358</v>
      </c>
      <c r="S170" s="97">
        <v>728045</v>
      </c>
      <c r="T170" s="97">
        <v>5284313</v>
      </c>
      <c r="U170" s="78"/>
      <c r="V170" s="95" t="s">
        <v>751</v>
      </c>
      <c r="W170" s="96" t="s">
        <v>1858</v>
      </c>
      <c r="X170" s="78"/>
      <c r="Y170" s="46">
        <f t="shared" si="11"/>
        <v>587290</v>
      </c>
      <c r="Z170" s="78"/>
      <c r="AA170" s="97">
        <v>587290</v>
      </c>
    </row>
    <row r="171" spans="1:27" ht="15">
      <c r="A171" s="95" t="s">
        <v>822</v>
      </c>
      <c r="B171" s="96" t="s">
        <v>1877</v>
      </c>
      <c r="C171" s="78"/>
      <c r="D171" s="46">
        <f t="shared" si="8"/>
        <v>49478</v>
      </c>
      <c r="E171" s="78"/>
      <c r="F171" s="97">
        <v>49478</v>
      </c>
      <c r="H171" s="95" t="s">
        <v>874</v>
      </c>
      <c r="I171" s="96" t="s">
        <v>1890</v>
      </c>
      <c r="J171" s="78"/>
      <c r="K171" s="46">
        <f t="shared" si="9"/>
        <v>735666</v>
      </c>
      <c r="L171" s="78"/>
      <c r="M171" s="97">
        <v>735666</v>
      </c>
      <c r="O171" s="95" t="s">
        <v>760</v>
      </c>
      <c r="P171" s="96" t="s">
        <v>1859</v>
      </c>
      <c r="Q171" s="97">
        <v>67050</v>
      </c>
      <c r="R171" s="97">
        <f t="shared" si="10"/>
        <v>1410117</v>
      </c>
      <c r="S171" s="97">
        <v>119000</v>
      </c>
      <c r="T171" s="97">
        <v>1291117</v>
      </c>
      <c r="U171" s="78"/>
      <c r="V171" s="95" t="s">
        <v>757</v>
      </c>
      <c r="W171" s="96" t="s">
        <v>2333</v>
      </c>
      <c r="X171" s="97">
        <v>1191200</v>
      </c>
      <c r="Y171" s="46">
        <f t="shared" si="11"/>
        <v>8667948</v>
      </c>
      <c r="Z171" s="97">
        <v>69450</v>
      </c>
      <c r="AA171" s="97">
        <v>8598498</v>
      </c>
    </row>
    <row r="172" spans="1:27" ht="15">
      <c r="A172" s="95" t="s">
        <v>825</v>
      </c>
      <c r="B172" s="96" t="s">
        <v>1878</v>
      </c>
      <c r="C172" s="78"/>
      <c r="D172" s="46">
        <f t="shared" si="8"/>
        <v>192795</v>
      </c>
      <c r="E172" s="97">
        <v>192020</v>
      </c>
      <c r="F172" s="97">
        <v>775</v>
      </c>
      <c r="H172" s="95" t="s">
        <v>880</v>
      </c>
      <c r="I172" s="96" t="s">
        <v>1891</v>
      </c>
      <c r="J172" s="78"/>
      <c r="K172" s="46">
        <f t="shared" si="9"/>
        <v>5040</v>
      </c>
      <c r="L172" s="78"/>
      <c r="M172" s="97">
        <v>5040</v>
      </c>
      <c r="O172" s="95" t="s">
        <v>763</v>
      </c>
      <c r="P172" s="96" t="s">
        <v>1860</v>
      </c>
      <c r="Q172" s="97">
        <v>8308500</v>
      </c>
      <c r="R172" s="97">
        <f t="shared" si="10"/>
        <v>8988568</v>
      </c>
      <c r="S172" s="97">
        <v>93900</v>
      </c>
      <c r="T172" s="97">
        <v>8894668</v>
      </c>
      <c r="U172" s="78"/>
      <c r="V172" s="95" t="s">
        <v>760</v>
      </c>
      <c r="W172" s="96" t="s">
        <v>1859</v>
      </c>
      <c r="X172" s="97">
        <v>85200</v>
      </c>
      <c r="Y172" s="46">
        <f t="shared" si="11"/>
        <v>124954</v>
      </c>
      <c r="Z172" s="78"/>
      <c r="AA172" s="97">
        <v>124954</v>
      </c>
    </row>
    <row r="173" spans="1:27" ht="15">
      <c r="A173" s="95" t="s">
        <v>828</v>
      </c>
      <c r="B173" s="96" t="s">
        <v>1879</v>
      </c>
      <c r="C173" s="78"/>
      <c r="D173" s="46">
        <f t="shared" si="8"/>
        <v>6000</v>
      </c>
      <c r="E173" s="78"/>
      <c r="F173" s="97">
        <v>6000</v>
      </c>
      <c r="H173" s="95" t="s">
        <v>882</v>
      </c>
      <c r="I173" s="96" t="s">
        <v>2261</v>
      </c>
      <c r="J173" s="78"/>
      <c r="K173" s="46">
        <f t="shared" si="9"/>
        <v>704951</v>
      </c>
      <c r="L173" s="78"/>
      <c r="M173" s="97">
        <v>704951</v>
      </c>
      <c r="O173" s="95" t="s">
        <v>770</v>
      </c>
      <c r="P173" s="96" t="s">
        <v>1861</v>
      </c>
      <c r="Q173" s="97">
        <v>40875170</v>
      </c>
      <c r="R173" s="97">
        <f t="shared" si="10"/>
        <v>7593401</v>
      </c>
      <c r="S173" s="97">
        <v>979910</v>
      </c>
      <c r="T173" s="97">
        <v>6613491</v>
      </c>
      <c r="U173" s="78"/>
      <c r="V173" s="95" t="s">
        <v>763</v>
      </c>
      <c r="W173" s="96" t="s">
        <v>1860</v>
      </c>
      <c r="X173" s="97">
        <v>11301010</v>
      </c>
      <c r="Y173" s="46">
        <f t="shared" si="11"/>
        <v>5418953</v>
      </c>
      <c r="Z173" s="97">
        <v>875600</v>
      </c>
      <c r="AA173" s="97">
        <v>4543353</v>
      </c>
    </row>
    <row r="174" spans="1:27" ht="15">
      <c r="A174" s="95" t="s">
        <v>831</v>
      </c>
      <c r="B174" s="96" t="s">
        <v>2166</v>
      </c>
      <c r="C174" s="78"/>
      <c r="D174" s="46">
        <f t="shared" si="8"/>
        <v>17950</v>
      </c>
      <c r="E174" s="78"/>
      <c r="F174" s="97">
        <v>17950</v>
      </c>
      <c r="H174" s="95" t="s">
        <v>888</v>
      </c>
      <c r="I174" s="96" t="s">
        <v>1892</v>
      </c>
      <c r="J174" s="97">
        <v>132000</v>
      </c>
      <c r="K174" s="46">
        <f t="shared" si="9"/>
        <v>814692</v>
      </c>
      <c r="L174" s="78"/>
      <c r="M174" s="97">
        <v>814692</v>
      </c>
      <c r="O174" s="95" t="s">
        <v>773</v>
      </c>
      <c r="P174" s="96" t="s">
        <v>1862</v>
      </c>
      <c r="Q174" s="97">
        <v>4076950</v>
      </c>
      <c r="R174" s="97">
        <f t="shared" si="10"/>
        <v>14706533</v>
      </c>
      <c r="S174" s="97">
        <v>1838946</v>
      </c>
      <c r="T174" s="97">
        <v>12867587</v>
      </c>
      <c r="U174" s="78"/>
      <c r="V174" s="95" t="s">
        <v>770</v>
      </c>
      <c r="W174" s="96" t="s">
        <v>1861</v>
      </c>
      <c r="X174" s="97">
        <v>120170</v>
      </c>
      <c r="Y174" s="46">
        <f t="shared" si="11"/>
        <v>4024961</v>
      </c>
      <c r="Z174" s="97">
        <v>9500</v>
      </c>
      <c r="AA174" s="97">
        <v>4015461</v>
      </c>
    </row>
    <row r="175" spans="1:27" ht="15">
      <c r="A175" s="95" t="s">
        <v>834</v>
      </c>
      <c r="B175" s="96" t="s">
        <v>1880</v>
      </c>
      <c r="C175" s="78"/>
      <c r="D175" s="46">
        <f t="shared" si="8"/>
        <v>14100</v>
      </c>
      <c r="E175" s="78"/>
      <c r="F175" s="97">
        <v>14100</v>
      </c>
      <c r="H175" s="95" t="s">
        <v>894</v>
      </c>
      <c r="I175" s="96" t="s">
        <v>2182</v>
      </c>
      <c r="J175" s="78"/>
      <c r="K175" s="46">
        <f t="shared" si="9"/>
        <v>8974365</v>
      </c>
      <c r="L175" s="78"/>
      <c r="M175" s="97">
        <v>8974365</v>
      </c>
      <c r="O175" s="95" t="s">
        <v>776</v>
      </c>
      <c r="P175" s="96" t="s">
        <v>2250</v>
      </c>
      <c r="Q175" s="97">
        <v>2003150</v>
      </c>
      <c r="R175" s="97">
        <f t="shared" si="10"/>
        <v>1152163</v>
      </c>
      <c r="S175" s="97">
        <v>375950</v>
      </c>
      <c r="T175" s="97">
        <v>776213</v>
      </c>
      <c r="U175" s="78"/>
      <c r="V175" s="95" t="s">
        <v>773</v>
      </c>
      <c r="W175" s="96" t="s">
        <v>1862</v>
      </c>
      <c r="X175" s="97">
        <v>32000</v>
      </c>
      <c r="Y175" s="46">
        <f t="shared" si="11"/>
        <v>2324553</v>
      </c>
      <c r="Z175" s="97">
        <v>10001</v>
      </c>
      <c r="AA175" s="97">
        <v>2314552</v>
      </c>
    </row>
    <row r="176" spans="1:27" ht="15">
      <c r="A176" s="95" t="s">
        <v>837</v>
      </c>
      <c r="B176" s="96" t="s">
        <v>1881</v>
      </c>
      <c r="C176" s="78"/>
      <c r="D176" s="46">
        <f t="shared" si="8"/>
        <v>8500</v>
      </c>
      <c r="E176" s="78"/>
      <c r="F176" s="97">
        <v>8500</v>
      </c>
      <c r="H176" s="95" t="s">
        <v>897</v>
      </c>
      <c r="I176" s="96" t="s">
        <v>1894</v>
      </c>
      <c r="J176" s="97">
        <v>822356</v>
      </c>
      <c r="K176" s="46">
        <f t="shared" si="9"/>
        <v>340877</v>
      </c>
      <c r="L176" s="78"/>
      <c r="M176" s="97">
        <v>340877</v>
      </c>
      <c r="O176" s="95" t="s">
        <v>779</v>
      </c>
      <c r="P176" s="96" t="s">
        <v>1863</v>
      </c>
      <c r="Q176" s="97">
        <v>872000</v>
      </c>
      <c r="R176" s="97">
        <f t="shared" si="10"/>
        <v>2346321</v>
      </c>
      <c r="S176" s="97">
        <v>297175</v>
      </c>
      <c r="T176" s="97">
        <v>2049146</v>
      </c>
      <c r="U176" s="78"/>
      <c r="V176" s="95" t="s">
        <v>779</v>
      </c>
      <c r="W176" s="96" t="s">
        <v>1863</v>
      </c>
      <c r="X176" s="97">
        <v>2201962</v>
      </c>
      <c r="Y176" s="46">
        <f t="shared" si="11"/>
        <v>294120</v>
      </c>
      <c r="Z176" s="78"/>
      <c r="AA176" s="97">
        <v>294120</v>
      </c>
    </row>
    <row r="177" spans="1:27" ht="15">
      <c r="A177" s="95" t="s">
        <v>840</v>
      </c>
      <c r="B177" s="96" t="s">
        <v>1882</v>
      </c>
      <c r="C177" s="78"/>
      <c r="D177" s="46">
        <f t="shared" si="8"/>
        <v>43199</v>
      </c>
      <c r="E177" s="78"/>
      <c r="F177" s="97">
        <v>43199</v>
      </c>
      <c r="H177" s="95" t="s">
        <v>900</v>
      </c>
      <c r="I177" s="96" t="s">
        <v>1895</v>
      </c>
      <c r="J177" s="97">
        <v>15065320</v>
      </c>
      <c r="K177" s="46">
        <f t="shared" si="9"/>
        <v>24708419</v>
      </c>
      <c r="L177" s="78"/>
      <c r="M177" s="97">
        <v>24708419</v>
      </c>
      <c r="O177" s="95" t="s">
        <v>782</v>
      </c>
      <c r="P177" s="96" t="s">
        <v>1864</v>
      </c>
      <c r="Q177" s="97">
        <v>6027116</v>
      </c>
      <c r="R177" s="97">
        <f t="shared" si="10"/>
        <v>10643505</v>
      </c>
      <c r="S177" s="97">
        <v>2634410</v>
      </c>
      <c r="T177" s="97">
        <v>8009095</v>
      </c>
      <c r="U177" s="78"/>
      <c r="V177" s="95" t="s">
        <v>782</v>
      </c>
      <c r="W177" s="96" t="s">
        <v>1864</v>
      </c>
      <c r="X177" s="97">
        <v>6691196</v>
      </c>
      <c r="Y177" s="46">
        <f t="shared" si="11"/>
        <v>7091743</v>
      </c>
      <c r="Z177" s="97">
        <v>43825</v>
      </c>
      <c r="AA177" s="97">
        <v>7047918</v>
      </c>
    </row>
    <row r="178" spans="1:27" ht="15">
      <c r="A178" s="95" t="s">
        <v>843</v>
      </c>
      <c r="B178" s="96" t="s">
        <v>1883</v>
      </c>
      <c r="C178" s="78"/>
      <c r="D178" s="46">
        <f t="shared" si="8"/>
        <v>55490</v>
      </c>
      <c r="E178" s="78"/>
      <c r="F178" s="97">
        <v>55490</v>
      </c>
      <c r="H178" s="95" t="s">
        <v>906</v>
      </c>
      <c r="I178" s="96" t="s">
        <v>1897</v>
      </c>
      <c r="J178" s="78"/>
      <c r="K178" s="46">
        <f t="shared" si="9"/>
        <v>242881</v>
      </c>
      <c r="L178" s="78"/>
      <c r="M178" s="97">
        <v>242881</v>
      </c>
      <c r="O178" s="95" t="s">
        <v>785</v>
      </c>
      <c r="P178" s="96" t="s">
        <v>1865</v>
      </c>
      <c r="Q178" s="97">
        <v>2959475</v>
      </c>
      <c r="R178" s="97">
        <f t="shared" si="10"/>
        <v>8619613</v>
      </c>
      <c r="S178" s="97">
        <v>1389468</v>
      </c>
      <c r="T178" s="97">
        <v>7230145</v>
      </c>
      <c r="U178" s="78"/>
      <c r="V178" s="95" t="s">
        <v>785</v>
      </c>
      <c r="W178" s="96" t="s">
        <v>1865</v>
      </c>
      <c r="X178" s="97">
        <v>17918216</v>
      </c>
      <c r="Y178" s="46">
        <f t="shared" si="11"/>
        <v>2779830</v>
      </c>
      <c r="Z178" s="97">
        <v>44600</v>
      </c>
      <c r="AA178" s="97">
        <v>2735230</v>
      </c>
    </row>
    <row r="179" spans="1:27" ht="15">
      <c r="A179" s="95" t="s">
        <v>849</v>
      </c>
      <c r="B179" s="96" t="s">
        <v>2270</v>
      </c>
      <c r="C179" s="78"/>
      <c r="D179" s="46">
        <f t="shared" si="8"/>
        <v>1700</v>
      </c>
      <c r="E179" s="78"/>
      <c r="F179" s="97">
        <v>1700</v>
      </c>
      <c r="H179" s="95" t="s">
        <v>911</v>
      </c>
      <c r="I179" s="96" t="s">
        <v>1898</v>
      </c>
      <c r="J179" s="78"/>
      <c r="K179" s="46">
        <f t="shared" si="9"/>
        <v>753462</v>
      </c>
      <c r="L179" s="78"/>
      <c r="M179" s="97">
        <v>753462</v>
      </c>
      <c r="O179" s="95" t="s">
        <v>788</v>
      </c>
      <c r="P179" s="96" t="s">
        <v>1866</v>
      </c>
      <c r="Q179" s="97">
        <v>12647731</v>
      </c>
      <c r="R179" s="97">
        <f t="shared" si="10"/>
        <v>4347879</v>
      </c>
      <c r="S179" s="97">
        <v>1503325</v>
      </c>
      <c r="T179" s="97">
        <v>2844554</v>
      </c>
      <c r="U179" s="78"/>
      <c r="V179" s="95" t="s">
        <v>788</v>
      </c>
      <c r="W179" s="96" t="s">
        <v>1866</v>
      </c>
      <c r="X179" s="97">
        <v>40803</v>
      </c>
      <c r="Y179" s="46">
        <f t="shared" si="11"/>
        <v>1682181</v>
      </c>
      <c r="Z179" s="97">
        <v>532601</v>
      </c>
      <c r="AA179" s="97">
        <v>1149580</v>
      </c>
    </row>
    <row r="180" spans="1:27" ht="15">
      <c r="A180" s="95" t="s">
        <v>852</v>
      </c>
      <c r="B180" s="96" t="s">
        <v>1885</v>
      </c>
      <c r="C180" s="78"/>
      <c r="D180" s="46">
        <f t="shared" si="8"/>
        <v>6168</v>
      </c>
      <c r="E180" s="78"/>
      <c r="F180" s="97">
        <v>6168</v>
      </c>
      <c r="H180" s="95" t="s">
        <v>914</v>
      </c>
      <c r="I180" s="96" t="s">
        <v>2272</v>
      </c>
      <c r="J180" s="97">
        <v>21550</v>
      </c>
      <c r="K180" s="46">
        <f t="shared" si="9"/>
        <v>140172</v>
      </c>
      <c r="L180" s="78"/>
      <c r="M180" s="97">
        <v>140172</v>
      </c>
      <c r="O180" s="95" t="s">
        <v>791</v>
      </c>
      <c r="P180" s="96" t="s">
        <v>1867</v>
      </c>
      <c r="Q180" s="97">
        <v>62381467</v>
      </c>
      <c r="R180" s="97">
        <f t="shared" si="10"/>
        <v>14342180</v>
      </c>
      <c r="S180" s="97">
        <v>3222251</v>
      </c>
      <c r="T180" s="97">
        <v>11119929</v>
      </c>
      <c r="U180" s="78"/>
      <c r="V180" s="95" t="s">
        <v>791</v>
      </c>
      <c r="W180" s="96" t="s">
        <v>1867</v>
      </c>
      <c r="X180" s="97">
        <v>1457393</v>
      </c>
      <c r="Y180" s="46">
        <f t="shared" si="11"/>
        <v>7009842</v>
      </c>
      <c r="Z180" s="78"/>
      <c r="AA180" s="97">
        <v>7009842</v>
      </c>
    </row>
    <row r="181" spans="1:27" ht="15">
      <c r="A181" s="95" t="s">
        <v>855</v>
      </c>
      <c r="B181" s="96" t="s">
        <v>1886</v>
      </c>
      <c r="C181" s="97">
        <v>100000</v>
      </c>
      <c r="D181" s="46">
        <f t="shared" si="8"/>
        <v>50050</v>
      </c>
      <c r="E181" s="97">
        <v>27500</v>
      </c>
      <c r="F181" s="97">
        <v>22550</v>
      </c>
      <c r="H181" s="95" t="s">
        <v>920</v>
      </c>
      <c r="I181" s="96" t="s">
        <v>1900</v>
      </c>
      <c r="J181" s="78"/>
      <c r="K181" s="46">
        <f t="shared" si="9"/>
        <v>35700</v>
      </c>
      <c r="L181" s="78"/>
      <c r="M181" s="97">
        <v>35700</v>
      </c>
      <c r="O181" s="95" t="s">
        <v>794</v>
      </c>
      <c r="P181" s="96" t="s">
        <v>1868</v>
      </c>
      <c r="Q181" s="97">
        <v>24062106</v>
      </c>
      <c r="R181" s="97">
        <f t="shared" si="10"/>
        <v>3589997</v>
      </c>
      <c r="S181" s="97">
        <v>97635</v>
      </c>
      <c r="T181" s="97">
        <v>3492362</v>
      </c>
      <c r="U181" s="78"/>
      <c r="V181" s="95" t="s">
        <v>794</v>
      </c>
      <c r="W181" s="96" t="s">
        <v>1868</v>
      </c>
      <c r="X181" s="97">
        <v>195400</v>
      </c>
      <c r="Y181" s="46">
        <f t="shared" si="11"/>
        <v>527836</v>
      </c>
      <c r="Z181" s="78"/>
      <c r="AA181" s="97">
        <v>527836</v>
      </c>
    </row>
    <row r="182" spans="1:27" ht="15">
      <c r="A182" s="95" t="s">
        <v>858</v>
      </c>
      <c r="B182" s="96" t="s">
        <v>1887</v>
      </c>
      <c r="C182" s="97">
        <v>337000</v>
      </c>
      <c r="D182" s="46">
        <f t="shared" si="8"/>
        <v>556638</v>
      </c>
      <c r="E182" s="97">
        <v>2001</v>
      </c>
      <c r="F182" s="97">
        <v>554637</v>
      </c>
      <c r="H182" s="95" t="s">
        <v>923</v>
      </c>
      <c r="I182" s="96" t="s">
        <v>1901</v>
      </c>
      <c r="J182" s="97">
        <v>187000</v>
      </c>
      <c r="K182" s="46">
        <f t="shared" si="9"/>
        <v>476050</v>
      </c>
      <c r="L182" s="78"/>
      <c r="M182" s="97">
        <v>476050</v>
      </c>
      <c r="O182" s="95" t="s">
        <v>797</v>
      </c>
      <c r="P182" s="96" t="s">
        <v>1869</v>
      </c>
      <c r="Q182" s="97">
        <v>26018795</v>
      </c>
      <c r="R182" s="97">
        <f t="shared" si="10"/>
        <v>8007336</v>
      </c>
      <c r="S182" s="97">
        <v>2881450</v>
      </c>
      <c r="T182" s="97">
        <v>5125886</v>
      </c>
      <c r="U182" s="78"/>
      <c r="V182" s="95" t="s">
        <v>797</v>
      </c>
      <c r="W182" s="96" t="s">
        <v>1869</v>
      </c>
      <c r="X182" s="78"/>
      <c r="Y182" s="46">
        <f t="shared" si="11"/>
        <v>2279914</v>
      </c>
      <c r="Z182" s="97">
        <v>55000</v>
      </c>
      <c r="AA182" s="97">
        <v>2224914</v>
      </c>
    </row>
    <row r="183" spans="1:27" ht="15">
      <c r="A183" s="95" t="s">
        <v>862</v>
      </c>
      <c r="B183" s="96" t="s">
        <v>2271</v>
      </c>
      <c r="C183" s="97">
        <v>290000</v>
      </c>
      <c r="D183" s="46">
        <f t="shared" si="8"/>
        <v>968961</v>
      </c>
      <c r="E183" s="78"/>
      <c r="F183" s="97">
        <v>968961</v>
      </c>
      <c r="H183" s="95" t="s">
        <v>927</v>
      </c>
      <c r="I183" s="96" t="s">
        <v>2273</v>
      </c>
      <c r="J183" s="78"/>
      <c r="K183" s="46">
        <f t="shared" si="9"/>
        <v>26300</v>
      </c>
      <c r="L183" s="78"/>
      <c r="M183" s="97">
        <v>26300</v>
      </c>
      <c r="O183" s="95" t="s">
        <v>800</v>
      </c>
      <c r="P183" s="96" t="s">
        <v>1870</v>
      </c>
      <c r="Q183" s="97">
        <v>5738900</v>
      </c>
      <c r="R183" s="97">
        <f t="shared" si="10"/>
        <v>2229962</v>
      </c>
      <c r="S183" s="97">
        <v>988015</v>
      </c>
      <c r="T183" s="97">
        <v>1241947</v>
      </c>
      <c r="U183" s="78"/>
      <c r="V183" s="95" t="s">
        <v>800</v>
      </c>
      <c r="W183" s="96" t="s">
        <v>1870</v>
      </c>
      <c r="X183" s="97">
        <v>2618736</v>
      </c>
      <c r="Y183" s="46">
        <f t="shared" si="11"/>
        <v>5534441</v>
      </c>
      <c r="Z183" s="97">
        <v>50750</v>
      </c>
      <c r="AA183" s="97">
        <v>5483691</v>
      </c>
    </row>
    <row r="184" spans="1:27" ht="15">
      <c r="A184" s="95" t="s">
        <v>865</v>
      </c>
      <c r="B184" s="96" t="s">
        <v>2260</v>
      </c>
      <c r="C184" s="78"/>
      <c r="D184" s="46">
        <f t="shared" si="8"/>
        <v>1275767</v>
      </c>
      <c r="E184" s="97">
        <v>77200</v>
      </c>
      <c r="F184" s="97">
        <v>1198567</v>
      </c>
      <c r="H184" s="95" t="s">
        <v>930</v>
      </c>
      <c r="I184" s="96" t="s">
        <v>1902</v>
      </c>
      <c r="J184" s="97">
        <v>22670552</v>
      </c>
      <c r="K184" s="46">
        <f t="shared" si="9"/>
        <v>996362</v>
      </c>
      <c r="L184" s="97">
        <v>26800</v>
      </c>
      <c r="M184" s="97">
        <v>969562</v>
      </c>
      <c r="O184" s="95" t="s">
        <v>803</v>
      </c>
      <c r="P184" s="96" t="s">
        <v>1871</v>
      </c>
      <c r="Q184" s="97">
        <v>3522565</v>
      </c>
      <c r="R184" s="97">
        <f t="shared" si="10"/>
        <v>3449757</v>
      </c>
      <c r="S184" s="97">
        <v>562265</v>
      </c>
      <c r="T184" s="97">
        <v>2887492</v>
      </c>
      <c r="U184" s="78"/>
      <c r="V184" s="95" t="s">
        <v>803</v>
      </c>
      <c r="W184" s="96" t="s">
        <v>1871</v>
      </c>
      <c r="X184" s="78"/>
      <c r="Y184" s="46">
        <f t="shared" si="11"/>
        <v>128240</v>
      </c>
      <c r="Z184" s="97">
        <v>53000</v>
      </c>
      <c r="AA184" s="97">
        <v>75240</v>
      </c>
    </row>
    <row r="185" spans="1:27" ht="15">
      <c r="A185" s="95" t="s">
        <v>868</v>
      </c>
      <c r="B185" s="96" t="s">
        <v>1888</v>
      </c>
      <c r="C185" s="78"/>
      <c r="D185" s="46">
        <f t="shared" si="8"/>
        <v>297392</v>
      </c>
      <c r="E185" s="97">
        <v>2500</v>
      </c>
      <c r="F185" s="97">
        <v>294892</v>
      </c>
      <c r="H185" s="95" t="s">
        <v>933</v>
      </c>
      <c r="I185" s="96" t="s">
        <v>1903</v>
      </c>
      <c r="J185" s="78"/>
      <c r="K185" s="46">
        <f t="shared" si="9"/>
        <v>2305</v>
      </c>
      <c r="L185" s="97">
        <v>2304</v>
      </c>
      <c r="M185" s="97">
        <v>1</v>
      </c>
      <c r="O185" s="95" t="s">
        <v>806</v>
      </c>
      <c r="P185" s="96" t="s">
        <v>1872</v>
      </c>
      <c r="Q185" s="97">
        <v>985092</v>
      </c>
      <c r="R185" s="97">
        <f t="shared" si="10"/>
        <v>382096</v>
      </c>
      <c r="S185" s="97">
        <v>8001</v>
      </c>
      <c r="T185" s="97">
        <v>374095</v>
      </c>
      <c r="U185" s="78"/>
      <c r="V185" s="95" t="s">
        <v>806</v>
      </c>
      <c r="W185" s="96" t="s">
        <v>1872</v>
      </c>
      <c r="X185" s="78"/>
      <c r="Y185" s="46">
        <f t="shared" si="11"/>
        <v>79485</v>
      </c>
      <c r="Z185" s="78"/>
      <c r="AA185" s="97">
        <v>79485</v>
      </c>
    </row>
    <row r="186" spans="1:27" ht="15">
      <c r="A186" s="95" t="s">
        <v>871</v>
      </c>
      <c r="B186" s="96" t="s">
        <v>1889</v>
      </c>
      <c r="C186" s="97">
        <v>3906034</v>
      </c>
      <c r="D186" s="46">
        <f t="shared" si="8"/>
        <v>668076</v>
      </c>
      <c r="E186" s="78"/>
      <c r="F186" s="97">
        <v>668076</v>
      </c>
      <c r="H186" s="95" t="s">
        <v>936</v>
      </c>
      <c r="I186" s="96" t="s">
        <v>1904</v>
      </c>
      <c r="J186" s="78"/>
      <c r="K186" s="46">
        <f t="shared" si="9"/>
        <v>443221</v>
      </c>
      <c r="L186" s="78"/>
      <c r="M186" s="97">
        <v>443221</v>
      </c>
      <c r="O186" s="95" t="s">
        <v>809</v>
      </c>
      <c r="P186" s="96" t="s">
        <v>1873</v>
      </c>
      <c r="Q186" s="97">
        <v>248373</v>
      </c>
      <c r="R186" s="97">
        <f t="shared" si="10"/>
        <v>2541353</v>
      </c>
      <c r="S186" s="97">
        <v>84400</v>
      </c>
      <c r="T186" s="97">
        <v>2456953</v>
      </c>
      <c r="U186" s="78"/>
      <c r="V186" s="95" t="s">
        <v>809</v>
      </c>
      <c r="W186" s="96" t="s">
        <v>1873</v>
      </c>
      <c r="X186" s="97">
        <v>1459953</v>
      </c>
      <c r="Y186" s="46">
        <f t="shared" si="11"/>
        <v>2393403</v>
      </c>
      <c r="Z186" s="97">
        <v>610001</v>
      </c>
      <c r="AA186" s="97">
        <v>1783402</v>
      </c>
    </row>
    <row r="187" spans="1:27" ht="15">
      <c r="A187" s="95" t="s">
        <v>874</v>
      </c>
      <c r="B187" s="96" t="s">
        <v>1890</v>
      </c>
      <c r="C187" s="97">
        <v>150500</v>
      </c>
      <c r="D187" s="46">
        <f t="shared" si="8"/>
        <v>1836760</v>
      </c>
      <c r="E187" s="78"/>
      <c r="F187" s="97">
        <v>1836760</v>
      </c>
      <c r="H187" s="95" t="s">
        <v>939</v>
      </c>
      <c r="I187" s="96" t="s">
        <v>1905</v>
      </c>
      <c r="J187" s="97">
        <v>125000</v>
      </c>
      <c r="K187" s="46">
        <f t="shared" si="9"/>
        <v>6600</v>
      </c>
      <c r="L187" s="78"/>
      <c r="M187" s="97">
        <v>6600</v>
      </c>
      <c r="O187" s="95" t="s">
        <v>812</v>
      </c>
      <c r="P187" s="96" t="s">
        <v>1874</v>
      </c>
      <c r="Q187" s="97">
        <v>5347023</v>
      </c>
      <c r="R187" s="97">
        <f t="shared" si="10"/>
        <v>2572876</v>
      </c>
      <c r="S187" s="97">
        <v>399600</v>
      </c>
      <c r="T187" s="97">
        <v>2173276</v>
      </c>
      <c r="U187" s="78"/>
      <c r="V187" s="95" t="s">
        <v>812</v>
      </c>
      <c r="W187" s="96" t="s">
        <v>1874</v>
      </c>
      <c r="X187" s="97">
        <v>171500</v>
      </c>
      <c r="Y187" s="46">
        <f t="shared" si="11"/>
        <v>2630861</v>
      </c>
      <c r="Z187" s="78"/>
      <c r="AA187" s="97">
        <v>2630861</v>
      </c>
    </row>
    <row r="188" spans="1:27" ht="15">
      <c r="A188" s="95" t="s">
        <v>880</v>
      </c>
      <c r="B188" s="96" t="s">
        <v>1891</v>
      </c>
      <c r="C188" s="78"/>
      <c r="D188" s="46">
        <f t="shared" si="8"/>
        <v>12310</v>
      </c>
      <c r="E188" s="78"/>
      <c r="F188" s="97">
        <v>12310</v>
      </c>
      <c r="H188" s="95" t="s">
        <v>942</v>
      </c>
      <c r="I188" s="96" t="s">
        <v>1906</v>
      </c>
      <c r="J188" s="97">
        <v>25365000</v>
      </c>
      <c r="K188" s="46">
        <f t="shared" si="9"/>
        <v>524661</v>
      </c>
      <c r="L188" s="78"/>
      <c r="M188" s="97">
        <v>524661</v>
      </c>
      <c r="O188" s="95" t="s">
        <v>815</v>
      </c>
      <c r="P188" s="96" t="s">
        <v>1875</v>
      </c>
      <c r="Q188" s="97">
        <v>232686</v>
      </c>
      <c r="R188" s="97">
        <f t="shared" si="10"/>
        <v>331623</v>
      </c>
      <c r="S188" s="97">
        <v>32200</v>
      </c>
      <c r="T188" s="97">
        <v>299423</v>
      </c>
      <c r="U188" s="78"/>
      <c r="V188" s="95" t="s">
        <v>815</v>
      </c>
      <c r="W188" s="96" t="s">
        <v>1875</v>
      </c>
      <c r="X188" s="97">
        <v>185970</v>
      </c>
      <c r="Y188" s="46">
        <f t="shared" si="11"/>
        <v>1097303</v>
      </c>
      <c r="Z188" s="78"/>
      <c r="AA188" s="97">
        <v>1097303</v>
      </c>
    </row>
    <row r="189" spans="1:27" ht="15">
      <c r="A189" s="95" t="s">
        <v>882</v>
      </c>
      <c r="B189" s="96" t="s">
        <v>2261</v>
      </c>
      <c r="C189" s="97">
        <v>52850</v>
      </c>
      <c r="D189" s="46">
        <f t="shared" si="8"/>
        <v>688768</v>
      </c>
      <c r="E189" s="97">
        <v>169250</v>
      </c>
      <c r="F189" s="97">
        <v>519518</v>
      </c>
      <c r="H189" s="95" t="s">
        <v>945</v>
      </c>
      <c r="I189" s="96" t="s">
        <v>1880</v>
      </c>
      <c r="J189" s="78"/>
      <c r="K189" s="46">
        <f t="shared" si="9"/>
        <v>5000</v>
      </c>
      <c r="L189" s="78"/>
      <c r="M189" s="97">
        <v>5000</v>
      </c>
      <c r="O189" s="95" t="s">
        <v>819</v>
      </c>
      <c r="P189" s="96" t="s">
        <v>1876</v>
      </c>
      <c r="Q189" s="97">
        <v>960000</v>
      </c>
      <c r="R189" s="97">
        <f t="shared" si="10"/>
        <v>2932673</v>
      </c>
      <c r="S189" s="78"/>
      <c r="T189" s="97">
        <v>2932673</v>
      </c>
      <c r="U189" s="78"/>
      <c r="V189" s="95" t="s">
        <v>819</v>
      </c>
      <c r="W189" s="96" t="s">
        <v>1876</v>
      </c>
      <c r="X189" s="97">
        <v>7341174</v>
      </c>
      <c r="Y189" s="46">
        <f t="shared" si="11"/>
        <v>4038881</v>
      </c>
      <c r="Z189" s="78"/>
      <c r="AA189" s="97">
        <v>4038881</v>
      </c>
    </row>
    <row r="190" spans="1:27" ht="15">
      <c r="A190" s="95" t="s">
        <v>888</v>
      </c>
      <c r="B190" s="96" t="s">
        <v>1892</v>
      </c>
      <c r="C190" s="97">
        <v>3078701</v>
      </c>
      <c r="D190" s="46">
        <f t="shared" si="8"/>
        <v>4321589</v>
      </c>
      <c r="E190" s="97">
        <v>3346801</v>
      </c>
      <c r="F190" s="97">
        <v>974788</v>
      </c>
      <c r="H190" s="95" t="s">
        <v>947</v>
      </c>
      <c r="I190" s="96" t="s">
        <v>1907</v>
      </c>
      <c r="J190" s="97">
        <v>73065</v>
      </c>
      <c r="K190" s="46">
        <f t="shared" si="9"/>
        <v>1247964</v>
      </c>
      <c r="L190" s="97">
        <v>672750</v>
      </c>
      <c r="M190" s="97">
        <v>575214</v>
      </c>
      <c r="O190" s="95" t="s">
        <v>822</v>
      </c>
      <c r="P190" s="96" t="s">
        <v>1877</v>
      </c>
      <c r="Q190" s="97">
        <v>99500</v>
      </c>
      <c r="R190" s="97">
        <f t="shared" si="10"/>
        <v>463925</v>
      </c>
      <c r="S190" s="97">
        <v>10800</v>
      </c>
      <c r="T190" s="97">
        <v>453125</v>
      </c>
      <c r="U190" s="78"/>
      <c r="V190" s="95" t="s">
        <v>822</v>
      </c>
      <c r="W190" s="96" t="s">
        <v>1877</v>
      </c>
      <c r="X190" s="97">
        <v>603732</v>
      </c>
      <c r="Y190" s="46">
        <f t="shared" si="11"/>
        <v>249209</v>
      </c>
      <c r="Z190" s="78"/>
      <c r="AA190" s="97">
        <v>249209</v>
      </c>
    </row>
    <row r="191" spans="1:27" ht="15">
      <c r="A191" s="95" t="s">
        <v>891</v>
      </c>
      <c r="B191" s="96" t="s">
        <v>1893</v>
      </c>
      <c r="C191" s="97">
        <v>39500</v>
      </c>
      <c r="D191" s="46">
        <f t="shared" si="8"/>
        <v>1333257</v>
      </c>
      <c r="E191" s="78"/>
      <c r="F191" s="97">
        <v>1333257</v>
      </c>
      <c r="H191" s="95" t="s">
        <v>950</v>
      </c>
      <c r="I191" s="96" t="s">
        <v>2252</v>
      </c>
      <c r="J191" s="97">
        <v>58437</v>
      </c>
      <c r="K191" s="46">
        <f t="shared" si="9"/>
        <v>857727</v>
      </c>
      <c r="L191" s="78"/>
      <c r="M191" s="97">
        <v>857727</v>
      </c>
      <c r="O191" s="95" t="s">
        <v>825</v>
      </c>
      <c r="P191" s="96" t="s">
        <v>1878</v>
      </c>
      <c r="Q191" s="97">
        <v>207801</v>
      </c>
      <c r="R191" s="97">
        <f t="shared" si="10"/>
        <v>721982</v>
      </c>
      <c r="S191" s="97">
        <v>192020</v>
      </c>
      <c r="T191" s="97">
        <v>529962</v>
      </c>
      <c r="U191" s="78"/>
      <c r="V191" s="95" t="s">
        <v>825</v>
      </c>
      <c r="W191" s="96" t="s">
        <v>1878</v>
      </c>
      <c r="X191" s="97">
        <v>143500</v>
      </c>
      <c r="Y191" s="46">
        <f t="shared" si="11"/>
        <v>555974</v>
      </c>
      <c r="Z191" s="97">
        <v>141000</v>
      </c>
      <c r="AA191" s="97">
        <v>414974</v>
      </c>
    </row>
    <row r="192" spans="1:27" ht="15">
      <c r="A192" s="95" t="s">
        <v>894</v>
      </c>
      <c r="B192" s="96" t="s">
        <v>2182</v>
      </c>
      <c r="C192" s="97">
        <v>498000</v>
      </c>
      <c r="D192" s="46">
        <f t="shared" si="8"/>
        <v>1366251</v>
      </c>
      <c r="E192" s="97">
        <v>369000</v>
      </c>
      <c r="F192" s="97">
        <v>997251</v>
      </c>
      <c r="H192" s="95" t="s">
        <v>953</v>
      </c>
      <c r="I192" s="96" t="s">
        <v>2335</v>
      </c>
      <c r="J192" s="78"/>
      <c r="K192" s="46">
        <f t="shared" si="9"/>
        <v>36200</v>
      </c>
      <c r="L192" s="78"/>
      <c r="M192" s="97">
        <v>36200</v>
      </c>
      <c r="O192" s="95" t="s">
        <v>828</v>
      </c>
      <c r="P192" s="96" t="s">
        <v>1879</v>
      </c>
      <c r="Q192" s="97">
        <v>4000</v>
      </c>
      <c r="R192" s="97">
        <f t="shared" si="10"/>
        <v>332117</v>
      </c>
      <c r="S192" s="97">
        <v>22930</v>
      </c>
      <c r="T192" s="97">
        <v>309187</v>
      </c>
      <c r="U192" s="78"/>
      <c r="V192" s="95" t="s">
        <v>828</v>
      </c>
      <c r="W192" s="96" t="s">
        <v>1879</v>
      </c>
      <c r="X192" s="97">
        <v>1487</v>
      </c>
      <c r="Y192" s="46">
        <f t="shared" si="11"/>
        <v>118094</v>
      </c>
      <c r="Z192" s="78"/>
      <c r="AA192" s="97">
        <v>118094</v>
      </c>
    </row>
    <row r="193" spans="1:27" ht="15">
      <c r="A193" s="95" t="s">
        <v>897</v>
      </c>
      <c r="B193" s="96" t="s">
        <v>1894</v>
      </c>
      <c r="C193" s="97">
        <v>423100</v>
      </c>
      <c r="D193" s="46">
        <f t="shared" si="8"/>
        <v>4133506</v>
      </c>
      <c r="E193" s="97">
        <v>1300950</v>
      </c>
      <c r="F193" s="97">
        <v>2832556</v>
      </c>
      <c r="H193" s="95" t="s">
        <v>956</v>
      </c>
      <c r="I193" s="96" t="s">
        <v>1908</v>
      </c>
      <c r="J193" s="78"/>
      <c r="K193" s="46">
        <f t="shared" si="9"/>
        <v>241819</v>
      </c>
      <c r="L193" s="78"/>
      <c r="M193" s="97">
        <v>241819</v>
      </c>
      <c r="O193" s="95" t="s">
        <v>831</v>
      </c>
      <c r="P193" s="96" t="s">
        <v>2166</v>
      </c>
      <c r="Q193" s="97">
        <v>40004</v>
      </c>
      <c r="R193" s="97">
        <f t="shared" si="10"/>
        <v>164102</v>
      </c>
      <c r="S193" s="97">
        <v>16600</v>
      </c>
      <c r="T193" s="97">
        <v>147502</v>
      </c>
      <c r="U193" s="78"/>
      <c r="V193" s="95" t="s">
        <v>831</v>
      </c>
      <c r="W193" s="96" t="s">
        <v>2166</v>
      </c>
      <c r="X193" s="97">
        <v>498292</v>
      </c>
      <c r="Y193" s="46">
        <f t="shared" si="11"/>
        <v>477437</v>
      </c>
      <c r="Z193" s="78"/>
      <c r="AA193" s="97">
        <v>477437</v>
      </c>
    </row>
    <row r="194" spans="1:27" ht="15">
      <c r="A194" s="95" t="s">
        <v>900</v>
      </c>
      <c r="B194" s="96" t="s">
        <v>1895</v>
      </c>
      <c r="C194" s="97">
        <v>2137009</v>
      </c>
      <c r="D194" s="46">
        <f t="shared" si="8"/>
        <v>3849483</v>
      </c>
      <c r="E194" s="97">
        <v>80751</v>
      </c>
      <c r="F194" s="97">
        <v>3768732</v>
      </c>
      <c r="H194" s="95" t="s">
        <v>965</v>
      </c>
      <c r="I194" s="96" t="s">
        <v>1910</v>
      </c>
      <c r="J194" s="78"/>
      <c r="K194" s="46">
        <f t="shared" si="9"/>
        <v>433349</v>
      </c>
      <c r="L194" s="78"/>
      <c r="M194" s="97">
        <v>433349</v>
      </c>
      <c r="O194" s="95" t="s">
        <v>834</v>
      </c>
      <c r="P194" s="96" t="s">
        <v>1880</v>
      </c>
      <c r="Q194" s="78"/>
      <c r="R194" s="97">
        <f t="shared" si="10"/>
        <v>50370</v>
      </c>
      <c r="S194" s="78"/>
      <c r="T194" s="97">
        <v>50370</v>
      </c>
      <c r="U194" s="78"/>
      <c r="V194" s="95" t="s">
        <v>834</v>
      </c>
      <c r="W194" s="96" t="s">
        <v>1880</v>
      </c>
      <c r="X194" s="78"/>
      <c r="Y194" s="46">
        <f t="shared" si="11"/>
        <v>130323</v>
      </c>
      <c r="Z194" s="78"/>
      <c r="AA194" s="97">
        <v>130323</v>
      </c>
    </row>
    <row r="195" spans="1:27" ht="15">
      <c r="A195" s="95" t="s">
        <v>903</v>
      </c>
      <c r="B195" s="96" t="s">
        <v>1896</v>
      </c>
      <c r="C195" s="97">
        <v>1378750</v>
      </c>
      <c r="D195" s="46">
        <f t="shared" si="8"/>
        <v>384544</v>
      </c>
      <c r="E195" s="97">
        <v>4300</v>
      </c>
      <c r="F195" s="97">
        <v>380244</v>
      </c>
      <c r="H195" s="95" t="s">
        <v>971</v>
      </c>
      <c r="I195" s="96" t="s">
        <v>1912</v>
      </c>
      <c r="J195" s="97">
        <v>9000</v>
      </c>
      <c r="K195" s="46">
        <f t="shared" si="9"/>
        <v>184300</v>
      </c>
      <c r="L195" s="97">
        <v>155000</v>
      </c>
      <c r="M195" s="97">
        <v>29300</v>
      </c>
      <c r="O195" s="95" t="s">
        <v>837</v>
      </c>
      <c r="P195" s="96" t="s">
        <v>1881</v>
      </c>
      <c r="Q195" s="97">
        <v>186300</v>
      </c>
      <c r="R195" s="97">
        <f t="shared" si="10"/>
        <v>142112</v>
      </c>
      <c r="S195" s="78"/>
      <c r="T195" s="97">
        <v>142112</v>
      </c>
      <c r="U195" s="78"/>
      <c r="V195" s="95" t="s">
        <v>837</v>
      </c>
      <c r="W195" s="96" t="s">
        <v>1881</v>
      </c>
      <c r="X195" s="97">
        <v>82000</v>
      </c>
      <c r="Y195" s="46">
        <f t="shared" si="11"/>
        <v>506153</v>
      </c>
      <c r="Z195" s="78"/>
      <c r="AA195" s="97">
        <v>506153</v>
      </c>
    </row>
    <row r="196" spans="1:27" ht="15">
      <c r="A196" s="95" t="s">
        <v>906</v>
      </c>
      <c r="B196" s="96" t="s">
        <v>1897</v>
      </c>
      <c r="C196" s="78"/>
      <c r="D196" s="46">
        <f t="shared" si="8"/>
        <v>910894</v>
      </c>
      <c r="E196" s="97">
        <v>172950</v>
      </c>
      <c r="F196" s="97">
        <v>737944</v>
      </c>
      <c r="H196" s="95" t="s">
        <v>974</v>
      </c>
      <c r="I196" s="96" t="s">
        <v>2167</v>
      </c>
      <c r="J196" s="78"/>
      <c r="K196" s="46">
        <f t="shared" si="9"/>
        <v>99570</v>
      </c>
      <c r="L196" s="78"/>
      <c r="M196" s="97">
        <v>99570</v>
      </c>
      <c r="O196" s="95" t="s">
        <v>840</v>
      </c>
      <c r="P196" s="96" t="s">
        <v>1882</v>
      </c>
      <c r="Q196" s="97">
        <v>149500</v>
      </c>
      <c r="R196" s="97">
        <f t="shared" si="10"/>
        <v>750978</v>
      </c>
      <c r="S196" s="97">
        <v>25529</v>
      </c>
      <c r="T196" s="97">
        <v>725449</v>
      </c>
      <c r="U196" s="78"/>
      <c r="V196" s="95" t="s">
        <v>840</v>
      </c>
      <c r="W196" s="96" t="s">
        <v>1882</v>
      </c>
      <c r="X196" s="97">
        <v>48000</v>
      </c>
      <c r="Y196" s="46">
        <f t="shared" si="11"/>
        <v>124400</v>
      </c>
      <c r="Z196" s="78"/>
      <c r="AA196" s="97">
        <v>124400</v>
      </c>
    </row>
    <row r="197" spans="1:27" ht="15">
      <c r="A197" s="95" t="s">
        <v>911</v>
      </c>
      <c r="B197" s="96" t="s">
        <v>1898</v>
      </c>
      <c r="C197" s="78"/>
      <c r="D197" s="46">
        <f t="shared" si="8"/>
        <v>752348</v>
      </c>
      <c r="E197" s="97">
        <v>267900</v>
      </c>
      <c r="F197" s="97">
        <v>484448</v>
      </c>
      <c r="H197" s="95" t="s">
        <v>977</v>
      </c>
      <c r="I197" s="96" t="s">
        <v>1807</v>
      </c>
      <c r="J197" s="78"/>
      <c r="K197" s="46">
        <f t="shared" si="9"/>
        <v>490145</v>
      </c>
      <c r="L197" s="78"/>
      <c r="M197" s="97">
        <v>490145</v>
      </c>
      <c r="O197" s="95" t="s">
        <v>843</v>
      </c>
      <c r="P197" s="96" t="s">
        <v>1883</v>
      </c>
      <c r="Q197" s="97">
        <v>240200</v>
      </c>
      <c r="R197" s="97">
        <f t="shared" si="10"/>
        <v>792913</v>
      </c>
      <c r="S197" s="97">
        <v>141300</v>
      </c>
      <c r="T197" s="97">
        <v>651613</v>
      </c>
      <c r="U197" s="78"/>
      <c r="V197" s="95" t="s">
        <v>843</v>
      </c>
      <c r="W197" s="96" t="s">
        <v>1883</v>
      </c>
      <c r="X197" s="97">
        <v>913299</v>
      </c>
      <c r="Y197" s="46">
        <f t="shared" si="11"/>
        <v>1179028</v>
      </c>
      <c r="Z197" s="78"/>
      <c r="AA197" s="97">
        <v>1179028</v>
      </c>
    </row>
    <row r="198" spans="1:27" ht="15">
      <c r="A198" s="95" t="s">
        <v>914</v>
      </c>
      <c r="B198" s="96" t="s">
        <v>2272</v>
      </c>
      <c r="C198" s="78"/>
      <c r="D198" s="46">
        <f t="shared" si="8"/>
        <v>1171395</v>
      </c>
      <c r="E198" s="97">
        <v>267100</v>
      </c>
      <c r="F198" s="97">
        <v>904295</v>
      </c>
      <c r="H198" s="95" t="s">
        <v>979</v>
      </c>
      <c r="I198" s="96" t="s">
        <v>2334</v>
      </c>
      <c r="J198" s="78"/>
      <c r="K198" s="46">
        <f t="shared" si="9"/>
        <v>5000</v>
      </c>
      <c r="L198" s="78"/>
      <c r="M198" s="97">
        <v>5000</v>
      </c>
      <c r="O198" s="95" t="s">
        <v>846</v>
      </c>
      <c r="P198" s="96" t="s">
        <v>1884</v>
      </c>
      <c r="Q198" s="97">
        <v>1126396</v>
      </c>
      <c r="R198" s="97">
        <f t="shared" si="10"/>
        <v>2263252</v>
      </c>
      <c r="S198" s="97">
        <v>125200</v>
      </c>
      <c r="T198" s="97">
        <v>2138052</v>
      </c>
      <c r="U198" s="78"/>
      <c r="V198" s="95" t="s">
        <v>846</v>
      </c>
      <c r="W198" s="96" t="s">
        <v>1884</v>
      </c>
      <c r="X198" s="97">
        <v>6129040</v>
      </c>
      <c r="Y198" s="46">
        <f t="shared" si="11"/>
        <v>11784668</v>
      </c>
      <c r="Z198" s="97">
        <v>4150001</v>
      </c>
      <c r="AA198" s="97">
        <v>7634667</v>
      </c>
    </row>
    <row r="199" spans="1:27" ht="15">
      <c r="A199" s="95" t="s">
        <v>920</v>
      </c>
      <c r="B199" s="96" t="s">
        <v>1900</v>
      </c>
      <c r="C199" s="78"/>
      <c r="D199" s="46">
        <f aca="true" t="shared" si="12" ref="D199:D262">E199+F199</f>
        <v>794681</v>
      </c>
      <c r="E199" s="97">
        <v>169100</v>
      </c>
      <c r="F199" s="97">
        <v>625581</v>
      </c>
      <c r="H199" s="95" t="s">
        <v>982</v>
      </c>
      <c r="I199" s="96" t="s">
        <v>1913</v>
      </c>
      <c r="J199" s="97">
        <v>24700</v>
      </c>
      <c r="K199" s="46">
        <f aca="true" t="shared" si="13" ref="K199:K262">L199+M199</f>
        <v>3976433</v>
      </c>
      <c r="L199" s="97">
        <v>173470</v>
      </c>
      <c r="M199" s="97">
        <v>3802963</v>
      </c>
      <c r="O199" s="95" t="s">
        <v>849</v>
      </c>
      <c r="P199" s="96" t="s">
        <v>2270</v>
      </c>
      <c r="Q199" s="78"/>
      <c r="R199" s="97">
        <f aca="true" t="shared" si="14" ref="R199:R262">S199+T199</f>
        <v>1700</v>
      </c>
      <c r="S199" s="78"/>
      <c r="T199" s="97">
        <v>1700</v>
      </c>
      <c r="U199" s="78"/>
      <c r="V199" s="95" t="s">
        <v>849</v>
      </c>
      <c r="W199" s="96" t="s">
        <v>2270</v>
      </c>
      <c r="X199" s="78"/>
      <c r="Y199" s="46">
        <f aca="true" t="shared" si="15" ref="Y199:Y262">Z199+AA199</f>
        <v>16229</v>
      </c>
      <c r="Z199" s="78"/>
      <c r="AA199" s="97">
        <v>16229</v>
      </c>
    </row>
    <row r="200" spans="1:27" ht="15">
      <c r="A200" s="95" t="s">
        <v>923</v>
      </c>
      <c r="B200" s="96" t="s">
        <v>1901</v>
      </c>
      <c r="C200" s="97">
        <v>238100</v>
      </c>
      <c r="D200" s="46">
        <f t="shared" si="12"/>
        <v>1488597</v>
      </c>
      <c r="E200" s="97">
        <v>10000</v>
      </c>
      <c r="F200" s="97">
        <v>1478597</v>
      </c>
      <c r="H200" s="95" t="s">
        <v>985</v>
      </c>
      <c r="I200" s="96" t="s">
        <v>1914</v>
      </c>
      <c r="J200" s="78"/>
      <c r="K200" s="46">
        <f t="shared" si="13"/>
        <v>1500</v>
      </c>
      <c r="L200" s="78"/>
      <c r="M200" s="97">
        <v>1500</v>
      </c>
      <c r="O200" s="95" t="s">
        <v>852</v>
      </c>
      <c r="P200" s="96" t="s">
        <v>1885</v>
      </c>
      <c r="Q200" s="97">
        <v>39455</v>
      </c>
      <c r="R200" s="97">
        <f t="shared" si="14"/>
        <v>164397</v>
      </c>
      <c r="S200" s="78"/>
      <c r="T200" s="97">
        <v>164397</v>
      </c>
      <c r="U200" s="78"/>
      <c r="V200" s="95" t="s">
        <v>852</v>
      </c>
      <c r="W200" s="96" t="s">
        <v>1885</v>
      </c>
      <c r="X200" s="97">
        <v>83801</v>
      </c>
      <c r="Y200" s="46">
        <f t="shared" si="15"/>
        <v>170708</v>
      </c>
      <c r="Z200" s="78"/>
      <c r="AA200" s="97">
        <v>170708</v>
      </c>
    </row>
    <row r="201" spans="1:27" ht="15">
      <c r="A201" s="95" t="s">
        <v>927</v>
      </c>
      <c r="B201" s="96" t="s">
        <v>2273</v>
      </c>
      <c r="C201" s="97">
        <v>17169</v>
      </c>
      <c r="D201" s="46">
        <f t="shared" si="12"/>
        <v>242799</v>
      </c>
      <c r="E201" s="78"/>
      <c r="F201" s="97">
        <v>242799</v>
      </c>
      <c r="H201" s="95" t="s">
        <v>988</v>
      </c>
      <c r="I201" s="96" t="s">
        <v>1915</v>
      </c>
      <c r="J201" s="78"/>
      <c r="K201" s="46">
        <f t="shared" si="13"/>
        <v>267971</v>
      </c>
      <c r="L201" s="78"/>
      <c r="M201" s="97">
        <v>267971</v>
      </c>
      <c r="O201" s="95" t="s">
        <v>855</v>
      </c>
      <c r="P201" s="96" t="s">
        <v>1886</v>
      </c>
      <c r="Q201" s="97">
        <v>224615</v>
      </c>
      <c r="R201" s="97">
        <f t="shared" si="14"/>
        <v>536766</v>
      </c>
      <c r="S201" s="97">
        <v>76501</v>
      </c>
      <c r="T201" s="97">
        <v>460265</v>
      </c>
      <c r="U201" s="78"/>
      <c r="V201" s="95" t="s">
        <v>855</v>
      </c>
      <c r="W201" s="96" t="s">
        <v>1886</v>
      </c>
      <c r="X201" s="97">
        <v>192960</v>
      </c>
      <c r="Y201" s="46">
        <f t="shared" si="15"/>
        <v>5572506</v>
      </c>
      <c r="Z201" s="97">
        <v>1427000</v>
      </c>
      <c r="AA201" s="97">
        <v>4145506</v>
      </c>
    </row>
    <row r="202" spans="1:27" ht="15">
      <c r="A202" s="95" t="s">
        <v>930</v>
      </c>
      <c r="B202" s="96" t="s">
        <v>1902</v>
      </c>
      <c r="C202" s="97">
        <v>0</v>
      </c>
      <c r="D202" s="46">
        <f t="shared" si="12"/>
        <v>865181</v>
      </c>
      <c r="E202" s="78"/>
      <c r="F202" s="97">
        <v>865181</v>
      </c>
      <c r="H202" s="95" t="s">
        <v>991</v>
      </c>
      <c r="I202" s="96" t="s">
        <v>1916</v>
      </c>
      <c r="J202" s="78"/>
      <c r="K202" s="46">
        <f t="shared" si="13"/>
        <v>478950</v>
      </c>
      <c r="L202" s="78"/>
      <c r="M202" s="97">
        <v>478950</v>
      </c>
      <c r="O202" s="95" t="s">
        <v>858</v>
      </c>
      <c r="P202" s="96" t="s">
        <v>1887</v>
      </c>
      <c r="Q202" s="97">
        <v>8754950</v>
      </c>
      <c r="R202" s="97">
        <f t="shared" si="14"/>
        <v>5438318</v>
      </c>
      <c r="S202" s="97">
        <v>201403</v>
      </c>
      <c r="T202" s="97">
        <v>5236915</v>
      </c>
      <c r="U202" s="78"/>
      <c r="V202" s="95" t="s">
        <v>858</v>
      </c>
      <c r="W202" s="96" t="s">
        <v>1887</v>
      </c>
      <c r="X202" s="97">
        <v>23643296</v>
      </c>
      <c r="Y202" s="46">
        <f t="shared" si="15"/>
        <v>31703709</v>
      </c>
      <c r="Z202" s="97">
        <v>6505801</v>
      </c>
      <c r="AA202" s="97">
        <v>25197908</v>
      </c>
    </row>
    <row r="203" spans="1:27" ht="15">
      <c r="A203" s="95" t="s">
        <v>933</v>
      </c>
      <c r="B203" s="96" t="s">
        <v>1903</v>
      </c>
      <c r="C203" s="97">
        <v>23700</v>
      </c>
      <c r="D203" s="46">
        <f t="shared" si="12"/>
        <v>1052317</v>
      </c>
      <c r="E203" s="78"/>
      <c r="F203" s="97">
        <v>1052317</v>
      </c>
      <c r="H203" s="95" t="s">
        <v>994</v>
      </c>
      <c r="I203" s="96" t="s">
        <v>1917</v>
      </c>
      <c r="J203" s="97">
        <v>60000</v>
      </c>
      <c r="K203" s="46">
        <f t="shared" si="13"/>
        <v>893431</v>
      </c>
      <c r="L203" s="78"/>
      <c r="M203" s="97">
        <v>893431</v>
      </c>
      <c r="O203" s="95" t="s">
        <v>862</v>
      </c>
      <c r="P203" s="96" t="s">
        <v>2271</v>
      </c>
      <c r="Q203" s="97">
        <v>929000</v>
      </c>
      <c r="R203" s="97">
        <f t="shared" si="14"/>
        <v>19215421</v>
      </c>
      <c r="S203" s="97">
        <v>651540</v>
      </c>
      <c r="T203" s="97">
        <v>18563881</v>
      </c>
      <c r="U203" s="78"/>
      <c r="V203" s="95" t="s">
        <v>862</v>
      </c>
      <c r="W203" s="96" t="s">
        <v>2271</v>
      </c>
      <c r="X203" s="97">
        <v>5525100</v>
      </c>
      <c r="Y203" s="46">
        <f t="shared" si="15"/>
        <v>5279702</v>
      </c>
      <c r="Z203" s="78"/>
      <c r="AA203" s="97">
        <v>5279702</v>
      </c>
    </row>
    <row r="204" spans="1:27" ht="15">
      <c r="A204" s="95" t="s">
        <v>936</v>
      </c>
      <c r="B204" s="96" t="s">
        <v>1904</v>
      </c>
      <c r="C204" s="97">
        <v>279500</v>
      </c>
      <c r="D204" s="46">
        <f t="shared" si="12"/>
        <v>101200</v>
      </c>
      <c r="E204" s="97">
        <v>94500</v>
      </c>
      <c r="F204" s="97">
        <v>6700</v>
      </c>
      <c r="H204" s="95" t="s">
        <v>998</v>
      </c>
      <c r="I204" s="96" t="s">
        <v>2293</v>
      </c>
      <c r="J204" s="78"/>
      <c r="K204" s="46">
        <f t="shared" si="13"/>
        <v>373286</v>
      </c>
      <c r="L204" s="78"/>
      <c r="M204" s="97">
        <v>373286</v>
      </c>
      <c r="O204" s="95" t="s">
        <v>865</v>
      </c>
      <c r="P204" s="96" t="s">
        <v>2260</v>
      </c>
      <c r="Q204" s="97">
        <v>24044152</v>
      </c>
      <c r="R204" s="97">
        <f t="shared" si="14"/>
        <v>14154022</v>
      </c>
      <c r="S204" s="97">
        <v>1049000</v>
      </c>
      <c r="T204" s="97">
        <v>13105022</v>
      </c>
      <c r="U204" s="78"/>
      <c r="V204" s="95" t="s">
        <v>865</v>
      </c>
      <c r="W204" s="96" t="s">
        <v>2260</v>
      </c>
      <c r="X204" s="97">
        <v>11615100</v>
      </c>
      <c r="Y204" s="46">
        <f t="shared" si="15"/>
        <v>3789176</v>
      </c>
      <c r="Z204" s="97">
        <v>131920</v>
      </c>
      <c r="AA204" s="97">
        <v>3657256</v>
      </c>
    </row>
    <row r="205" spans="1:27" ht="15">
      <c r="A205" s="95" t="s">
        <v>939</v>
      </c>
      <c r="B205" s="96" t="s">
        <v>1905</v>
      </c>
      <c r="C205" s="97">
        <v>274450</v>
      </c>
      <c r="D205" s="46">
        <f t="shared" si="12"/>
        <v>291793</v>
      </c>
      <c r="E205" s="97">
        <v>10000</v>
      </c>
      <c r="F205" s="97">
        <v>281793</v>
      </c>
      <c r="H205" s="95" t="s">
        <v>1004</v>
      </c>
      <c r="I205" s="96" t="s">
        <v>1918</v>
      </c>
      <c r="J205" s="97">
        <v>908900</v>
      </c>
      <c r="K205" s="46">
        <f t="shared" si="13"/>
        <v>148249</v>
      </c>
      <c r="L205" s="78"/>
      <c r="M205" s="97">
        <v>148249</v>
      </c>
      <c r="O205" s="95" t="s">
        <v>868</v>
      </c>
      <c r="P205" s="96" t="s">
        <v>1888</v>
      </c>
      <c r="Q205" s="97">
        <v>8129600</v>
      </c>
      <c r="R205" s="97">
        <f t="shared" si="14"/>
        <v>2380516</v>
      </c>
      <c r="S205" s="97">
        <v>104002</v>
      </c>
      <c r="T205" s="97">
        <v>2276514</v>
      </c>
      <c r="U205" s="78"/>
      <c r="V205" s="95" t="s">
        <v>868</v>
      </c>
      <c r="W205" s="96" t="s">
        <v>1888</v>
      </c>
      <c r="X205" s="78"/>
      <c r="Y205" s="46">
        <f t="shared" si="15"/>
        <v>3248496</v>
      </c>
      <c r="Z205" s="78"/>
      <c r="AA205" s="97">
        <v>3248496</v>
      </c>
    </row>
    <row r="206" spans="1:27" ht="15">
      <c r="A206" s="95" t="s">
        <v>942</v>
      </c>
      <c r="B206" s="96" t="s">
        <v>1906</v>
      </c>
      <c r="C206" s="78"/>
      <c r="D206" s="46">
        <f t="shared" si="12"/>
        <v>314074</v>
      </c>
      <c r="E206" s="78"/>
      <c r="F206" s="97">
        <v>314074</v>
      </c>
      <c r="H206" s="95" t="s">
        <v>1007</v>
      </c>
      <c r="I206" s="96" t="s">
        <v>1919</v>
      </c>
      <c r="J206" s="97">
        <v>138000</v>
      </c>
      <c r="K206" s="46">
        <f t="shared" si="13"/>
        <v>286869</v>
      </c>
      <c r="L206" s="78"/>
      <c r="M206" s="97">
        <v>286869</v>
      </c>
      <c r="O206" s="95" t="s">
        <v>871</v>
      </c>
      <c r="P206" s="96" t="s">
        <v>1889</v>
      </c>
      <c r="Q206" s="97">
        <v>20108344</v>
      </c>
      <c r="R206" s="97">
        <f t="shared" si="14"/>
        <v>6776843</v>
      </c>
      <c r="S206" s="97">
        <v>1200800</v>
      </c>
      <c r="T206" s="97">
        <v>5576043</v>
      </c>
      <c r="U206" s="78"/>
      <c r="V206" s="95" t="s">
        <v>871</v>
      </c>
      <c r="W206" s="96" t="s">
        <v>1889</v>
      </c>
      <c r="X206" s="97">
        <v>3354500</v>
      </c>
      <c r="Y206" s="46">
        <f t="shared" si="15"/>
        <v>3840279</v>
      </c>
      <c r="Z206" s="97">
        <v>950000</v>
      </c>
      <c r="AA206" s="97">
        <v>2890279</v>
      </c>
    </row>
    <row r="207" spans="1:27" ht="15">
      <c r="A207" s="95" t="s">
        <v>945</v>
      </c>
      <c r="B207" s="96" t="s">
        <v>1880</v>
      </c>
      <c r="C207" s="78"/>
      <c r="D207" s="46">
        <f t="shared" si="12"/>
        <v>177858</v>
      </c>
      <c r="E207" s="78"/>
      <c r="F207" s="97">
        <v>177858</v>
      </c>
      <c r="H207" s="95" t="s">
        <v>1010</v>
      </c>
      <c r="I207" s="96" t="s">
        <v>1920</v>
      </c>
      <c r="J207" s="97">
        <v>620000</v>
      </c>
      <c r="K207" s="46">
        <f t="shared" si="13"/>
        <v>4907961</v>
      </c>
      <c r="L207" s="78"/>
      <c r="M207" s="97">
        <v>4907961</v>
      </c>
      <c r="O207" s="95" t="s">
        <v>874</v>
      </c>
      <c r="P207" s="96" t="s">
        <v>1890</v>
      </c>
      <c r="Q207" s="97">
        <v>31626000</v>
      </c>
      <c r="R207" s="97">
        <f t="shared" si="14"/>
        <v>16369409</v>
      </c>
      <c r="S207" s="97">
        <v>220750</v>
      </c>
      <c r="T207" s="97">
        <v>16148659</v>
      </c>
      <c r="U207" s="78"/>
      <c r="V207" s="95" t="s">
        <v>874</v>
      </c>
      <c r="W207" s="96" t="s">
        <v>1890</v>
      </c>
      <c r="X207" s="97">
        <v>2716200</v>
      </c>
      <c r="Y207" s="46">
        <f t="shared" si="15"/>
        <v>1603856</v>
      </c>
      <c r="Z207" s="78"/>
      <c r="AA207" s="97">
        <v>1603856</v>
      </c>
    </row>
    <row r="208" spans="1:27" ht="15">
      <c r="A208" s="95" t="s">
        <v>947</v>
      </c>
      <c r="B208" s="96" t="s">
        <v>1907</v>
      </c>
      <c r="C208" s="97">
        <v>47700</v>
      </c>
      <c r="D208" s="46">
        <f t="shared" si="12"/>
        <v>360502</v>
      </c>
      <c r="E208" s="97">
        <v>127067</v>
      </c>
      <c r="F208" s="97">
        <v>233435</v>
      </c>
      <c r="H208" s="95" t="s">
        <v>1013</v>
      </c>
      <c r="I208" s="96" t="s">
        <v>1921</v>
      </c>
      <c r="J208" s="78"/>
      <c r="K208" s="46">
        <f t="shared" si="13"/>
        <v>47502289</v>
      </c>
      <c r="L208" s="97">
        <v>3427640</v>
      </c>
      <c r="M208" s="97">
        <v>44074649</v>
      </c>
      <c r="O208" s="95" t="s">
        <v>877</v>
      </c>
      <c r="P208" s="96" t="s">
        <v>2322</v>
      </c>
      <c r="Q208" s="97">
        <v>27000</v>
      </c>
      <c r="R208" s="97">
        <f t="shared" si="14"/>
        <v>982896</v>
      </c>
      <c r="S208" s="97">
        <v>176000</v>
      </c>
      <c r="T208" s="97">
        <v>806896</v>
      </c>
      <c r="U208" s="78"/>
      <c r="V208" s="95" t="s">
        <v>880</v>
      </c>
      <c r="W208" s="96" t="s">
        <v>1891</v>
      </c>
      <c r="X208" s="78"/>
      <c r="Y208" s="46">
        <f t="shared" si="15"/>
        <v>7037299</v>
      </c>
      <c r="Z208" s="97">
        <v>377500</v>
      </c>
      <c r="AA208" s="97">
        <v>6659799</v>
      </c>
    </row>
    <row r="209" spans="1:27" ht="15">
      <c r="A209" s="95" t="s">
        <v>950</v>
      </c>
      <c r="B209" s="96" t="s">
        <v>2252</v>
      </c>
      <c r="C209" s="78"/>
      <c r="D209" s="46">
        <f t="shared" si="12"/>
        <v>106638</v>
      </c>
      <c r="E209" s="78"/>
      <c r="F209" s="97">
        <v>106638</v>
      </c>
      <c r="H209" s="95" t="s">
        <v>1016</v>
      </c>
      <c r="I209" s="96" t="s">
        <v>1922</v>
      </c>
      <c r="J209" s="78"/>
      <c r="K209" s="46">
        <f t="shared" si="13"/>
        <v>1861644</v>
      </c>
      <c r="L209" s="78"/>
      <c r="M209" s="97">
        <v>1861644</v>
      </c>
      <c r="O209" s="95" t="s">
        <v>880</v>
      </c>
      <c r="P209" s="96" t="s">
        <v>1891</v>
      </c>
      <c r="Q209" s="97">
        <v>6587767</v>
      </c>
      <c r="R209" s="97">
        <f t="shared" si="14"/>
        <v>2965415</v>
      </c>
      <c r="S209" s="97">
        <v>1065100</v>
      </c>
      <c r="T209" s="97">
        <v>1900315</v>
      </c>
      <c r="U209" s="78"/>
      <c r="V209" s="95" t="s">
        <v>882</v>
      </c>
      <c r="W209" s="96" t="s">
        <v>2261</v>
      </c>
      <c r="X209" s="97">
        <v>1520000</v>
      </c>
      <c r="Y209" s="46">
        <f t="shared" si="15"/>
        <v>16859547</v>
      </c>
      <c r="Z209" s="97">
        <v>758850</v>
      </c>
      <c r="AA209" s="97">
        <v>16100697</v>
      </c>
    </row>
    <row r="210" spans="1:27" ht="15">
      <c r="A210" s="95" t="s">
        <v>953</v>
      </c>
      <c r="B210" s="96" t="s">
        <v>2335</v>
      </c>
      <c r="C210" s="97">
        <v>1288644</v>
      </c>
      <c r="D210" s="46">
        <f t="shared" si="12"/>
        <v>488888</v>
      </c>
      <c r="E210" s="78"/>
      <c r="F210" s="97">
        <v>488888</v>
      </c>
      <c r="H210" s="95" t="s">
        <v>1019</v>
      </c>
      <c r="I210" s="96" t="s">
        <v>1923</v>
      </c>
      <c r="J210" s="97">
        <v>1391000</v>
      </c>
      <c r="K210" s="46">
        <f t="shared" si="13"/>
        <v>1275098</v>
      </c>
      <c r="L210" s="78"/>
      <c r="M210" s="97">
        <v>1275098</v>
      </c>
      <c r="O210" s="95" t="s">
        <v>882</v>
      </c>
      <c r="P210" s="96" t="s">
        <v>2261</v>
      </c>
      <c r="Q210" s="97">
        <v>8337450</v>
      </c>
      <c r="R210" s="97">
        <f t="shared" si="14"/>
        <v>4854177</v>
      </c>
      <c r="S210" s="97">
        <v>1189850</v>
      </c>
      <c r="T210" s="97">
        <v>3664327</v>
      </c>
      <c r="U210" s="78"/>
      <c r="V210" s="95" t="s">
        <v>885</v>
      </c>
      <c r="W210" s="96" t="s">
        <v>2262</v>
      </c>
      <c r="X210" s="97">
        <v>205000</v>
      </c>
      <c r="Y210" s="46">
        <f t="shared" si="15"/>
        <v>487700</v>
      </c>
      <c r="Z210" s="78"/>
      <c r="AA210" s="97">
        <v>487700</v>
      </c>
    </row>
    <row r="211" spans="1:27" ht="15">
      <c r="A211" s="95" t="s">
        <v>956</v>
      </c>
      <c r="B211" s="96" t="s">
        <v>1908</v>
      </c>
      <c r="C211" s="97">
        <v>1136432</v>
      </c>
      <c r="D211" s="46">
        <f t="shared" si="12"/>
        <v>1351796</v>
      </c>
      <c r="E211" s="97">
        <v>24900</v>
      </c>
      <c r="F211" s="97">
        <v>1326896</v>
      </c>
      <c r="H211" s="95" t="s">
        <v>1022</v>
      </c>
      <c r="I211" s="96" t="s">
        <v>1924</v>
      </c>
      <c r="J211" s="78"/>
      <c r="K211" s="46">
        <f t="shared" si="13"/>
        <v>2640412</v>
      </c>
      <c r="L211" s="97">
        <v>6310</v>
      </c>
      <c r="M211" s="97">
        <v>2634102</v>
      </c>
      <c r="O211" s="95" t="s">
        <v>885</v>
      </c>
      <c r="P211" s="96" t="s">
        <v>2262</v>
      </c>
      <c r="Q211" s="97">
        <v>187800</v>
      </c>
      <c r="R211" s="97">
        <f t="shared" si="14"/>
        <v>2870615</v>
      </c>
      <c r="S211" s="97">
        <v>8131</v>
      </c>
      <c r="T211" s="97">
        <v>2862484</v>
      </c>
      <c r="U211" s="78"/>
      <c r="V211" s="95" t="s">
        <v>888</v>
      </c>
      <c r="W211" s="96" t="s">
        <v>1892</v>
      </c>
      <c r="X211" s="97">
        <v>135600</v>
      </c>
      <c r="Y211" s="46">
        <f t="shared" si="15"/>
        <v>12080716</v>
      </c>
      <c r="Z211" s="97">
        <v>3516060</v>
      </c>
      <c r="AA211" s="97">
        <v>8564656</v>
      </c>
    </row>
    <row r="212" spans="1:27" ht="15">
      <c r="A212" s="95" t="s">
        <v>959</v>
      </c>
      <c r="B212" s="96" t="s">
        <v>1909</v>
      </c>
      <c r="C212" s="78"/>
      <c r="D212" s="46">
        <f t="shared" si="12"/>
        <v>23422</v>
      </c>
      <c r="E212" s="78"/>
      <c r="F212" s="97">
        <v>23422</v>
      </c>
      <c r="H212" s="95" t="s">
        <v>1031</v>
      </c>
      <c r="I212" s="96" t="s">
        <v>1926</v>
      </c>
      <c r="J212" s="78"/>
      <c r="K212" s="46">
        <f t="shared" si="13"/>
        <v>1433990</v>
      </c>
      <c r="L212" s="78"/>
      <c r="M212" s="97">
        <v>1433990</v>
      </c>
      <c r="O212" s="95" t="s">
        <v>888</v>
      </c>
      <c r="P212" s="96" t="s">
        <v>1892</v>
      </c>
      <c r="Q212" s="97">
        <v>13947155</v>
      </c>
      <c r="R212" s="97">
        <f t="shared" si="14"/>
        <v>29921063</v>
      </c>
      <c r="S212" s="97">
        <v>20145645</v>
      </c>
      <c r="T212" s="97">
        <v>9775418</v>
      </c>
      <c r="U212" s="78"/>
      <c r="V212" s="95" t="s">
        <v>891</v>
      </c>
      <c r="W212" s="96" t="s">
        <v>1893</v>
      </c>
      <c r="X212" s="78"/>
      <c r="Y212" s="46">
        <f t="shared" si="15"/>
        <v>1130755</v>
      </c>
      <c r="Z212" s="78"/>
      <c r="AA212" s="97">
        <v>1130755</v>
      </c>
    </row>
    <row r="213" spans="1:27" ht="15">
      <c r="A213" s="95" t="s">
        <v>965</v>
      </c>
      <c r="B213" s="96" t="s">
        <v>1910</v>
      </c>
      <c r="C213" s="78"/>
      <c r="D213" s="46">
        <f t="shared" si="12"/>
        <v>171839</v>
      </c>
      <c r="E213" s="78"/>
      <c r="F213" s="97">
        <v>171839</v>
      </c>
      <c r="H213" s="95" t="s">
        <v>1035</v>
      </c>
      <c r="I213" s="96" t="s">
        <v>1927</v>
      </c>
      <c r="J213" s="97">
        <v>50001</v>
      </c>
      <c r="K213" s="46">
        <f t="shared" si="13"/>
        <v>113500</v>
      </c>
      <c r="L213" s="97">
        <v>25000</v>
      </c>
      <c r="M213" s="97">
        <v>88500</v>
      </c>
      <c r="O213" s="95" t="s">
        <v>891</v>
      </c>
      <c r="P213" s="96" t="s">
        <v>1893</v>
      </c>
      <c r="Q213" s="97">
        <v>49500</v>
      </c>
      <c r="R213" s="97">
        <f t="shared" si="14"/>
        <v>17775485</v>
      </c>
      <c r="S213" s="97">
        <v>3348765</v>
      </c>
      <c r="T213" s="97">
        <v>14426720</v>
      </c>
      <c r="U213" s="78"/>
      <c r="V213" s="95" t="s">
        <v>894</v>
      </c>
      <c r="W213" s="96" t="s">
        <v>2182</v>
      </c>
      <c r="X213" s="97">
        <v>5278815</v>
      </c>
      <c r="Y213" s="46">
        <f t="shared" si="15"/>
        <v>25706416</v>
      </c>
      <c r="Z213" s="97">
        <v>193500</v>
      </c>
      <c r="AA213" s="97">
        <v>25512916</v>
      </c>
    </row>
    <row r="214" spans="1:27" ht="15">
      <c r="A214" s="95" t="s">
        <v>971</v>
      </c>
      <c r="B214" s="96" t="s">
        <v>1912</v>
      </c>
      <c r="C214" s="97">
        <v>312500</v>
      </c>
      <c r="D214" s="46">
        <f t="shared" si="12"/>
        <v>359372</v>
      </c>
      <c r="E214" s="97">
        <v>183000</v>
      </c>
      <c r="F214" s="97">
        <v>176372</v>
      </c>
      <c r="H214" s="95" t="s">
        <v>1038</v>
      </c>
      <c r="I214" s="96" t="s">
        <v>1928</v>
      </c>
      <c r="J214" s="78"/>
      <c r="K214" s="46">
        <f t="shared" si="13"/>
        <v>166084</v>
      </c>
      <c r="L214" s="97">
        <v>47050</v>
      </c>
      <c r="M214" s="97">
        <v>119034</v>
      </c>
      <c r="O214" s="95" t="s">
        <v>894</v>
      </c>
      <c r="P214" s="96" t="s">
        <v>2182</v>
      </c>
      <c r="Q214" s="97">
        <v>34232235</v>
      </c>
      <c r="R214" s="97">
        <f t="shared" si="14"/>
        <v>23330237</v>
      </c>
      <c r="S214" s="97">
        <v>10951872</v>
      </c>
      <c r="T214" s="97">
        <v>12378365</v>
      </c>
      <c r="U214" s="78"/>
      <c r="V214" s="95" t="s">
        <v>897</v>
      </c>
      <c r="W214" s="96" t="s">
        <v>1894</v>
      </c>
      <c r="X214" s="97">
        <v>16131213</v>
      </c>
      <c r="Y214" s="46">
        <f t="shared" si="15"/>
        <v>10310719</v>
      </c>
      <c r="Z214" s="97">
        <v>230600</v>
      </c>
      <c r="AA214" s="97">
        <v>10080119</v>
      </c>
    </row>
    <row r="215" spans="1:27" ht="15">
      <c r="A215" s="95" t="s">
        <v>974</v>
      </c>
      <c r="B215" s="96" t="s">
        <v>2167</v>
      </c>
      <c r="C215" s="78"/>
      <c r="D215" s="46">
        <f t="shared" si="12"/>
        <v>1500</v>
      </c>
      <c r="E215" s="78"/>
      <c r="F215" s="97">
        <v>1500</v>
      </c>
      <c r="H215" s="95" t="s">
        <v>1041</v>
      </c>
      <c r="I215" s="96" t="s">
        <v>1929</v>
      </c>
      <c r="J215" s="97">
        <v>95430</v>
      </c>
      <c r="K215" s="46">
        <f t="shared" si="13"/>
        <v>22355</v>
      </c>
      <c r="L215" s="78"/>
      <c r="M215" s="97">
        <v>22355</v>
      </c>
      <c r="O215" s="95" t="s">
        <v>897</v>
      </c>
      <c r="P215" s="96" t="s">
        <v>1894</v>
      </c>
      <c r="Q215" s="97">
        <v>51371060</v>
      </c>
      <c r="R215" s="97">
        <f t="shared" si="14"/>
        <v>35046552</v>
      </c>
      <c r="S215" s="97">
        <v>6235655</v>
      </c>
      <c r="T215" s="97">
        <v>28810897</v>
      </c>
      <c r="U215" s="78"/>
      <c r="V215" s="95" t="s">
        <v>900</v>
      </c>
      <c r="W215" s="96" t="s">
        <v>1895</v>
      </c>
      <c r="X215" s="97">
        <v>136488759</v>
      </c>
      <c r="Y215" s="46">
        <f t="shared" si="15"/>
        <v>239532476</v>
      </c>
      <c r="Z215" s="97">
        <v>8832002</v>
      </c>
      <c r="AA215" s="97">
        <v>230700474</v>
      </c>
    </row>
    <row r="216" spans="1:27" ht="15">
      <c r="A216" s="95" t="s">
        <v>977</v>
      </c>
      <c r="B216" s="96" t="s">
        <v>1807</v>
      </c>
      <c r="C216" s="97">
        <v>356500</v>
      </c>
      <c r="D216" s="46">
        <f t="shared" si="12"/>
        <v>1412958</v>
      </c>
      <c r="E216" s="97">
        <v>96317</v>
      </c>
      <c r="F216" s="97">
        <v>1316641</v>
      </c>
      <c r="H216" s="95" t="s">
        <v>1047</v>
      </c>
      <c r="I216" s="96" t="s">
        <v>1931</v>
      </c>
      <c r="J216" s="97">
        <v>2</v>
      </c>
      <c r="K216" s="46">
        <f t="shared" si="13"/>
        <v>6350</v>
      </c>
      <c r="L216" s="78"/>
      <c r="M216" s="97">
        <v>6350</v>
      </c>
      <c r="O216" s="95" t="s">
        <v>900</v>
      </c>
      <c r="P216" s="96" t="s">
        <v>1895</v>
      </c>
      <c r="Q216" s="97">
        <v>35737921</v>
      </c>
      <c r="R216" s="97">
        <f t="shared" si="14"/>
        <v>46135159</v>
      </c>
      <c r="S216" s="97">
        <v>1658814</v>
      </c>
      <c r="T216" s="97">
        <v>44476345</v>
      </c>
      <c r="U216" s="78"/>
      <c r="V216" s="95" t="s">
        <v>903</v>
      </c>
      <c r="W216" s="96" t="s">
        <v>1896</v>
      </c>
      <c r="X216" s="97">
        <v>130250</v>
      </c>
      <c r="Y216" s="46">
        <f t="shared" si="15"/>
        <v>362434</v>
      </c>
      <c r="Z216" s="78"/>
      <c r="AA216" s="97">
        <v>362434</v>
      </c>
    </row>
    <row r="217" spans="1:27" ht="15">
      <c r="A217" s="95" t="s">
        <v>979</v>
      </c>
      <c r="B217" s="96" t="s">
        <v>2334</v>
      </c>
      <c r="C217" s="78"/>
      <c r="D217" s="46">
        <f t="shared" si="12"/>
        <v>334943</v>
      </c>
      <c r="E217" s="78"/>
      <c r="F217" s="97">
        <v>334943</v>
      </c>
      <c r="H217" s="95" t="s">
        <v>1050</v>
      </c>
      <c r="I217" s="96" t="s">
        <v>1932</v>
      </c>
      <c r="J217" s="97">
        <v>101547</v>
      </c>
      <c r="K217" s="46">
        <f t="shared" si="13"/>
        <v>997685</v>
      </c>
      <c r="L217" s="78"/>
      <c r="M217" s="97">
        <v>997685</v>
      </c>
      <c r="O217" s="95" t="s">
        <v>903</v>
      </c>
      <c r="P217" s="96" t="s">
        <v>1896</v>
      </c>
      <c r="Q217" s="97">
        <v>15011550</v>
      </c>
      <c r="R217" s="97">
        <f t="shared" si="14"/>
        <v>5612328</v>
      </c>
      <c r="S217" s="97">
        <v>1398100</v>
      </c>
      <c r="T217" s="97">
        <v>4214228</v>
      </c>
      <c r="U217" s="78"/>
      <c r="V217" s="95" t="s">
        <v>906</v>
      </c>
      <c r="W217" s="96" t="s">
        <v>1897</v>
      </c>
      <c r="X217" s="97">
        <v>15991715</v>
      </c>
      <c r="Y217" s="46">
        <f t="shared" si="15"/>
        <v>26881872</v>
      </c>
      <c r="Z217" s="78"/>
      <c r="AA217" s="97">
        <v>26881872</v>
      </c>
    </row>
    <row r="218" spans="1:27" ht="15">
      <c r="A218" s="95" t="s">
        <v>982</v>
      </c>
      <c r="B218" s="96" t="s">
        <v>1913</v>
      </c>
      <c r="C218" s="78"/>
      <c r="D218" s="46">
        <f t="shared" si="12"/>
        <v>720722</v>
      </c>
      <c r="E218" s="97">
        <v>60125</v>
      </c>
      <c r="F218" s="97">
        <v>660597</v>
      </c>
      <c r="H218" s="95" t="s">
        <v>1053</v>
      </c>
      <c r="I218" s="96" t="s">
        <v>1933</v>
      </c>
      <c r="J218" s="97">
        <v>22000</v>
      </c>
      <c r="K218" s="46">
        <f t="shared" si="13"/>
        <v>1350</v>
      </c>
      <c r="L218" s="78"/>
      <c r="M218" s="97">
        <v>1350</v>
      </c>
      <c r="O218" s="95" t="s">
        <v>906</v>
      </c>
      <c r="P218" s="96" t="s">
        <v>1897</v>
      </c>
      <c r="Q218" s="97">
        <v>1082500</v>
      </c>
      <c r="R218" s="97">
        <f t="shared" si="14"/>
        <v>11045180</v>
      </c>
      <c r="S218" s="97">
        <v>3491175</v>
      </c>
      <c r="T218" s="97">
        <v>7554005</v>
      </c>
      <c r="U218" s="78"/>
      <c r="V218" s="95" t="s">
        <v>908</v>
      </c>
      <c r="W218" s="96" t="s">
        <v>2251</v>
      </c>
      <c r="X218" s="97">
        <v>818800</v>
      </c>
      <c r="Y218" s="46">
        <f t="shared" si="15"/>
        <v>2680488</v>
      </c>
      <c r="Z218" s="78"/>
      <c r="AA218" s="97">
        <v>2680488</v>
      </c>
    </row>
    <row r="219" spans="1:27" ht="15">
      <c r="A219" s="95" t="s">
        <v>985</v>
      </c>
      <c r="B219" s="96" t="s">
        <v>1914</v>
      </c>
      <c r="C219" s="78"/>
      <c r="D219" s="46">
        <f t="shared" si="12"/>
        <v>128766</v>
      </c>
      <c r="E219" s="78"/>
      <c r="F219" s="97">
        <v>128766</v>
      </c>
      <c r="H219" s="95" t="s">
        <v>1056</v>
      </c>
      <c r="I219" s="96" t="s">
        <v>1934</v>
      </c>
      <c r="J219" s="97">
        <v>89100</v>
      </c>
      <c r="K219" s="46">
        <f t="shared" si="13"/>
        <v>1</v>
      </c>
      <c r="L219" s="97">
        <v>1</v>
      </c>
      <c r="M219" s="78"/>
      <c r="O219" s="95" t="s">
        <v>908</v>
      </c>
      <c r="P219" s="96" t="s">
        <v>2251</v>
      </c>
      <c r="Q219" s="97">
        <v>293000</v>
      </c>
      <c r="R219" s="97">
        <f t="shared" si="14"/>
        <v>5354570</v>
      </c>
      <c r="S219" s="97">
        <v>166700</v>
      </c>
      <c r="T219" s="97">
        <v>5187870</v>
      </c>
      <c r="U219" s="78"/>
      <c r="V219" s="95" t="s">
        <v>911</v>
      </c>
      <c r="W219" s="96" t="s">
        <v>1898</v>
      </c>
      <c r="X219" s="97">
        <v>672190</v>
      </c>
      <c r="Y219" s="46">
        <f t="shared" si="15"/>
        <v>4704877</v>
      </c>
      <c r="Z219" s="78"/>
      <c r="AA219" s="97">
        <v>4704877</v>
      </c>
    </row>
    <row r="220" spans="1:27" ht="15">
      <c r="A220" s="95" t="s">
        <v>988</v>
      </c>
      <c r="B220" s="96" t="s">
        <v>1915</v>
      </c>
      <c r="C220" s="78"/>
      <c r="D220" s="46">
        <f t="shared" si="12"/>
        <v>314017</v>
      </c>
      <c r="E220" s="78"/>
      <c r="F220" s="97">
        <v>314017</v>
      </c>
      <c r="H220" s="95" t="s">
        <v>1059</v>
      </c>
      <c r="I220" s="96" t="s">
        <v>1935</v>
      </c>
      <c r="J220" s="78"/>
      <c r="K220" s="46">
        <f t="shared" si="13"/>
        <v>13900</v>
      </c>
      <c r="L220" s="78"/>
      <c r="M220" s="97">
        <v>13900</v>
      </c>
      <c r="O220" s="95" t="s">
        <v>911</v>
      </c>
      <c r="P220" s="96" t="s">
        <v>1898</v>
      </c>
      <c r="Q220" s="78"/>
      <c r="R220" s="97">
        <f t="shared" si="14"/>
        <v>3346308</v>
      </c>
      <c r="S220" s="97">
        <v>1319970</v>
      </c>
      <c r="T220" s="97">
        <v>2026338</v>
      </c>
      <c r="U220" s="78"/>
      <c r="V220" s="95" t="s">
        <v>914</v>
      </c>
      <c r="W220" s="96" t="s">
        <v>2272</v>
      </c>
      <c r="X220" s="97">
        <v>21550</v>
      </c>
      <c r="Y220" s="46">
        <f t="shared" si="15"/>
        <v>6750581</v>
      </c>
      <c r="Z220" s="97">
        <v>43000</v>
      </c>
      <c r="AA220" s="97">
        <v>6707581</v>
      </c>
    </row>
    <row r="221" spans="1:27" ht="15">
      <c r="A221" s="95" t="s">
        <v>991</v>
      </c>
      <c r="B221" s="96" t="s">
        <v>1916</v>
      </c>
      <c r="C221" s="78"/>
      <c r="D221" s="46">
        <f t="shared" si="12"/>
        <v>62693</v>
      </c>
      <c r="E221" s="78"/>
      <c r="F221" s="97">
        <v>62693</v>
      </c>
      <c r="H221" s="95" t="s">
        <v>1062</v>
      </c>
      <c r="I221" s="96" t="s">
        <v>1905</v>
      </c>
      <c r="J221" s="78"/>
      <c r="K221" s="46">
        <f t="shared" si="13"/>
        <v>3500</v>
      </c>
      <c r="L221" s="78"/>
      <c r="M221" s="97">
        <v>3500</v>
      </c>
      <c r="O221" s="95" t="s">
        <v>914</v>
      </c>
      <c r="P221" s="96" t="s">
        <v>2272</v>
      </c>
      <c r="Q221" s="97">
        <v>98560</v>
      </c>
      <c r="R221" s="97">
        <f t="shared" si="14"/>
        <v>15870324</v>
      </c>
      <c r="S221" s="97">
        <v>6371843</v>
      </c>
      <c r="T221" s="97">
        <v>9498481</v>
      </c>
      <c r="U221" s="78"/>
      <c r="V221" s="95" t="s">
        <v>917</v>
      </c>
      <c r="W221" s="96" t="s">
        <v>1899</v>
      </c>
      <c r="X221" s="97">
        <v>69500</v>
      </c>
      <c r="Y221" s="46">
        <f t="shared" si="15"/>
        <v>776836</v>
      </c>
      <c r="Z221" s="78"/>
      <c r="AA221" s="97">
        <v>776836</v>
      </c>
    </row>
    <row r="222" spans="1:27" ht="15">
      <c r="A222" s="95" t="s">
        <v>994</v>
      </c>
      <c r="B222" s="96" t="s">
        <v>1917</v>
      </c>
      <c r="C222" s="78"/>
      <c r="D222" s="46">
        <f t="shared" si="12"/>
        <v>93068</v>
      </c>
      <c r="E222" s="78"/>
      <c r="F222" s="97">
        <v>93068</v>
      </c>
      <c r="H222" s="95" t="s">
        <v>1064</v>
      </c>
      <c r="I222" s="96" t="s">
        <v>1936</v>
      </c>
      <c r="J222" s="78"/>
      <c r="K222" s="46">
        <f t="shared" si="13"/>
        <v>3725</v>
      </c>
      <c r="L222" s="78"/>
      <c r="M222" s="97">
        <v>3725</v>
      </c>
      <c r="O222" s="95" t="s">
        <v>917</v>
      </c>
      <c r="P222" s="96" t="s">
        <v>1899</v>
      </c>
      <c r="Q222" s="97">
        <v>328194</v>
      </c>
      <c r="R222" s="97">
        <f t="shared" si="14"/>
        <v>6712950</v>
      </c>
      <c r="S222" s="97">
        <v>1914890</v>
      </c>
      <c r="T222" s="97">
        <v>4798060</v>
      </c>
      <c r="U222" s="78"/>
      <c r="V222" s="95" t="s">
        <v>920</v>
      </c>
      <c r="W222" s="96" t="s">
        <v>1900</v>
      </c>
      <c r="X222" s="97">
        <v>776700</v>
      </c>
      <c r="Y222" s="46">
        <f t="shared" si="15"/>
        <v>43185741</v>
      </c>
      <c r="Z222" s="97">
        <v>34099700</v>
      </c>
      <c r="AA222" s="97">
        <v>9086041</v>
      </c>
    </row>
    <row r="223" spans="1:27" ht="15">
      <c r="A223" s="95" t="s">
        <v>998</v>
      </c>
      <c r="B223" s="96" t="s">
        <v>2293</v>
      </c>
      <c r="C223" s="97">
        <v>372000</v>
      </c>
      <c r="D223" s="46">
        <f t="shared" si="12"/>
        <v>3085445</v>
      </c>
      <c r="E223" s="97">
        <v>2136560</v>
      </c>
      <c r="F223" s="97">
        <v>948885</v>
      </c>
      <c r="H223" s="95" t="s">
        <v>1067</v>
      </c>
      <c r="I223" s="96" t="s">
        <v>1937</v>
      </c>
      <c r="J223" s="78"/>
      <c r="K223" s="46">
        <f t="shared" si="13"/>
        <v>36920</v>
      </c>
      <c r="L223" s="78"/>
      <c r="M223" s="97">
        <v>36920</v>
      </c>
      <c r="O223" s="95" t="s">
        <v>920</v>
      </c>
      <c r="P223" s="96" t="s">
        <v>1900</v>
      </c>
      <c r="Q223" s="97">
        <v>15300</v>
      </c>
      <c r="R223" s="97">
        <f t="shared" si="14"/>
        <v>7847278</v>
      </c>
      <c r="S223" s="97">
        <v>2966425</v>
      </c>
      <c r="T223" s="97">
        <v>4880853</v>
      </c>
      <c r="U223" s="78"/>
      <c r="V223" s="95" t="s">
        <v>923</v>
      </c>
      <c r="W223" s="96" t="s">
        <v>1901</v>
      </c>
      <c r="X223" s="97">
        <v>15187656</v>
      </c>
      <c r="Y223" s="46">
        <f t="shared" si="15"/>
        <v>26080364</v>
      </c>
      <c r="Z223" s="97">
        <v>3346000</v>
      </c>
      <c r="AA223" s="97">
        <v>22734364</v>
      </c>
    </row>
    <row r="224" spans="1:27" ht="15">
      <c r="A224" s="95" t="s">
        <v>1004</v>
      </c>
      <c r="B224" s="96" t="s">
        <v>1918</v>
      </c>
      <c r="C224" s="97">
        <v>131626000</v>
      </c>
      <c r="D224" s="46">
        <f t="shared" si="12"/>
        <v>182160</v>
      </c>
      <c r="E224" s="78"/>
      <c r="F224" s="97">
        <v>182160</v>
      </c>
      <c r="H224" s="95" t="s">
        <v>1070</v>
      </c>
      <c r="I224" s="96" t="s">
        <v>1938</v>
      </c>
      <c r="J224" s="78"/>
      <c r="K224" s="46">
        <f t="shared" si="13"/>
        <v>15930</v>
      </c>
      <c r="L224" s="78"/>
      <c r="M224" s="97">
        <v>15930</v>
      </c>
      <c r="O224" s="95" t="s">
        <v>923</v>
      </c>
      <c r="P224" s="96" t="s">
        <v>1901</v>
      </c>
      <c r="Q224" s="97">
        <v>2005247</v>
      </c>
      <c r="R224" s="97">
        <f t="shared" si="14"/>
        <v>15369366</v>
      </c>
      <c r="S224" s="97">
        <v>1503335</v>
      </c>
      <c r="T224" s="97">
        <v>13866031</v>
      </c>
      <c r="U224" s="78"/>
      <c r="V224" s="95" t="s">
        <v>927</v>
      </c>
      <c r="W224" s="96" t="s">
        <v>2273</v>
      </c>
      <c r="X224" s="78"/>
      <c r="Y224" s="46">
        <f t="shared" si="15"/>
        <v>413141</v>
      </c>
      <c r="Z224" s="78"/>
      <c r="AA224" s="97">
        <v>413141</v>
      </c>
    </row>
    <row r="225" spans="1:27" ht="15">
      <c r="A225" s="95" t="s">
        <v>1007</v>
      </c>
      <c r="B225" s="96" t="s">
        <v>1919</v>
      </c>
      <c r="C225" s="97">
        <v>4386400</v>
      </c>
      <c r="D225" s="46">
        <f t="shared" si="12"/>
        <v>108068</v>
      </c>
      <c r="E225" s="78"/>
      <c r="F225" s="97">
        <v>108068</v>
      </c>
      <c r="H225" s="95" t="s">
        <v>1073</v>
      </c>
      <c r="I225" s="96" t="s">
        <v>1939</v>
      </c>
      <c r="J225" s="78"/>
      <c r="K225" s="46">
        <f t="shared" si="13"/>
        <v>7547</v>
      </c>
      <c r="L225" s="78"/>
      <c r="M225" s="97">
        <v>7547</v>
      </c>
      <c r="O225" s="95" t="s">
        <v>927</v>
      </c>
      <c r="P225" s="96" t="s">
        <v>2273</v>
      </c>
      <c r="Q225" s="97">
        <v>60169</v>
      </c>
      <c r="R225" s="97">
        <f t="shared" si="14"/>
        <v>2416904</v>
      </c>
      <c r="S225" s="97">
        <v>77325</v>
      </c>
      <c r="T225" s="97">
        <v>2339579</v>
      </c>
      <c r="U225" s="78"/>
      <c r="V225" s="95" t="s">
        <v>930</v>
      </c>
      <c r="W225" s="96" t="s">
        <v>1902</v>
      </c>
      <c r="X225" s="97">
        <v>27167902</v>
      </c>
      <c r="Y225" s="46">
        <f t="shared" si="15"/>
        <v>10782643</v>
      </c>
      <c r="Z225" s="97">
        <v>259900</v>
      </c>
      <c r="AA225" s="97">
        <v>10522743</v>
      </c>
    </row>
    <row r="226" spans="1:27" ht="15">
      <c r="A226" s="95" t="s">
        <v>1010</v>
      </c>
      <c r="B226" s="96" t="s">
        <v>1920</v>
      </c>
      <c r="C226" s="97">
        <v>1617430</v>
      </c>
      <c r="D226" s="46">
        <f t="shared" si="12"/>
        <v>4516411</v>
      </c>
      <c r="E226" s="97">
        <v>848451</v>
      </c>
      <c r="F226" s="97">
        <v>3667960</v>
      </c>
      <c r="H226" s="95" t="s">
        <v>1076</v>
      </c>
      <c r="I226" s="96" t="s">
        <v>1940</v>
      </c>
      <c r="J226" s="97">
        <v>40000</v>
      </c>
      <c r="K226" s="46">
        <f t="shared" si="13"/>
        <v>162317</v>
      </c>
      <c r="L226" s="78"/>
      <c r="M226" s="97">
        <v>162317</v>
      </c>
      <c r="O226" s="95" t="s">
        <v>930</v>
      </c>
      <c r="P226" s="96" t="s">
        <v>1902</v>
      </c>
      <c r="Q226" s="97">
        <v>1714708</v>
      </c>
      <c r="R226" s="97">
        <f t="shared" si="14"/>
        <v>7035361</v>
      </c>
      <c r="S226" s="97">
        <v>324150</v>
      </c>
      <c r="T226" s="97">
        <v>6711211</v>
      </c>
      <c r="U226" s="78"/>
      <c r="V226" s="95" t="s">
        <v>933</v>
      </c>
      <c r="W226" s="96" t="s">
        <v>1903</v>
      </c>
      <c r="X226" s="97">
        <v>82270</v>
      </c>
      <c r="Y226" s="46">
        <f t="shared" si="15"/>
        <v>570761</v>
      </c>
      <c r="Z226" s="97">
        <v>235279</v>
      </c>
      <c r="AA226" s="97">
        <v>335482</v>
      </c>
    </row>
    <row r="227" spans="1:27" ht="15">
      <c r="A227" s="95" t="s">
        <v>1013</v>
      </c>
      <c r="B227" s="96" t="s">
        <v>1921</v>
      </c>
      <c r="C227" s="97">
        <v>325745926</v>
      </c>
      <c r="D227" s="46">
        <f t="shared" si="12"/>
        <v>41395352</v>
      </c>
      <c r="E227" s="97">
        <v>91401</v>
      </c>
      <c r="F227" s="97">
        <v>41303951</v>
      </c>
      <c r="H227" s="95" t="s">
        <v>1079</v>
      </c>
      <c r="I227" s="96" t="s">
        <v>1941</v>
      </c>
      <c r="J227" s="97">
        <v>75000</v>
      </c>
      <c r="K227" s="46">
        <f t="shared" si="13"/>
        <v>49430</v>
      </c>
      <c r="L227" s="78"/>
      <c r="M227" s="97">
        <v>49430</v>
      </c>
      <c r="O227" s="95" t="s">
        <v>933</v>
      </c>
      <c r="P227" s="96" t="s">
        <v>1903</v>
      </c>
      <c r="Q227" s="97">
        <v>5570451</v>
      </c>
      <c r="R227" s="97">
        <f t="shared" si="14"/>
        <v>5087184</v>
      </c>
      <c r="S227" s="97">
        <v>180050</v>
      </c>
      <c r="T227" s="97">
        <v>4907134</v>
      </c>
      <c r="U227" s="78"/>
      <c r="V227" s="95" t="s">
        <v>936</v>
      </c>
      <c r="W227" s="96" t="s">
        <v>1904</v>
      </c>
      <c r="X227" s="97">
        <v>914795</v>
      </c>
      <c r="Y227" s="46">
        <f t="shared" si="15"/>
        <v>1873120</v>
      </c>
      <c r="Z227" s="97">
        <v>13500</v>
      </c>
      <c r="AA227" s="97">
        <v>1859620</v>
      </c>
    </row>
    <row r="228" spans="1:27" ht="15">
      <c r="A228" s="95" t="s">
        <v>1016</v>
      </c>
      <c r="B228" s="96" t="s">
        <v>1922</v>
      </c>
      <c r="C228" s="78"/>
      <c r="D228" s="46">
        <f t="shared" si="12"/>
        <v>1655774</v>
      </c>
      <c r="E228" s="97">
        <v>4100</v>
      </c>
      <c r="F228" s="97">
        <v>1651674</v>
      </c>
      <c r="H228" s="95" t="s">
        <v>1082</v>
      </c>
      <c r="I228" s="96" t="s">
        <v>1942</v>
      </c>
      <c r="J228" s="78"/>
      <c r="K228" s="46">
        <f t="shared" si="13"/>
        <v>23310</v>
      </c>
      <c r="L228" s="78"/>
      <c r="M228" s="97">
        <v>23310</v>
      </c>
      <c r="O228" s="95" t="s">
        <v>936</v>
      </c>
      <c r="P228" s="96" t="s">
        <v>1904</v>
      </c>
      <c r="Q228" s="97">
        <v>911300</v>
      </c>
      <c r="R228" s="97">
        <f t="shared" si="14"/>
        <v>229400</v>
      </c>
      <c r="S228" s="97">
        <v>179700</v>
      </c>
      <c r="T228" s="97">
        <v>49700</v>
      </c>
      <c r="U228" s="78"/>
      <c r="V228" s="95" t="s">
        <v>939</v>
      </c>
      <c r="W228" s="96" t="s">
        <v>1905</v>
      </c>
      <c r="X228" s="97">
        <v>1074484</v>
      </c>
      <c r="Y228" s="46">
        <f t="shared" si="15"/>
        <v>528229</v>
      </c>
      <c r="Z228" s="78"/>
      <c r="AA228" s="97">
        <v>528229</v>
      </c>
    </row>
    <row r="229" spans="1:27" ht="15">
      <c r="A229" s="95" t="s">
        <v>1019</v>
      </c>
      <c r="B229" s="96" t="s">
        <v>1923</v>
      </c>
      <c r="C229" s="97">
        <v>58400</v>
      </c>
      <c r="D229" s="46">
        <f t="shared" si="12"/>
        <v>874499</v>
      </c>
      <c r="E229" s="97">
        <v>26950</v>
      </c>
      <c r="F229" s="97">
        <v>847549</v>
      </c>
      <c r="H229" s="95" t="s">
        <v>1085</v>
      </c>
      <c r="I229" s="96" t="s">
        <v>1943</v>
      </c>
      <c r="J229" s="78"/>
      <c r="K229" s="46">
        <f t="shared" si="13"/>
        <v>260015</v>
      </c>
      <c r="L229" s="78"/>
      <c r="M229" s="97">
        <v>260015</v>
      </c>
      <c r="O229" s="95" t="s">
        <v>939</v>
      </c>
      <c r="P229" s="96" t="s">
        <v>1905</v>
      </c>
      <c r="Q229" s="97">
        <v>2233528</v>
      </c>
      <c r="R229" s="97">
        <f t="shared" si="14"/>
        <v>4160801</v>
      </c>
      <c r="S229" s="97">
        <v>305912</v>
      </c>
      <c r="T229" s="97">
        <v>3854889</v>
      </c>
      <c r="U229" s="78"/>
      <c r="V229" s="95" t="s">
        <v>942</v>
      </c>
      <c r="W229" s="96" t="s">
        <v>1906</v>
      </c>
      <c r="X229" s="97">
        <v>25393000</v>
      </c>
      <c r="Y229" s="46">
        <f t="shared" si="15"/>
        <v>6374526</v>
      </c>
      <c r="Z229" s="78"/>
      <c r="AA229" s="97">
        <v>6374526</v>
      </c>
    </row>
    <row r="230" spans="1:27" ht="15">
      <c r="A230" s="95" t="s">
        <v>1022</v>
      </c>
      <c r="B230" s="96" t="s">
        <v>1924</v>
      </c>
      <c r="C230" s="97">
        <v>265000</v>
      </c>
      <c r="D230" s="46">
        <f t="shared" si="12"/>
        <v>353237</v>
      </c>
      <c r="E230" s="97">
        <v>59009</v>
      </c>
      <c r="F230" s="97">
        <v>294228</v>
      </c>
      <c r="H230" s="95" t="s">
        <v>1088</v>
      </c>
      <c r="I230" s="96" t="s">
        <v>1944</v>
      </c>
      <c r="J230" s="97">
        <v>100</v>
      </c>
      <c r="K230" s="46">
        <f t="shared" si="13"/>
        <v>17549</v>
      </c>
      <c r="L230" s="78"/>
      <c r="M230" s="97">
        <v>17549</v>
      </c>
      <c r="O230" s="95" t="s">
        <v>942</v>
      </c>
      <c r="P230" s="96" t="s">
        <v>1906</v>
      </c>
      <c r="Q230" s="97">
        <v>8526704</v>
      </c>
      <c r="R230" s="97">
        <f t="shared" si="14"/>
        <v>5556951</v>
      </c>
      <c r="S230" s="97">
        <v>542545</v>
      </c>
      <c r="T230" s="97">
        <v>5014406</v>
      </c>
      <c r="U230" s="78"/>
      <c r="V230" s="95" t="s">
        <v>945</v>
      </c>
      <c r="W230" s="96" t="s">
        <v>1880</v>
      </c>
      <c r="X230" s="97">
        <v>2008801</v>
      </c>
      <c r="Y230" s="46">
        <f t="shared" si="15"/>
        <v>1078644</v>
      </c>
      <c r="Z230" s="78"/>
      <c r="AA230" s="97">
        <v>1078644</v>
      </c>
    </row>
    <row r="231" spans="1:27" ht="15">
      <c r="A231" s="95" t="s">
        <v>1031</v>
      </c>
      <c r="B231" s="96" t="s">
        <v>1926</v>
      </c>
      <c r="C231" s="78"/>
      <c r="D231" s="46">
        <f t="shared" si="12"/>
        <v>1495274</v>
      </c>
      <c r="E231" s="78"/>
      <c r="F231" s="97">
        <v>1495274</v>
      </c>
      <c r="H231" s="95" t="s">
        <v>1091</v>
      </c>
      <c r="I231" s="96" t="s">
        <v>2168</v>
      </c>
      <c r="J231" s="78"/>
      <c r="K231" s="46">
        <f t="shared" si="13"/>
        <v>19231</v>
      </c>
      <c r="L231" s="78"/>
      <c r="M231" s="97">
        <v>19231</v>
      </c>
      <c r="O231" s="95" t="s">
        <v>945</v>
      </c>
      <c r="P231" s="96" t="s">
        <v>1880</v>
      </c>
      <c r="Q231" s="78"/>
      <c r="R231" s="97">
        <f t="shared" si="14"/>
        <v>1391989</v>
      </c>
      <c r="S231" s="97">
        <v>97900</v>
      </c>
      <c r="T231" s="97">
        <v>1294089</v>
      </c>
      <c r="U231" s="78"/>
      <c r="V231" s="95" t="s">
        <v>947</v>
      </c>
      <c r="W231" s="96" t="s">
        <v>1907</v>
      </c>
      <c r="X231" s="97">
        <v>8855269</v>
      </c>
      <c r="Y231" s="46">
        <f t="shared" si="15"/>
        <v>19423995</v>
      </c>
      <c r="Z231" s="97">
        <v>14255650</v>
      </c>
      <c r="AA231" s="97">
        <v>5168345</v>
      </c>
    </row>
    <row r="232" spans="1:27" ht="15">
      <c r="A232" s="95" t="s">
        <v>1035</v>
      </c>
      <c r="B232" s="96" t="s">
        <v>1927</v>
      </c>
      <c r="C232" s="78"/>
      <c r="D232" s="46">
        <f t="shared" si="12"/>
        <v>308494</v>
      </c>
      <c r="E232" s="97">
        <v>89080</v>
      </c>
      <c r="F232" s="97">
        <v>219414</v>
      </c>
      <c r="H232" s="95" t="s">
        <v>1094</v>
      </c>
      <c r="I232" s="96" t="s">
        <v>1945</v>
      </c>
      <c r="J232" s="97">
        <v>1195000</v>
      </c>
      <c r="K232" s="46">
        <f t="shared" si="13"/>
        <v>979081</v>
      </c>
      <c r="L232" s="78"/>
      <c r="M232" s="97">
        <v>979081</v>
      </c>
      <c r="O232" s="95" t="s">
        <v>947</v>
      </c>
      <c r="P232" s="96" t="s">
        <v>1907</v>
      </c>
      <c r="Q232" s="97">
        <v>4140279</v>
      </c>
      <c r="R232" s="97">
        <f t="shared" si="14"/>
        <v>3087737</v>
      </c>
      <c r="S232" s="97">
        <v>742776</v>
      </c>
      <c r="T232" s="97">
        <v>2344961</v>
      </c>
      <c r="U232" s="78"/>
      <c r="V232" s="95" t="s">
        <v>950</v>
      </c>
      <c r="W232" s="96" t="s">
        <v>2252</v>
      </c>
      <c r="X232" s="97">
        <v>8253374</v>
      </c>
      <c r="Y232" s="46">
        <f t="shared" si="15"/>
        <v>13136180</v>
      </c>
      <c r="Z232" s="97">
        <v>2945100</v>
      </c>
      <c r="AA232" s="97">
        <v>10191080</v>
      </c>
    </row>
    <row r="233" spans="1:27" ht="15">
      <c r="A233" s="95" t="s">
        <v>1038</v>
      </c>
      <c r="B233" s="96" t="s">
        <v>1928</v>
      </c>
      <c r="C233" s="97">
        <v>41000</v>
      </c>
      <c r="D233" s="46">
        <f t="shared" si="12"/>
        <v>71680</v>
      </c>
      <c r="E233" s="78"/>
      <c r="F233" s="97">
        <v>71680</v>
      </c>
      <c r="H233" s="95" t="s">
        <v>1097</v>
      </c>
      <c r="I233" s="96" t="s">
        <v>1946</v>
      </c>
      <c r="J233" s="97">
        <v>15000</v>
      </c>
      <c r="K233" s="46">
        <f t="shared" si="13"/>
        <v>2559203</v>
      </c>
      <c r="L233" s="78"/>
      <c r="M233" s="97">
        <v>2559203</v>
      </c>
      <c r="O233" s="95" t="s">
        <v>950</v>
      </c>
      <c r="P233" s="96" t="s">
        <v>2252</v>
      </c>
      <c r="Q233" s="97">
        <v>29000</v>
      </c>
      <c r="R233" s="97">
        <f t="shared" si="14"/>
        <v>1752743</v>
      </c>
      <c r="S233" s="97">
        <v>159381</v>
      </c>
      <c r="T233" s="97">
        <v>1593362</v>
      </c>
      <c r="U233" s="78"/>
      <c r="V233" s="95" t="s">
        <v>953</v>
      </c>
      <c r="W233" s="96" t="s">
        <v>2335</v>
      </c>
      <c r="X233" s="97">
        <v>790000</v>
      </c>
      <c r="Y233" s="46">
        <f t="shared" si="15"/>
        <v>1824500</v>
      </c>
      <c r="Z233" s="97">
        <v>54800</v>
      </c>
      <c r="AA233" s="97">
        <v>1769700</v>
      </c>
    </row>
    <row r="234" spans="1:27" ht="15">
      <c r="A234" s="95" t="s">
        <v>1041</v>
      </c>
      <c r="B234" s="96" t="s">
        <v>1929</v>
      </c>
      <c r="C234" s="78"/>
      <c r="D234" s="46">
        <f t="shared" si="12"/>
        <v>9120</v>
      </c>
      <c r="E234" s="78"/>
      <c r="F234" s="97">
        <v>9120</v>
      </c>
      <c r="H234" s="95" t="s">
        <v>1100</v>
      </c>
      <c r="I234" s="96" t="s">
        <v>2307</v>
      </c>
      <c r="J234" s="78"/>
      <c r="K234" s="46">
        <f t="shared" si="13"/>
        <v>4300</v>
      </c>
      <c r="L234" s="78"/>
      <c r="M234" s="97">
        <v>4300</v>
      </c>
      <c r="O234" s="95" t="s">
        <v>953</v>
      </c>
      <c r="P234" s="96" t="s">
        <v>2335</v>
      </c>
      <c r="Q234" s="97">
        <v>6745655</v>
      </c>
      <c r="R234" s="97">
        <f t="shared" si="14"/>
        <v>5096444</v>
      </c>
      <c r="S234" s="97">
        <v>230575</v>
      </c>
      <c r="T234" s="97">
        <v>4865869</v>
      </c>
      <c r="U234" s="78"/>
      <c r="V234" s="95" t="s">
        <v>956</v>
      </c>
      <c r="W234" s="96" t="s">
        <v>1908</v>
      </c>
      <c r="X234" s="97">
        <v>3142786</v>
      </c>
      <c r="Y234" s="46">
        <f t="shared" si="15"/>
        <v>4706066</v>
      </c>
      <c r="Z234" s="97">
        <v>62656</v>
      </c>
      <c r="AA234" s="97">
        <v>4643410</v>
      </c>
    </row>
    <row r="235" spans="1:27" ht="15">
      <c r="A235" s="95" t="s">
        <v>1044</v>
      </c>
      <c r="B235" s="96" t="s">
        <v>1930</v>
      </c>
      <c r="C235" s="78"/>
      <c r="D235" s="46">
        <f t="shared" si="12"/>
        <v>21260</v>
      </c>
      <c r="E235" s="78"/>
      <c r="F235" s="97">
        <v>21260</v>
      </c>
      <c r="H235" s="95" t="s">
        <v>1103</v>
      </c>
      <c r="I235" s="96" t="s">
        <v>1947</v>
      </c>
      <c r="J235" s="78"/>
      <c r="K235" s="46">
        <f t="shared" si="13"/>
        <v>21314</v>
      </c>
      <c r="L235" s="78"/>
      <c r="M235" s="97">
        <v>21314</v>
      </c>
      <c r="O235" s="95" t="s">
        <v>956</v>
      </c>
      <c r="P235" s="96" t="s">
        <v>1908</v>
      </c>
      <c r="Q235" s="97">
        <v>9734341</v>
      </c>
      <c r="R235" s="97">
        <f t="shared" si="14"/>
        <v>10284937</v>
      </c>
      <c r="S235" s="97">
        <v>380300</v>
      </c>
      <c r="T235" s="97">
        <v>9904637</v>
      </c>
      <c r="U235" s="78"/>
      <c r="V235" s="95" t="s">
        <v>959</v>
      </c>
      <c r="W235" s="96" t="s">
        <v>1909</v>
      </c>
      <c r="X235" s="78"/>
      <c r="Y235" s="46">
        <f t="shared" si="15"/>
        <v>10000</v>
      </c>
      <c r="Z235" s="97">
        <v>10000</v>
      </c>
      <c r="AA235" s="78"/>
    </row>
    <row r="236" spans="1:27" ht="15">
      <c r="A236" s="95" t="s">
        <v>1047</v>
      </c>
      <c r="B236" s="96" t="s">
        <v>1931</v>
      </c>
      <c r="C236" s="78"/>
      <c r="D236" s="46">
        <f t="shared" si="12"/>
        <v>84735</v>
      </c>
      <c r="E236" s="78"/>
      <c r="F236" s="97">
        <v>84735</v>
      </c>
      <c r="H236" s="95" t="s">
        <v>1106</v>
      </c>
      <c r="I236" s="96" t="s">
        <v>1948</v>
      </c>
      <c r="J236" s="97">
        <v>47501</v>
      </c>
      <c r="K236" s="46">
        <f t="shared" si="13"/>
        <v>130955</v>
      </c>
      <c r="L236" s="78"/>
      <c r="M236" s="97">
        <v>130955</v>
      </c>
      <c r="O236" s="95" t="s">
        <v>959</v>
      </c>
      <c r="P236" s="96" t="s">
        <v>1909</v>
      </c>
      <c r="Q236" s="97">
        <v>89600</v>
      </c>
      <c r="R236" s="97">
        <f t="shared" si="14"/>
        <v>767838</v>
      </c>
      <c r="S236" s="78"/>
      <c r="T236" s="97">
        <v>767838</v>
      </c>
      <c r="U236" s="78"/>
      <c r="V236" s="95" t="s">
        <v>962</v>
      </c>
      <c r="W236" s="96" t="s">
        <v>2323</v>
      </c>
      <c r="X236" s="97">
        <v>456878</v>
      </c>
      <c r="Y236" s="46">
        <f t="shared" si="15"/>
        <v>17000</v>
      </c>
      <c r="Z236" s="78"/>
      <c r="AA236" s="97">
        <v>17000</v>
      </c>
    </row>
    <row r="237" spans="1:27" ht="15">
      <c r="A237" s="95" t="s">
        <v>1050</v>
      </c>
      <c r="B237" s="96" t="s">
        <v>1932</v>
      </c>
      <c r="C237" s="78"/>
      <c r="D237" s="46">
        <f t="shared" si="12"/>
        <v>716971</v>
      </c>
      <c r="E237" s="97">
        <v>56800</v>
      </c>
      <c r="F237" s="97">
        <v>660171</v>
      </c>
      <c r="H237" s="95" t="s">
        <v>1109</v>
      </c>
      <c r="I237" s="96" t="s">
        <v>1949</v>
      </c>
      <c r="J237" s="97">
        <v>100</v>
      </c>
      <c r="K237" s="46">
        <f t="shared" si="13"/>
        <v>11216</v>
      </c>
      <c r="L237" s="78"/>
      <c r="M237" s="97">
        <v>11216</v>
      </c>
      <c r="O237" s="95" t="s">
        <v>962</v>
      </c>
      <c r="P237" s="96" t="s">
        <v>2323</v>
      </c>
      <c r="Q237" s="97">
        <v>513000</v>
      </c>
      <c r="R237" s="97">
        <f t="shared" si="14"/>
        <v>373985</v>
      </c>
      <c r="S237" s="78"/>
      <c r="T237" s="97">
        <v>373985</v>
      </c>
      <c r="U237" s="78"/>
      <c r="V237" s="95" t="s">
        <v>965</v>
      </c>
      <c r="W237" s="96" t="s">
        <v>1910</v>
      </c>
      <c r="X237" s="78"/>
      <c r="Y237" s="46">
        <f t="shared" si="15"/>
        <v>1595681</v>
      </c>
      <c r="Z237" s="78"/>
      <c r="AA237" s="97">
        <v>1595681</v>
      </c>
    </row>
    <row r="238" spans="1:27" ht="15">
      <c r="A238" s="95" t="s">
        <v>1053</v>
      </c>
      <c r="B238" s="96" t="s">
        <v>1933</v>
      </c>
      <c r="C238" s="78"/>
      <c r="D238" s="46">
        <f t="shared" si="12"/>
        <v>280231</v>
      </c>
      <c r="E238" s="78"/>
      <c r="F238" s="97">
        <v>280231</v>
      </c>
      <c r="H238" s="95" t="s">
        <v>1113</v>
      </c>
      <c r="I238" s="96" t="s">
        <v>1950</v>
      </c>
      <c r="J238" s="97">
        <v>5000</v>
      </c>
      <c r="K238" s="46">
        <f t="shared" si="13"/>
        <v>511265</v>
      </c>
      <c r="L238" s="78"/>
      <c r="M238" s="97">
        <v>511265</v>
      </c>
      <c r="O238" s="95" t="s">
        <v>965</v>
      </c>
      <c r="P238" s="96" t="s">
        <v>1910</v>
      </c>
      <c r="Q238" s="78"/>
      <c r="R238" s="97">
        <f t="shared" si="14"/>
        <v>1289672</v>
      </c>
      <c r="S238" s="97">
        <v>24000</v>
      </c>
      <c r="T238" s="97">
        <v>1265672</v>
      </c>
      <c r="U238" s="78"/>
      <c r="V238" s="95" t="s">
        <v>968</v>
      </c>
      <c r="W238" s="96" t="s">
        <v>1911</v>
      </c>
      <c r="X238" s="78"/>
      <c r="Y238" s="46">
        <f t="shared" si="15"/>
        <v>921619</v>
      </c>
      <c r="Z238" s="78"/>
      <c r="AA238" s="97">
        <v>921619</v>
      </c>
    </row>
    <row r="239" spans="1:27" ht="15">
      <c r="A239" s="95" t="s">
        <v>1056</v>
      </c>
      <c r="B239" s="96" t="s">
        <v>1934</v>
      </c>
      <c r="C239" s="78"/>
      <c r="D239" s="46">
        <f t="shared" si="12"/>
        <v>297866</v>
      </c>
      <c r="E239" s="97">
        <v>7300</v>
      </c>
      <c r="F239" s="97">
        <v>290566</v>
      </c>
      <c r="H239" s="95" t="s">
        <v>1122</v>
      </c>
      <c r="I239" s="96" t="s">
        <v>1951</v>
      </c>
      <c r="J239" s="97">
        <v>0</v>
      </c>
      <c r="K239" s="46">
        <f t="shared" si="13"/>
        <v>2756818</v>
      </c>
      <c r="L239" s="78"/>
      <c r="M239" s="97">
        <v>2756818</v>
      </c>
      <c r="O239" s="95" t="s">
        <v>968</v>
      </c>
      <c r="P239" s="96" t="s">
        <v>1911</v>
      </c>
      <c r="Q239" s="97">
        <v>366150</v>
      </c>
      <c r="R239" s="97">
        <f t="shared" si="14"/>
        <v>2443197</v>
      </c>
      <c r="S239" s="97">
        <v>340409</v>
      </c>
      <c r="T239" s="97">
        <v>2102788</v>
      </c>
      <c r="U239" s="78"/>
      <c r="V239" s="95" t="s">
        <v>971</v>
      </c>
      <c r="W239" s="96" t="s">
        <v>1912</v>
      </c>
      <c r="X239" s="97">
        <v>188382</v>
      </c>
      <c r="Y239" s="46">
        <f t="shared" si="15"/>
        <v>315770</v>
      </c>
      <c r="Z239" s="97">
        <v>155000</v>
      </c>
      <c r="AA239" s="97">
        <v>160770</v>
      </c>
    </row>
    <row r="240" spans="1:27" ht="15">
      <c r="A240" s="95" t="s">
        <v>1062</v>
      </c>
      <c r="B240" s="96" t="s">
        <v>1905</v>
      </c>
      <c r="C240" s="78"/>
      <c r="D240" s="46">
        <f t="shared" si="12"/>
        <v>137254</v>
      </c>
      <c r="E240" s="78"/>
      <c r="F240" s="97">
        <v>137254</v>
      </c>
      <c r="H240" s="95" t="s">
        <v>1125</v>
      </c>
      <c r="I240" s="96" t="s">
        <v>1746</v>
      </c>
      <c r="J240" s="97">
        <v>7840000</v>
      </c>
      <c r="K240" s="46">
        <f t="shared" si="13"/>
        <v>3027553</v>
      </c>
      <c r="L240" s="78"/>
      <c r="M240" s="97">
        <v>3027553</v>
      </c>
      <c r="O240" s="95" t="s">
        <v>971</v>
      </c>
      <c r="P240" s="96" t="s">
        <v>1912</v>
      </c>
      <c r="Q240" s="97">
        <v>1539800</v>
      </c>
      <c r="R240" s="97">
        <f t="shared" si="14"/>
        <v>1912079</v>
      </c>
      <c r="S240" s="97">
        <v>215000</v>
      </c>
      <c r="T240" s="97">
        <v>1697079</v>
      </c>
      <c r="U240" s="78"/>
      <c r="V240" s="95" t="s">
        <v>974</v>
      </c>
      <c r="W240" s="96" t="s">
        <v>2167</v>
      </c>
      <c r="X240" s="78"/>
      <c r="Y240" s="46">
        <f t="shared" si="15"/>
        <v>785091</v>
      </c>
      <c r="Z240" s="78"/>
      <c r="AA240" s="97">
        <v>785091</v>
      </c>
    </row>
    <row r="241" spans="1:27" ht="15">
      <c r="A241" s="95" t="s">
        <v>1064</v>
      </c>
      <c r="B241" s="96" t="s">
        <v>1936</v>
      </c>
      <c r="C241" s="97">
        <v>42600</v>
      </c>
      <c r="D241" s="46">
        <f t="shared" si="12"/>
        <v>74885</v>
      </c>
      <c r="E241" s="78"/>
      <c r="F241" s="97">
        <v>74885</v>
      </c>
      <c r="H241" s="95" t="s">
        <v>1127</v>
      </c>
      <c r="I241" s="96" t="s">
        <v>1952</v>
      </c>
      <c r="J241" s="78"/>
      <c r="K241" s="46">
        <f t="shared" si="13"/>
        <v>24000</v>
      </c>
      <c r="L241" s="78"/>
      <c r="M241" s="97">
        <v>24000</v>
      </c>
      <c r="O241" s="95" t="s">
        <v>974</v>
      </c>
      <c r="P241" s="96" t="s">
        <v>2167</v>
      </c>
      <c r="Q241" s="97">
        <v>140300</v>
      </c>
      <c r="R241" s="97">
        <f t="shared" si="14"/>
        <v>4900</v>
      </c>
      <c r="S241" s="78"/>
      <c r="T241" s="97">
        <v>4900</v>
      </c>
      <c r="U241" s="78"/>
      <c r="V241" s="95" t="s">
        <v>977</v>
      </c>
      <c r="W241" s="96" t="s">
        <v>1807</v>
      </c>
      <c r="X241" s="97">
        <v>2047050</v>
      </c>
      <c r="Y241" s="46">
        <f t="shared" si="15"/>
        <v>34913567</v>
      </c>
      <c r="Z241" s="97">
        <v>198812</v>
      </c>
      <c r="AA241" s="97">
        <v>34714755</v>
      </c>
    </row>
    <row r="242" spans="1:27" ht="15">
      <c r="A242" s="95" t="s">
        <v>1067</v>
      </c>
      <c r="B242" s="96" t="s">
        <v>1937</v>
      </c>
      <c r="C242" s="78"/>
      <c r="D242" s="46">
        <f t="shared" si="12"/>
        <v>2444</v>
      </c>
      <c r="E242" s="78"/>
      <c r="F242" s="97">
        <v>2444</v>
      </c>
      <c r="H242" s="95" t="s">
        <v>1133</v>
      </c>
      <c r="I242" s="96" t="s">
        <v>1881</v>
      </c>
      <c r="J242" s="97">
        <v>112000</v>
      </c>
      <c r="K242" s="46">
        <f t="shared" si="13"/>
        <v>358196</v>
      </c>
      <c r="L242" s="78"/>
      <c r="M242" s="97">
        <v>358196</v>
      </c>
      <c r="O242" s="95" t="s">
        <v>977</v>
      </c>
      <c r="P242" s="96" t="s">
        <v>1807</v>
      </c>
      <c r="Q242" s="97">
        <v>6205594</v>
      </c>
      <c r="R242" s="97">
        <f t="shared" si="14"/>
        <v>11240498</v>
      </c>
      <c r="S242" s="97">
        <v>830704</v>
      </c>
      <c r="T242" s="97">
        <v>10409794</v>
      </c>
      <c r="U242" s="78"/>
      <c r="V242" s="95" t="s">
        <v>979</v>
      </c>
      <c r="W242" s="96" t="s">
        <v>2334</v>
      </c>
      <c r="X242" s="78"/>
      <c r="Y242" s="46">
        <f t="shared" si="15"/>
        <v>78772</v>
      </c>
      <c r="Z242" s="78"/>
      <c r="AA242" s="97">
        <v>78772</v>
      </c>
    </row>
    <row r="243" spans="1:27" ht="15">
      <c r="A243" s="95" t="s">
        <v>1070</v>
      </c>
      <c r="B243" s="96" t="s">
        <v>1938</v>
      </c>
      <c r="C243" s="78"/>
      <c r="D243" s="46">
        <f t="shared" si="12"/>
        <v>8500</v>
      </c>
      <c r="E243" s="78"/>
      <c r="F243" s="97">
        <v>8500</v>
      </c>
      <c r="H243" s="95" t="s">
        <v>1135</v>
      </c>
      <c r="I243" s="96" t="s">
        <v>1882</v>
      </c>
      <c r="J243" s="97">
        <v>10701</v>
      </c>
      <c r="K243" s="46">
        <f t="shared" si="13"/>
        <v>3078670</v>
      </c>
      <c r="L243" s="97">
        <v>61100</v>
      </c>
      <c r="M243" s="97">
        <v>3017570</v>
      </c>
      <c r="O243" s="95" t="s">
        <v>979</v>
      </c>
      <c r="P243" s="96" t="s">
        <v>2334</v>
      </c>
      <c r="Q243" s="97">
        <v>13000</v>
      </c>
      <c r="R243" s="97">
        <f t="shared" si="14"/>
        <v>1435960</v>
      </c>
      <c r="S243" s="97">
        <v>228449</v>
      </c>
      <c r="T243" s="97">
        <v>1207511</v>
      </c>
      <c r="U243" s="78"/>
      <c r="V243" s="95" t="s">
        <v>982</v>
      </c>
      <c r="W243" s="96" t="s">
        <v>1913</v>
      </c>
      <c r="X243" s="97">
        <v>90900</v>
      </c>
      <c r="Y243" s="46">
        <f t="shared" si="15"/>
        <v>14374893</v>
      </c>
      <c r="Z243" s="97">
        <v>2858692</v>
      </c>
      <c r="AA243" s="97">
        <v>11516201</v>
      </c>
    </row>
    <row r="244" spans="1:27" ht="15">
      <c r="A244" s="95" t="s">
        <v>1073</v>
      </c>
      <c r="B244" s="96" t="s">
        <v>1939</v>
      </c>
      <c r="C244" s="97">
        <v>930050</v>
      </c>
      <c r="D244" s="46">
        <f t="shared" si="12"/>
        <v>65125</v>
      </c>
      <c r="E244" s="97">
        <v>7000</v>
      </c>
      <c r="F244" s="97">
        <v>58125</v>
      </c>
      <c r="H244" s="95" t="s">
        <v>1137</v>
      </c>
      <c r="I244" s="96" t="s">
        <v>1954</v>
      </c>
      <c r="J244" s="97">
        <v>13000</v>
      </c>
      <c r="K244" s="46">
        <f t="shared" si="13"/>
        <v>276800</v>
      </c>
      <c r="L244" s="78"/>
      <c r="M244" s="97">
        <v>276800</v>
      </c>
      <c r="O244" s="95" t="s">
        <v>982</v>
      </c>
      <c r="P244" s="96" t="s">
        <v>1913</v>
      </c>
      <c r="Q244" s="97">
        <v>636762</v>
      </c>
      <c r="R244" s="97">
        <f t="shared" si="14"/>
        <v>5841365</v>
      </c>
      <c r="S244" s="97">
        <v>411220</v>
      </c>
      <c r="T244" s="97">
        <v>5430145</v>
      </c>
      <c r="U244" s="78"/>
      <c r="V244" s="95" t="s">
        <v>985</v>
      </c>
      <c r="W244" s="96" t="s">
        <v>1914</v>
      </c>
      <c r="X244" s="78"/>
      <c r="Y244" s="46">
        <f t="shared" si="15"/>
        <v>193900</v>
      </c>
      <c r="Z244" s="78"/>
      <c r="AA244" s="97">
        <v>193900</v>
      </c>
    </row>
    <row r="245" spans="1:27" ht="15">
      <c r="A245" s="95" t="s">
        <v>1076</v>
      </c>
      <c r="B245" s="96" t="s">
        <v>1940</v>
      </c>
      <c r="C245" s="97">
        <v>97001</v>
      </c>
      <c r="D245" s="46">
        <f t="shared" si="12"/>
        <v>7100</v>
      </c>
      <c r="E245" s="97">
        <v>1500</v>
      </c>
      <c r="F245" s="97">
        <v>5600</v>
      </c>
      <c r="H245" s="95" t="s">
        <v>1146</v>
      </c>
      <c r="I245" s="96" t="s">
        <v>1955</v>
      </c>
      <c r="J245" s="78"/>
      <c r="K245" s="46">
        <f t="shared" si="13"/>
        <v>53159</v>
      </c>
      <c r="L245" s="78"/>
      <c r="M245" s="97">
        <v>53159</v>
      </c>
      <c r="O245" s="95" t="s">
        <v>985</v>
      </c>
      <c r="P245" s="96" t="s">
        <v>1914</v>
      </c>
      <c r="Q245" s="97">
        <v>9893</v>
      </c>
      <c r="R245" s="97">
        <f t="shared" si="14"/>
        <v>771395</v>
      </c>
      <c r="S245" s="97">
        <v>7000</v>
      </c>
      <c r="T245" s="97">
        <v>764395</v>
      </c>
      <c r="U245" s="78"/>
      <c r="V245" s="95" t="s">
        <v>988</v>
      </c>
      <c r="W245" s="96" t="s">
        <v>1915</v>
      </c>
      <c r="X245" s="97">
        <v>107000</v>
      </c>
      <c r="Y245" s="46">
        <f t="shared" si="15"/>
        <v>7672582</v>
      </c>
      <c r="Z245" s="78"/>
      <c r="AA245" s="97">
        <v>7672582</v>
      </c>
    </row>
    <row r="246" spans="1:27" ht="15">
      <c r="A246" s="95" t="s">
        <v>1079</v>
      </c>
      <c r="B246" s="96" t="s">
        <v>1941</v>
      </c>
      <c r="C246" s="97">
        <v>300860</v>
      </c>
      <c r="D246" s="46">
        <f t="shared" si="12"/>
        <v>180570</v>
      </c>
      <c r="E246" s="97">
        <v>55500</v>
      </c>
      <c r="F246" s="97">
        <v>125070</v>
      </c>
      <c r="H246" s="95" t="s">
        <v>1149</v>
      </c>
      <c r="I246" s="96" t="s">
        <v>1956</v>
      </c>
      <c r="J246" s="97">
        <v>215900</v>
      </c>
      <c r="K246" s="46">
        <f t="shared" si="13"/>
        <v>247019</v>
      </c>
      <c r="L246" s="97">
        <v>65000</v>
      </c>
      <c r="M246" s="97">
        <v>182019</v>
      </c>
      <c r="O246" s="95" t="s">
        <v>988</v>
      </c>
      <c r="P246" s="96" t="s">
        <v>1915</v>
      </c>
      <c r="Q246" s="97">
        <v>73075</v>
      </c>
      <c r="R246" s="97">
        <f t="shared" si="14"/>
        <v>2101573</v>
      </c>
      <c r="S246" s="97">
        <v>90500</v>
      </c>
      <c r="T246" s="97">
        <v>2011073</v>
      </c>
      <c r="U246" s="78"/>
      <c r="V246" s="95" t="s">
        <v>991</v>
      </c>
      <c r="W246" s="96" t="s">
        <v>1916</v>
      </c>
      <c r="X246" s="97">
        <v>1500</v>
      </c>
      <c r="Y246" s="46">
        <f t="shared" si="15"/>
        <v>1081830</v>
      </c>
      <c r="Z246" s="78"/>
      <c r="AA246" s="97">
        <v>1081830</v>
      </c>
    </row>
    <row r="247" spans="1:27" ht="15">
      <c r="A247" s="95" t="s">
        <v>1082</v>
      </c>
      <c r="B247" s="96" t="s">
        <v>1942</v>
      </c>
      <c r="C247" s="97">
        <v>750000</v>
      </c>
      <c r="D247" s="46">
        <f t="shared" si="12"/>
        <v>645197</v>
      </c>
      <c r="E247" s="97">
        <v>28000</v>
      </c>
      <c r="F247" s="97">
        <v>617197</v>
      </c>
      <c r="H247" s="95" t="s">
        <v>1151</v>
      </c>
      <c r="I247" s="96" t="s">
        <v>1957</v>
      </c>
      <c r="J247" s="97">
        <v>5767</v>
      </c>
      <c r="K247" s="46">
        <f t="shared" si="13"/>
        <v>1267573</v>
      </c>
      <c r="L247" s="78"/>
      <c r="M247" s="97">
        <v>1267573</v>
      </c>
      <c r="O247" s="95" t="s">
        <v>991</v>
      </c>
      <c r="P247" s="96" t="s">
        <v>1916</v>
      </c>
      <c r="Q247" s="78"/>
      <c r="R247" s="97">
        <f t="shared" si="14"/>
        <v>648018</v>
      </c>
      <c r="S247" s="97">
        <v>36000</v>
      </c>
      <c r="T247" s="97">
        <v>612018</v>
      </c>
      <c r="U247" s="78"/>
      <c r="V247" s="95" t="s">
        <v>994</v>
      </c>
      <c r="W247" s="96" t="s">
        <v>1917</v>
      </c>
      <c r="X247" s="97">
        <v>214950</v>
      </c>
      <c r="Y247" s="46">
        <f t="shared" si="15"/>
        <v>5737386</v>
      </c>
      <c r="Z247" s="78"/>
      <c r="AA247" s="97">
        <v>5737386</v>
      </c>
    </row>
    <row r="248" spans="1:27" ht="15">
      <c r="A248" s="95" t="s">
        <v>1085</v>
      </c>
      <c r="B248" s="96" t="s">
        <v>1943</v>
      </c>
      <c r="C248" s="78"/>
      <c r="D248" s="46">
        <f t="shared" si="12"/>
        <v>45000</v>
      </c>
      <c r="E248" s="78"/>
      <c r="F248" s="97">
        <v>45000</v>
      </c>
      <c r="H248" s="158" t="s">
        <v>1143</v>
      </c>
      <c r="I248" s="96" t="s">
        <v>1958</v>
      </c>
      <c r="J248" s="78"/>
      <c r="K248" s="46">
        <f t="shared" si="13"/>
        <v>2252645</v>
      </c>
      <c r="L248" s="97">
        <v>54050</v>
      </c>
      <c r="M248" s="97">
        <v>2198595</v>
      </c>
      <c r="O248" s="95" t="s">
        <v>994</v>
      </c>
      <c r="P248" s="96" t="s">
        <v>1917</v>
      </c>
      <c r="Q248" s="97">
        <v>8504264</v>
      </c>
      <c r="R248" s="97">
        <f t="shared" si="14"/>
        <v>388422</v>
      </c>
      <c r="S248" s="97">
        <v>202795</v>
      </c>
      <c r="T248" s="97">
        <v>185627</v>
      </c>
      <c r="U248" s="78"/>
      <c r="V248" s="95" t="s">
        <v>998</v>
      </c>
      <c r="W248" s="96" t="s">
        <v>2293</v>
      </c>
      <c r="X248" s="97">
        <v>9140000</v>
      </c>
      <c r="Y248" s="46">
        <f t="shared" si="15"/>
        <v>12480963</v>
      </c>
      <c r="Z248" s="78"/>
      <c r="AA248" s="97">
        <v>12480963</v>
      </c>
    </row>
    <row r="249" spans="1:27" ht="15">
      <c r="A249" s="95" t="s">
        <v>1088</v>
      </c>
      <c r="B249" s="96" t="s">
        <v>1944</v>
      </c>
      <c r="C249" s="78"/>
      <c r="D249" s="46">
        <f t="shared" si="12"/>
        <v>188315</v>
      </c>
      <c r="E249" s="78"/>
      <c r="F249" s="97">
        <v>188315</v>
      </c>
      <c r="H249" s="95" t="s">
        <v>1155</v>
      </c>
      <c r="I249" s="96" t="s">
        <v>1959</v>
      </c>
      <c r="J249" s="97">
        <v>8000000</v>
      </c>
      <c r="K249" s="46">
        <f t="shared" si="13"/>
        <v>369323</v>
      </c>
      <c r="L249" s="78"/>
      <c r="M249" s="97">
        <v>369323</v>
      </c>
      <c r="O249" s="95" t="s">
        <v>998</v>
      </c>
      <c r="P249" s="96" t="s">
        <v>2293</v>
      </c>
      <c r="Q249" s="97">
        <v>29361900</v>
      </c>
      <c r="R249" s="97">
        <f t="shared" si="14"/>
        <v>29719518</v>
      </c>
      <c r="S249" s="97">
        <v>4550760</v>
      </c>
      <c r="T249" s="97">
        <v>25168758</v>
      </c>
      <c r="U249" s="78"/>
      <c r="V249" s="95" t="s">
        <v>1001</v>
      </c>
      <c r="W249" s="96" t="s">
        <v>2214</v>
      </c>
      <c r="X249" s="78"/>
      <c r="Y249" s="46">
        <f t="shared" si="15"/>
        <v>7400</v>
      </c>
      <c r="Z249" s="78"/>
      <c r="AA249" s="97">
        <v>7400</v>
      </c>
    </row>
    <row r="250" spans="1:27" ht="15">
      <c r="A250" s="95" t="s">
        <v>1091</v>
      </c>
      <c r="B250" s="96" t="s">
        <v>2168</v>
      </c>
      <c r="C250" s="78"/>
      <c r="D250" s="46">
        <f t="shared" si="12"/>
        <v>1</v>
      </c>
      <c r="E250" s="78"/>
      <c r="F250" s="97">
        <v>1</v>
      </c>
      <c r="H250" s="95" t="s">
        <v>1164</v>
      </c>
      <c r="I250" s="96" t="s">
        <v>1961</v>
      </c>
      <c r="J250" s="78"/>
      <c r="K250" s="46">
        <f t="shared" si="13"/>
        <v>57559</v>
      </c>
      <c r="L250" s="78"/>
      <c r="M250" s="97">
        <v>57559</v>
      </c>
      <c r="O250" s="95" t="s">
        <v>1001</v>
      </c>
      <c r="P250" s="96" t="s">
        <v>2214</v>
      </c>
      <c r="Q250" s="97">
        <v>259600</v>
      </c>
      <c r="R250" s="97">
        <f t="shared" si="14"/>
        <v>60990</v>
      </c>
      <c r="S250" s="78"/>
      <c r="T250" s="97">
        <v>60990</v>
      </c>
      <c r="U250" s="78"/>
      <c r="V250" s="95" t="s">
        <v>1004</v>
      </c>
      <c r="W250" s="96" t="s">
        <v>1918</v>
      </c>
      <c r="X250" s="97">
        <v>908900</v>
      </c>
      <c r="Y250" s="46">
        <f t="shared" si="15"/>
        <v>2498020</v>
      </c>
      <c r="Z250" s="78"/>
      <c r="AA250" s="97">
        <v>2498020</v>
      </c>
    </row>
    <row r="251" spans="1:27" ht="15">
      <c r="A251" s="95" t="s">
        <v>1094</v>
      </c>
      <c r="B251" s="96" t="s">
        <v>1945</v>
      </c>
      <c r="C251" s="97">
        <v>4613870</v>
      </c>
      <c r="D251" s="46">
        <f t="shared" si="12"/>
        <v>1172160</v>
      </c>
      <c r="E251" s="97">
        <v>58500</v>
      </c>
      <c r="F251" s="97">
        <v>1113660</v>
      </c>
      <c r="H251" s="95" t="s">
        <v>1167</v>
      </c>
      <c r="I251" s="96" t="s">
        <v>1962</v>
      </c>
      <c r="J251" s="97">
        <v>12436592</v>
      </c>
      <c r="K251" s="46">
        <f t="shared" si="13"/>
        <v>9627279</v>
      </c>
      <c r="L251" s="97">
        <v>2480001</v>
      </c>
      <c r="M251" s="97">
        <v>7147278</v>
      </c>
      <c r="O251" s="95" t="s">
        <v>1004</v>
      </c>
      <c r="P251" s="96" t="s">
        <v>1918</v>
      </c>
      <c r="Q251" s="97">
        <v>133587000</v>
      </c>
      <c r="R251" s="97">
        <f t="shared" si="14"/>
        <v>2507422</v>
      </c>
      <c r="S251" s="78"/>
      <c r="T251" s="97">
        <v>2507422</v>
      </c>
      <c r="U251" s="78"/>
      <c r="V251" s="95" t="s">
        <v>1007</v>
      </c>
      <c r="W251" s="96" t="s">
        <v>1919</v>
      </c>
      <c r="X251" s="97">
        <v>18381390</v>
      </c>
      <c r="Y251" s="46">
        <f t="shared" si="15"/>
        <v>8670041</v>
      </c>
      <c r="Z251" s="78"/>
      <c r="AA251" s="97">
        <v>8670041</v>
      </c>
    </row>
    <row r="252" spans="1:27" ht="15">
      <c r="A252" s="95" t="s">
        <v>1097</v>
      </c>
      <c r="B252" s="96" t="s">
        <v>1946</v>
      </c>
      <c r="C252" s="97">
        <v>2079000</v>
      </c>
      <c r="D252" s="46">
        <f t="shared" si="12"/>
        <v>1121823</v>
      </c>
      <c r="E252" s="97">
        <v>132850</v>
      </c>
      <c r="F252" s="97">
        <v>988973</v>
      </c>
      <c r="H252" s="95" t="s">
        <v>1173</v>
      </c>
      <c r="I252" s="96" t="s">
        <v>1964</v>
      </c>
      <c r="J252" s="78"/>
      <c r="K252" s="46">
        <f t="shared" si="13"/>
        <v>125120</v>
      </c>
      <c r="L252" s="78"/>
      <c r="M252" s="97">
        <v>125120</v>
      </c>
      <c r="O252" s="95" t="s">
        <v>1007</v>
      </c>
      <c r="P252" s="96" t="s">
        <v>1919</v>
      </c>
      <c r="Q252" s="97">
        <v>74226201</v>
      </c>
      <c r="R252" s="97">
        <f t="shared" si="14"/>
        <v>1804149</v>
      </c>
      <c r="S252" s="97">
        <v>86500</v>
      </c>
      <c r="T252" s="97">
        <v>1717649</v>
      </c>
      <c r="U252" s="78"/>
      <c r="V252" s="95" t="s">
        <v>1010</v>
      </c>
      <c r="W252" s="96" t="s">
        <v>1920</v>
      </c>
      <c r="X252" s="97">
        <v>20813341</v>
      </c>
      <c r="Y252" s="46">
        <f t="shared" si="15"/>
        <v>30699915</v>
      </c>
      <c r="Z252" s="97">
        <v>2345000</v>
      </c>
      <c r="AA252" s="97">
        <v>28354915</v>
      </c>
    </row>
    <row r="253" spans="1:27" ht="15">
      <c r="A253" s="95" t="s">
        <v>1100</v>
      </c>
      <c r="B253" s="96" t="s">
        <v>2307</v>
      </c>
      <c r="C253" s="78"/>
      <c r="D253" s="46">
        <f t="shared" si="12"/>
        <v>700</v>
      </c>
      <c r="E253" s="78"/>
      <c r="F253" s="97">
        <v>700</v>
      </c>
      <c r="H253" s="95" t="s">
        <v>1176</v>
      </c>
      <c r="I253" s="96" t="s">
        <v>1965</v>
      </c>
      <c r="J253" s="97">
        <v>192350</v>
      </c>
      <c r="K253" s="46">
        <f t="shared" si="13"/>
        <v>24412</v>
      </c>
      <c r="L253" s="78"/>
      <c r="M253" s="97">
        <v>24412</v>
      </c>
      <c r="O253" s="95" t="s">
        <v>1010</v>
      </c>
      <c r="P253" s="96" t="s">
        <v>1920</v>
      </c>
      <c r="Q253" s="97">
        <v>17618700</v>
      </c>
      <c r="R253" s="97">
        <f t="shared" si="14"/>
        <v>60092895</v>
      </c>
      <c r="S253" s="97">
        <v>20671102</v>
      </c>
      <c r="T253" s="97">
        <v>39421793</v>
      </c>
      <c r="U253" s="78"/>
      <c r="V253" s="95" t="s">
        <v>1013</v>
      </c>
      <c r="W253" s="96" t="s">
        <v>1921</v>
      </c>
      <c r="X253" s="97">
        <v>25725873</v>
      </c>
      <c r="Y253" s="46">
        <f t="shared" si="15"/>
        <v>260794458</v>
      </c>
      <c r="Z253" s="97">
        <v>68524985</v>
      </c>
      <c r="AA253" s="97">
        <v>192269473</v>
      </c>
    </row>
    <row r="254" spans="1:27" ht="15">
      <c r="A254" s="95" t="s">
        <v>1103</v>
      </c>
      <c r="B254" s="96" t="s">
        <v>1947</v>
      </c>
      <c r="C254" s="78"/>
      <c r="D254" s="46">
        <f t="shared" si="12"/>
        <v>521413</v>
      </c>
      <c r="E254" s="78"/>
      <c r="F254" s="97">
        <v>521413</v>
      </c>
      <c r="H254" s="95" t="s">
        <v>1182</v>
      </c>
      <c r="I254" s="96" t="s">
        <v>1966</v>
      </c>
      <c r="J254" s="78"/>
      <c r="K254" s="46">
        <f t="shared" si="13"/>
        <v>344575</v>
      </c>
      <c r="L254" s="78"/>
      <c r="M254" s="97">
        <v>344575</v>
      </c>
      <c r="O254" s="95" t="s">
        <v>1013</v>
      </c>
      <c r="P254" s="96" t="s">
        <v>1921</v>
      </c>
      <c r="Q254" s="97">
        <v>1029059832</v>
      </c>
      <c r="R254" s="97">
        <f t="shared" si="14"/>
        <v>228754746</v>
      </c>
      <c r="S254" s="97">
        <v>8089251</v>
      </c>
      <c r="T254" s="97">
        <v>220665495</v>
      </c>
      <c r="U254" s="78"/>
      <c r="V254" s="95" t="s">
        <v>1016</v>
      </c>
      <c r="W254" s="96" t="s">
        <v>1922</v>
      </c>
      <c r="X254" s="97">
        <v>30031506</v>
      </c>
      <c r="Y254" s="46">
        <f t="shared" si="15"/>
        <v>11142688</v>
      </c>
      <c r="Z254" s="78"/>
      <c r="AA254" s="97">
        <v>11142688</v>
      </c>
    </row>
    <row r="255" spans="1:27" ht="15">
      <c r="A255" s="95" t="s">
        <v>1106</v>
      </c>
      <c r="B255" s="96" t="s">
        <v>1948</v>
      </c>
      <c r="C255" s="78"/>
      <c r="D255" s="46">
        <f t="shared" si="12"/>
        <v>290950</v>
      </c>
      <c r="E255" s="97">
        <v>269750</v>
      </c>
      <c r="F255" s="97">
        <v>21200</v>
      </c>
      <c r="H255" s="95" t="s">
        <v>1185</v>
      </c>
      <c r="I255" s="96" t="s">
        <v>1967</v>
      </c>
      <c r="J255" s="97">
        <v>25600</v>
      </c>
      <c r="K255" s="46">
        <f t="shared" si="13"/>
        <v>507710</v>
      </c>
      <c r="L255" s="78"/>
      <c r="M255" s="97">
        <v>507710</v>
      </c>
      <c r="O255" s="95" t="s">
        <v>1016</v>
      </c>
      <c r="P255" s="96" t="s">
        <v>1922</v>
      </c>
      <c r="Q255" s="97">
        <v>8992226</v>
      </c>
      <c r="R255" s="97">
        <f t="shared" si="14"/>
        <v>6577994</v>
      </c>
      <c r="S255" s="97">
        <v>746498</v>
      </c>
      <c r="T255" s="97">
        <v>5831496</v>
      </c>
      <c r="U255" s="78"/>
      <c r="V255" s="95" t="s">
        <v>1019</v>
      </c>
      <c r="W255" s="96" t="s">
        <v>1923</v>
      </c>
      <c r="X255" s="97">
        <v>14528957</v>
      </c>
      <c r="Y255" s="46">
        <f t="shared" si="15"/>
        <v>9548591</v>
      </c>
      <c r="Z255" s="78"/>
      <c r="AA255" s="97">
        <v>9548591</v>
      </c>
    </row>
    <row r="256" spans="1:27" ht="15">
      <c r="A256" s="95" t="s">
        <v>1109</v>
      </c>
      <c r="B256" s="96" t="s">
        <v>1949</v>
      </c>
      <c r="C256" s="78"/>
      <c r="D256" s="46">
        <f t="shared" si="12"/>
        <v>129172</v>
      </c>
      <c r="E256" s="97">
        <v>3001</v>
      </c>
      <c r="F256" s="97">
        <v>126171</v>
      </c>
      <c r="H256" s="95" t="s">
        <v>1188</v>
      </c>
      <c r="I256" s="96" t="s">
        <v>1968</v>
      </c>
      <c r="J256" s="78"/>
      <c r="K256" s="46">
        <f t="shared" si="13"/>
        <v>9917</v>
      </c>
      <c r="L256" s="78"/>
      <c r="M256" s="97">
        <v>9917</v>
      </c>
      <c r="O256" s="95" t="s">
        <v>1019</v>
      </c>
      <c r="P256" s="96" t="s">
        <v>1923</v>
      </c>
      <c r="Q256" s="97">
        <v>16840200</v>
      </c>
      <c r="R256" s="97">
        <f t="shared" si="14"/>
        <v>12303252</v>
      </c>
      <c r="S256" s="97">
        <v>110050</v>
      </c>
      <c r="T256" s="97">
        <v>12193202</v>
      </c>
      <c r="U256" s="78"/>
      <c r="V256" s="95" t="s">
        <v>1022</v>
      </c>
      <c r="W256" s="96" t="s">
        <v>1924</v>
      </c>
      <c r="X256" s="97">
        <v>2685002</v>
      </c>
      <c r="Y256" s="46">
        <f t="shared" si="15"/>
        <v>33668754</v>
      </c>
      <c r="Z256" s="97">
        <v>585234</v>
      </c>
      <c r="AA256" s="97">
        <v>33083520</v>
      </c>
    </row>
    <row r="257" spans="1:27" ht="15">
      <c r="A257" s="95" t="s">
        <v>1113</v>
      </c>
      <c r="B257" s="96" t="s">
        <v>1950</v>
      </c>
      <c r="C257" s="78"/>
      <c r="D257" s="46">
        <f t="shared" si="12"/>
        <v>573892</v>
      </c>
      <c r="E257" s="78"/>
      <c r="F257" s="97">
        <v>573892</v>
      </c>
      <c r="H257" s="95" t="s">
        <v>1191</v>
      </c>
      <c r="I257" s="96" t="s">
        <v>1908</v>
      </c>
      <c r="J257" s="97">
        <v>5471400</v>
      </c>
      <c r="K257" s="46">
        <f t="shared" si="13"/>
        <v>1589934</v>
      </c>
      <c r="L257" s="78"/>
      <c r="M257" s="97">
        <v>1589934</v>
      </c>
      <c r="O257" s="95" t="s">
        <v>1022</v>
      </c>
      <c r="P257" s="96" t="s">
        <v>1924</v>
      </c>
      <c r="Q257" s="97">
        <v>265800</v>
      </c>
      <c r="R257" s="97">
        <f t="shared" si="14"/>
        <v>4503004</v>
      </c>
      <c r="S257" s="97">
        <v>2260073</v>
      </c>
      <c r="T257" s="97">
        <v>2242931</v>
      </c>
      <c r="U257" s="78"/>
      <c r="V257" s="95" t="s">
        <v>1025</v>
      </c>
      <c r="W257" s="96" t="s">
        <v>1925</v>
      </c>
      <c r="X257" s="78"/>
      <c r="Y257" s="46">
        <f t="shared" si="15"/>
        <v>3981311</v>
      </c>
      <c r="Z257" s="97">
        <v>139000</v>
      </c>
      <c r="AA257" s="97">
        <v>3842311</v>
      </c>
    </row>
    <row r="258" spans="1:27" ht="15">
      <c r="A258" s="95" t="s">
        <v>1122</v>
      </c>
      <c r="B258" s="96" t="s">
        <v>1951</v>
      </c>
      <c r="C258" s="97">
        <v>657350</v>
      </c>
      <c r="D258" s="46">
        <f t="shared" si="12"/>
        <v>721980</v>
      </c>
      <c r="E258" s="97">
        <v>7000</v>
      </c>
      <c r="F258" s="97">
        <v>714980</v>
      </c>
      <c r="H258" s="95" t="s">
        <v>1193</v>
      </c>
      <c r="I258" s="96" t="s">
        <v>1969</v>
      </c>
      <c r="J258" s="78"/>
      <c r="K258" s="46">
        <f t="shared" si="13"/>
        <v>1290800</v>
      </c>
      <c r="L258" s="78"/>
      <c r="M258" s="97">
        <v>1290800</v>
      </c>
      <c r="O258" s="95" t="s">
        <v>1025</v>
      </c>
      <c r="P258" s="96" t="s">
        <v>1925</v>
      </c>
      <c r="Q258" s="97">
        <v>13336433</v>
      </c>
      <c r="R258" s="97">
        <f t="shared" si="14"/>
        <v>3406623</v>
      </c>
      <c r="S258" s="78"/>
      <c r="T258" s="97">
        <v>3406623</v>
      </c>
      <c r="U258" s="78"/>
      <c r="V258" s="95" t="s">
        <v>1028</v>
      </c>
      <c r="W258" s="96" t="s">
        <v>2294</v>
      </c>
      <c r="X258" s="97">
        <v>214800</v>
      </c>
      <c r="Y258" s="46">
        <f t="shared" si="15"/>
        <v>26214184</v>
      </c>
      <c r="Z258" s="78"/>
      <c r="AA258" s="97">
        <v>26214184</v>
      </c>
    </row>
    <row r="259" spans="1:27" ht="15">
      <c r="A259" s="95" t="s">
        <v>1125</v>
      </c>
      <c r="B259" s="96" t="s">
        <v>1746</v>
      </c>
      <c r="C259" s="97">
        <v>378060</v>
      </c>
      <c r="D259" s="46">
        <f t="shared" si="12"/>
        <v>3728610</v>
      </c>
      <c r="E259" s="97">
        <v>78500</v>
      </c>
      <c r="F259" s="97">
        <v>3650110</v>
      </c>
      <c r="H259" s="95" t="s">
        <v>1195</v>
      </c>
      <c r="I259" s="96" t="s">
        <v>1970</v>
      </c>
      <c r="J259" s="97">
        <v>1115000</v>
      </c>
      <c r="K259" s="46">
        <f t="shared" si="13"/>
        <v>1906776</v>
      </c>
      <c r="L259" s="78"/>
      <c r="M259" s="97">
        <v>1906776</v>
      </c>
      <c r="O259" s="95" t="s">
        <v>1028</v>
      </c>
      <c r="P259" s="96" t="s">
        <v>2294</v>
      </c>
      <c r="Q259" s="97">
        <v>11936777</v>
      </c>
      <c r="R259" s="97">
        <f t="shared" si="14"/>
        <v>4494058</v>
      </c>
      <c r="S259" s="97">
        <v>30725</v>
      </c>
      <c r="T259" s="97">
        <v>4463333</v>
      </c>
      <c r="U259" s="78"/>
      <c r="V259" s="95" t="s">
        <v>1031</v>
      </c>
      <c r="W259" s="96" t="s">
        <v>1926</v>
      </c>
      <c r="X259" s="97">
        <v>240000</v>
      </c>
      <c r="Y259" s="46">
        <f t="shared" si="15"/>
        <v>5261772</v>
      </c>
      <c r="Z259" s="78"/>
      <c r="AA259" s="97">
        <v>5261772</v>
      </c>
    </row>
    <row r="260" spans="1:27" ht="15">
      <c r="A260" s="95" t="s">
        <v>1127</v>
      </c>
      <c r="B260" s="96" t="s">
        <v>1952</v>
      </c>
      <c r="C260" s="78"/>
      <c r="D260" s="46">
        <f t="shared" si="12"/>
        <v>130405</v>
      </c>
      <c r="E260" s="78"/>
      <c r="F260" s="97">
        <v>130405</v>
      </c>
      <c r="H260" s="95" t="s">
        <v>1198</v>
      </c>
      <c r="I260" s="96" t="s">
        <v>1971</v>
      </c>
      <c r="J260" s="97">
        <v>45066795</v>
      </c>
      <c r="K260" s="46">
        <f t="shared" si="13"/>
        <v>1668121</v>
      </c>
      <c r="L260" s="78"/>
      <c r="M260" s="97">
        <v>1668121</v>
      </c>
      <c r="O260" s="95" t="s">
        <v>1031</v>
      </c>
      <c r="P260" s="96" t="s">
        <v>1926</v>
      </c>
      <c r="Q260" s="97">
        <v>6951340</v>
      </c>
      <c r="R260" s="97">
        <f t="shared" si="14"/>
        <v>9975992</v>
      </c>
      <c r="S260" s="97">
        <v>786270</v>
      </c>
      <c r="T260" s="97">
        <v>9189722</v>
      </c>
      <c r="U260" s="78"/>
      <c r="V260" s="95" t="s">
        <v>1035</v>
      </c>
      <c r="W260" s="96" t="s">
        <v>1927</v>
      </c>
      <c r="X260" s="97">
        <v>497024</v>
      </c>
      <c r="Y260" s="46">
        <f t="shared" si="15"/>
        <v>2303602</v>
      </c>
      <c r="Z260" s="97">
        <v>714602</v>
      </c>
      <c r="AA260" s="97">
        <v>1589000</v>
      </c>
    </row>
    <row r="261" spans="1:27" ht="15">
      <c r="A261" s="95" t="s">
        <v>1130</v>
      </c>
      <c r="B261" s="96" t="s">
        <v>1953</v>
      </c>
      <c r="C261" s="78"/>
      <c r="D261" s="46">
        <f t="shared" si="12"/>
        <v>308567</v>
      </c>
      <c r="E261" s="97">
        <v>245600</v>
      </c>
      <c r="F261" s="97">
        <v>62967</v>
      </c>
      <c r="H261" s="95" t="s">
        <v>1201</v>
      </c>
      <c r="I261" s="96" t="s">
        <v>1972</v>
      </c>
      <c r="J261" s="97">
        <v>29200</v>
      </c>
      <c r="K261" s="46">
        <f t="shared" si="13"/>
        <v>15123140</v>
      </c>
      <c r="L261" s="97">
        <v>954577</v>
      </c>
      <c r="M261" s="97">
        <v>14168563</v>
      </c>
      <c r="O261" s="95" t="s">
        <v>1035</v>
      </c>
      <c r="P261" s="96" t="s">
        <v>1927</v>
      </c>
      <c r="Q261" s="97">
        <v>598501</v>
      </c>
      <c r="R261" s="97">
        <f t="shared" si="14"/>
        <v>2136985</v>
      </c>
      <c r="S261" s="97">
        <v>350180</v>
      </c>
      <c r="T261" s="97">
        <v>1786805</v>
      </c>
      <c r="U261" s="78"/>
      <c r="V261" s="95" t="s">
        <v>1038</v>
      </c>
      <c r="W261" s="96" t="s">
        <v>1928</v>
      </c>
      <c r="X261" s="97">
        <v>659540</v>
      </c>
      <c r="Y261" s="46">
        <f t="shared" si="15"/>
        <v>907118</v>
      </c>
      <c r="Z261" s="97">
        <v>60498</v>
      </c>
      <c r="AA261" s="97">
        <v>846620</v>
      </c>
    </row>
    <row r="262" spans="1:27" ht="15">
      <c r="A262" s="95" t="s">
        <v>1133</v>
      </c>
      <c r="B262" s="96" t="s">
        <v>1881</v>
      </c>
      <c r="C262" s="78"/>
      <c r="D262" s="46">
        <f t="shared" si="12"/>
        <v>1000618</v>
      </c>
      <c r="E262" s="97">
        <v>51500</v>
      </c>
      <c r="F262" s="97">
        <v>949118</v>
      </c>
      <c r="H262" s="95" t="s">
        <v>1204</v>
      </c>
      <c r="I262" s="96" t="s">
        <v>1973</v>
      </c>
      <c r="J262" s="97">
        <v>1</v>
      </c>
      <c r="K262" s="46">
        <f t="shared" si="13"/>
        <v>1838369</v>
      </c>
      <c r="L262" s="97">
        <v>1</v>
      </c>
      <c r="M262" s="97">
        <v>1838368</v>
      </c>
      <c r="O262" s="95" t="s">
        <v>1038</v>
      </c>
      <c r="P262" s="96" t="s">
        <v>1928</v>
      </c>
      <c r="Q262" s="97">
        <v>271745</v>
      </c>
      <c r="R262" s="97">
        <f t="shared" si="14"/>
        <v>612954</v>
      </c>
      <c r="S262" s="97">
        <v>207638</v>
      </c>
      <c r="T262" s="97">
        <v>405316</v>
      </c>
      <c r="U262" s="78"/>
      <c r="V262" s="95" t="s">
        <v>1041</v>
      </c>
      <c r="W262" s="96" t="s">
        <v>1929</v>
      </c>
      <c r="X262" s="97">
        <v>95430</v>
      </c>
      <c r="Y262" s="46">
        <f t="shared" si="15"/>
        <v>224380</v>
      </c>
      <c r="Z262" s="78"/>
      <c r="AA262" s="97">
        <v>224380</v>
      </c>
    </row>
    <row r="263" spans="1:27" ht="15">
      <c r="A263" s="95" t="s">
        <v>1135</v>
      </c>
      <c r="B263" s="96" t="s">
        <v>1882</v>
      </c>
      <c r="C263" s="97">
        <v>1507256</v>
      </c>
      <c r="D263" s="46">
        <f aca="true" t="shared" si="16" ref="D263:D326">E263+F263</f>
        <v>735628</v>
      </c>
      <c r="E263" s="97">
        <v>2101</v>
      </c>
      <c r="F263" s="97">
        <v>733527</v>
      </c>
      <c r="H263" s="95" t="s">
        <v>1207</v>
      </c>
      <c r="I263" s="96" t="s">
        <v>1974</v>
      </c>
      <c r="J263" s="97">
        <v>302800</v>
      </c>
      <c r="K263" s="46">
        <f aca="true" t="shared" si="17" ref="K263:K326">L263+M263</f>
        <v>638487</v>
      </c>
      <c r="L263" s="78"/>
      <c r="M263" s="97">
        <v>638487</v>
      </c>
      <c r="O263" s="95" t="s">
        <v>1041</v>
      </c>
      <c r="P263" s="96" t="s">
        <v>1929</v>
      </c>
      <c r="Q263" s="78"/>
      <c r="R263" s="97">
        <f aca="true" t="shared" si="18" ref="R263:R326">S263+T263</f>
        <v>80314</v>
      </c>
      <c r="S263" s="78"/>
      <c r="T263" s="97">
        <v>80314</v>
      </c>
      <c r="U263" s="78"/>
      <c r="V263" s="95" t="s">
        <v>1044</v>
      </c>
      <c r="W263" s="96" t="s">
        <v>1930</v>
      </c>
      <c r="X263" s="78"/>
      <c r="Y263" s="46">
        <f aca="true" t="shared" si="19" ref="Y263:Y326">Z263+AA263</f>
        <v>93095</v>
      </c>
      <c r="Z263" s="78"/>
      <c r="AA263" s="97">
        <v>93095</v>
      </c>
    </row>
    <row r="264" spans="1:27" ht="15">
      <c r="A264" s="95" t="s">
        <v>1137</v>
      </c>
      <c r="B264" s="96" t="s">
        <v>1954</v>
      </c>
      <c r="C264" s="97">
        <v>2</v>
      </c>
      <c r="D264" s="46">
        <f t="shared" si="16"/>
        <v>197721</v>
      </c>
      <c r="E264" s="97">
        <v>55100</v>
      </c>
      <c r="F264" s="97">
        <v>142621</v>
      </c>
      <c r="H264" s="95" t="s">
        <v>1210</v>
      </c>
      <c r="I264" s="96" t="s">
        <v>2183</v>
      </c>
      <c r="J264" s="78"/>
      <c r="K264" s="46">
        <f t="shared" si="17"/>
        <v>195978</v>
      </c>
      <c r="L264" s="78"/>
      <c r="M264" s="97">
        <v>195978</v>
      </c>
      <c r="O264" s="95" t="s">
        <v>1044</v>
      </c>
      <c r="P264" s="96" t="s">
        <v>1930</v>
      </c>
      <c r="Q264" s="78"/>
      <c r="R264" s="97">
        <f t="shared" si="18"/>
        <v>218501</v>
      </c>
      <c r="S264" s="78"/>
      <c r="T264" s="97">
        <v>218501</v>
      </c>
      <c r="U264" s="78"/>
      <c r="V264" s="95" t="s">
        <v>1047</v>
      </c>
      <c r="W264" s="96" t="s">
        <v>1931</v>
      </c>
      <c r="X264" s="97">
        <v>2</v>
      </c>
      <c r="Y264" s="46">
        <f t="shared" si="19"/>
        <v>349466</v>
      </c>
      <c r="Z264" s="78"/>
      <c r="AA264" s="97">
        <v>349466</v>
      </c>
    </row>
    <row r="265" spans="1:27" ht="15">
      <c r="A265" s="95" t="s">
        <v>1146</v>
      </c>
      <c r="B265" s="96" t="s">
        <v>1955</v>
      </c>
      <c r="C265" s="97">
        <v>6450</v>
      </c>
      <c r="D265" s="46">
        <f t="shared" si="16"/>
        <v>908066</v>
      </c>
      <c r="E265" s="97">
        <v>11000</v>
      </c>
      <c r="F265" s="97">
        <v>897066</v>
      </c>
      <c r="H265" s="95" t="s">
        <v>1213</v>
      </c>
      <c r="I265" s="96" t="s">
        <v>1975</v>
      </c>
      <c r="J265" s="78"/>
      <c r="K265" s="46">
        <f t="shared" si="17"/>
        <v>40926</v>
      </c>
      <c r="L265" s="78"/>
      <c r="M265" s="97">
        <v>40926</v>
      </c>
      <c r="O265" s="95" t="s">
        <v>1047</v>
      </c>
      <c r="P265" s="96" t="s">
        <v>1931</v>
      </c>
      <c r="Q265" s="78"/>
      <c r="R265" s="97">
        <f t="shared" si="18"/>
        <v>1021627</v>
      </c>
      <c r="S265" s="97">
        <v>136100</v>
      </c>
      <c r="T265" s="97">
        <v>885527</v>
      </c>
      <c r="U265" s="78"/>
      <c r="V265" s="95" t="s">
        <v>1050</v>
      </c>
      <c r="W265" s="96" t="s">
        <v>1932</v>
      </c>
      <c r="X265" s="97">
        <v>746635</v>
      </c>
      <c r="Y265" s="46">
        <f t="shared" si="19"/>
        <v>6189074</v>
      </c>
      <c r="Z265" s="97">
        <v>152500</v>
      </c>
      <c r="AA265" s="97">
        <v>6036574</v>
      </c>
    </row>
    <row r="266" spans="1:27" ht="15">
      <c r="A266" s="95" t="s">
        <v>1149</v>
      </c>
      <c r="B266" s="96" t="s">
        <v>1956</v>
      </c>
      <c r="C266" s="97">
        <v>270</v>
      </c>
      <c r="D266" s="46">
        <f t="shared" si="16"/>
        <v>1033572</v>
      </c>
      <c r="E266" s="97">
        <v>6001</v>
      </c>
      <c r="F266" s="97">
        <v>1027571</v>
      </c>
      <c r="H266" s="95" t="s">
        <v>1216</v>
      </c>
      <c r="I266" s="96" t="s">
        <v>1976</v>
      </c>
      <c r="J266" s="78"/>
      <c r="K266" s="46">
        <f t="shared" si="17"/>
        <v>644822</v>
      </c>
      <c r="L266" s="78"/>
      <c r="M266" s="97">
        <v>644822</v>
      </c>
      <c r="O266" s="95" t="s">
        <v>1050</v>
      </c>
      <c r="P266" s="96" t="s">
        <v>1932</v>
      </c>
      <c r="Q266" s="97">
        <v>7808465</v>
      </c>
      <c r="R266" s="97">
        <f t="shared" si="18"/>
        <v>5697069</v>
      </c>
      <c r="S266" s="97">
        <v>118532</v>
      </c>
      <c r="T266" s="97">
        <v>5578537</v>
      </c>
      <c r="U266" s="78"/>
      <c r="V266" s="95" t="s">
        <v>1053</v>
      </c>
      <c r="W266" s="96" t="s">
        <v>1933</v>
      </c>
      <c r="X266" s="97">
        <v>4062800</v>
      </c>
      <c r="Y266" s="46">
        <f t="shared" si="19"/>
        <v>612645</v>
      </c>
      <c r="Z266" s="78"/>
      <c r="AA266" s="97">
        <v>612645</v>
      </c>
    </row>
    <row r="267" spans="1:27" ht="15">
      <c r="A267" s="95" t="s">
        <v>1151</v>
      </c>
      <c r="B267" s="96" t="s">
        <v>1957</v>
      </c>
      <c r="C267" s="97">
        <v>80000</v>
      </c>
      <c r="D267" s="46">
        <f t="shared" si="16"/>
        <v>906521</v>
      </c>
      <c r="E267" s="97">
        <v>111870</v>
      </c>
      <c r="F267" s="97">
        <v>794651</v>
      </c>
      <c r="H267" s="95" t="s">
        <v>1219</v>
      </c>
      <c r="I267" s="96" t="s">
        <v>1977</v>
      </c>
      <c r="J267" s="78"/>
      <c r="K267" s="46">
        <f t="shared" si="17"/>
        <v>475775</v>
      </c>
      <c r="L267" s="78"/>
      <c r="M267" s="97">
        <v>475775</v>
      </c>
      <c r="O267" s="95" t="s">
        <v>1053</v>
      </c>
      <c r="P267" s="96" t="s">
        <v>1933</v>
      </c>
      <c r="Q267" s="97">
        <v>430550</v>
      </c>
      <c r="R267" s="97">
        <f t="shared" si="18"/>
        <v>2496622</v>
      </c>
      <c r="S267" s="97">
        <v>430800</v>
      </c>
      <c r="T267" s="97">
        <v>2065822</v>
      </c>
      <c r="U267" s="78"/>
      <c r="V267" s="95" t="s">
        <v>1056</v>
      </c>
      <c r="W267" s="96" t="s">
        <v>1934</v>
      </c>
      <c r="X267" s="97">
        <v>381050</v>
      </c>
      <c r="Y267" s="46">
        <f t="shared" si="19"/>
        <v>1114234</v>
      </c>
      <c r="Z267" s="97">
        <v>700001</v>
      </c>
      <c r="AA267" s="97">
        <v>414233</v>
      </c>
    </row>
    <row r="268" spans="1:27" ht="15">
      <c r="A268" s="158" t="s">
        <v>1143</v>
      </c>
      <c r="B268" s="96" t="s">
        <v>1958</v>
      </c>
      <c r="C268" s="97">
        <v>1501228</v>
      </c>
      <c r="D268" s="46">
        <f t="shared" si="16"/>
        <v>4845983</v>
      </c>
      <c r="E268" s="97">
        <v>3496471</v>
      </c>
      <c r="F268" s="97">
        <v>1349512</v>
      </c>
      <c r="H268" s="95" t="s">
        <v>1222</v>
      </c>
      <c r="I268" s="96" t="s">
        <v>1978</v>
      </c>
      <c r="J268" s="97">
        <v>1</v>
      </c>
      <c r="K268" s="46">
        <f t="shared" si="17"/>
        <v>17088</v>
      </c>
      <c r="L268" s="78"/>
      <c r="M268" s="97">
        <v>17088</v>
      </c>
      <c r="O268" s="95" t="s">
        <v>1056</v>
      </c>
      <c r="P268" s="96" t="s">
        <v>1934</v>
      </c>
      <c r="Q268" s="97">
        <v>1406005</v>
      </c>
      <c r="R268" s="97">
        <f t="shared" si="18"/>
        <v>1883987</v>
      </c>
      <c r="S268" s="97">
        <v>488700</v>
      </c>
      <c r="T268" s="97">
        <v>1395287</v>
      </c>
      <c r="U268" s="78"/>
      <c r="V268" s="95" t="s">
        <v>1059</v>
      </c>
      <c r="W268" s="96" t="s">
        <v>1935</v>
      </c>
      <c r="X268" s="97">
        <v>25000</v>
      </c>
      <c r="Y268" s="46">
        <f t="shared" si="19"/>
        <v>1426837</v>
      </c>
      <c r="Z268" s="78"/>
      <c r="AA268" s="97">
        <v>1426837</v>
      </c>
    </row>
    <row r="269" spans="1:27" ht="15">
      <c r="A269" s="95" t="s">
        <v>1155</v>
      </c>
      <c r="B269" s="96" t="s">
        <v>1959</v>
      </c>
      <c r="C269" s="78"/>
      <c r="D269" s="46">
        <f t="shared" si="16"/>
        <v>2355172</v>
      </c>
      <c r="E269" s="97">
        <v>23300</v>
      </c>
      <c r="F269" s="97">
        <v>2331872</v>
      </c>
      <c r="H269" s="95" t="s">
        <v>1225</v>
      </c>
      <c r="I269" s="96" t="s">
        <v>1979</v>
      </c>
      <c r="J269" s="97">
        <v>1121553</v>
      </c>
      <c r="K269" s="46">
        <f t="shared" si="17"/>
        <v>2972939</v>
      </c>
      <c r="L269" s="97">
        <v>131000</v>
      </c>
      <c r="M269" s="97">
        <v>2841939</v>
      </c>
      <c r="O269" s="95" t="s">
        <v>1059</v>
      </c>
      <c r="P269" s="96" t="s">
        <v>1935</v>
      </c>
      <c r="Q269" s="97">
        <v>247000</v>
      </c>
      <c r="R269" s="97">
        <f t="shared" si="18"/>
        <v>487180</v>
      </c>
      <c r="S269" s="78"/>
      <c r="T269" s="97">
        <v>487180</v>
      </c>
      <c r="U269" s="78"/>
      <c r="V269" s="95" t="s">
        <v>1062</v>
      </c>
      <c r="W269" s="96" t="s">
        <v>1905</v>
      </c>
      <c r="X269" s="97">
        <v>441507</v>
      </c>
      <c r="Y269" s="46">
        <f t="shared" si="19"/>
        <v>2615485</v>
      </c>
      <c r="Z269" s="97">
        <v>110800</v>
      </c>
      <c r="AA269" s="97">
        <v>2504685</v>
      </c>
    </row>
    <row r="270" spans="1:27" ht="15">
      <c r="A270" s="95" t="s">
        <v>1158</v>
      </c>
      <c r="B270" s="96" t="s">
        <v>1960</v>
      </c>
      <c r="C270" s="78"/>
      <c r="D270" s="46">
        <f t="shared" si="16"/>
        <v>8331</v>
      </c>
      <c r="E270" s="78"/>
      <c r="F270" s="97">
        <v>8331</v>
      </c>
      <c r="H270" s="95" t="s">
        <v>1229</v>
      </c>
      <c r="I270" s="96" t="s">
        <v>1980</v>
      </c>
      <c r="J270" s="78"/>
      <c r="K270" s="46">
        <f t="shared" si="17"/>
        <v>301700</v>
      </c>
      <c r="L270" s="97">
        <v>276700</v>
      </c>
      <c r="M270" s="97">
        <v>25000</v>
      </c>
      <c r="O270" s="95" t="s">
        <v>1062</v>
      </c>
      <c r="P270" s="96" t="s">
        <v>1905</v>
      </c>
      <c r="Q270" s="97">
        <v>288500</v>
      </c>
      <c r="R270" s="97">
        <f t="shared" si="18"/>
        <v>1133225</v>
      </c>
      <c r="S270" s="97">
        <v>129250</v>
      </c>
      <c r="T270" s="97">
        <v>1003975</v>
      </c>
      <c r="U270" s="78"/>
      <c r="V270" s="95" t="s">
        <v>1064</v>
      </c>
      <c r="W270" s="96" t="s">
        <v>1936</v>
      </c>
      <c r="X270" s="97">
        <v>6433340</v>
      </c>
      <c r="Y270" s="46">
        <f t="shared" si="19"/>
        <v>650826</v>
      </c>
      <c r="Z270" s="97">
        <v>95000</v>
      </c>
      <c r="AA270" s="97">
        <v>555826</v>
      </c>
    </row>
    <row r="271" spans="1:27" ht="15">
      <c r="A271" s="95" t="s">
        <v>1164</v>
      </c>
      <c r="B271" s="96" t="s">
        <v>1961</v>
      </c>
      <c r="C271" s="78"/>
      <c r="D271" s="46">
        <f t="shared" si="16"/>
        <v>267234</v>
      </c>
      <c r="E271" s="78"/>
      <c r="F271" s="97">
        <v>267234</v>
      </c>
      <c r="H271" s="95" t="s">
        <v>1235</v>
      </c>
      <c r="I271" s="96" t="s">
        <v>1982</v>
      </c>
      <c r="J271" s="78"/>
      <c r="K271" s="46">
        <f t="shared" si="17"/>
        <v>376134</v>
      </c>
      <c r="L271" s="78"/>
      <c r="M271" s="97">
        <v>376134</v>
      </c>
      <c r="O271" s="95" t="s">
        <v>1064</v>
      </c>
      <c r="P271" s="96" t="s">
        <v>1936</v>
      </c>
      <c r="Q271" s="97">
        <v>621800</v>
      </c>
      <c r="R271" s="97">
        <f t="shared" si="18"/>
        <v>592741</v>
      </c>
      <c r="S271" s="97">
        <v>116250</v>
      </c>
      <c r="T271" s="97">
        <v>476491</v>
      </c>
      <c r="U271" s="78"/>
      <c r="V271" s="95" t="s">
        <v>1067</v>
      </c>
      <c r="W271" s="96" t="s">
        <v>1937</v>
      </c>
      <c r="X271" s="97">
        <v>1129665</v>
      </c>
      <c r="Y271" s="46">
        <f t="shared" si="19"/>
        <v>520815</v>
      </c>
      <c r="Z271" s="78"/>
      <c r="AA271" s="97">
        <v>520815</v>
      </c>
    </row>
    <row r="272" spans="1:27" ht="15">
      <c r="A272" s="95" t="s">
        <v>1167</v>
      </c>
      <c r="B272" s="96" t="s">
        <v>1962</v>
      </c>
      <c r="C272" s="97">
        <v>1759805</v>
      </c>
      <c r="D272" s="46">
        <f t="shared" si="16"/>
        <v>3616238</v>
      </c>
      <c r="E272" s="97">
        <v>1894901</v>
      </c>
      <c r="F272" s="97">
        <v>1721337</v>
      </c>
      <c r="H272" s="95" t="s">
        <v>1238</v>
      </c>
      <c r="I272" s="96" t="s">
        <v>1983</v>
      </c>
      <c r="J272" s="97">
        <v>12300</v>
      </c>
      <c r="K272" s="46">
        <f t="shared" si="17"/>
        <v>137348</v>
      </c>
      <c r="L272" s="78"/>
      <c r="M272" s="97">
        <v>137348</v>
      </c>
      <c r="O272" s="95" t="s">
        <v>1067</v>
      </c>
      <c r="P272" s="96" t="s">
        <v>1937</v>
      </c>
      <c r="Q272" s="78"/>
      <c r="R272" s="97">
        <f t="shared" si="18"/>
        <v>476565</v>
      </c>
      <c r="S272" s="78"/>
      <c r="T272" s="97">
        <v>476565</v>
      </c>
      <c r="U272" s="78"/>
      <c r="V272" s="95" t="s">
        <v>1070</v>
      </c>
      <c r="W272" s="96" t="s">
        <v>1938</v>
      </c>
      <c r="X272" s="97">
        <v>86400</v>
      </c>
      <c r="Y272" s="46">
        <f t="shared" si="19"/>
        <v>229213</v>
      </c>
      <c r="Z272" s="97">
        <v>52850</v>
      </c>
      <c r="AA272" s="97">
        <v>176363</v>
      </c>
    </row>
    <row r="273" spans="1:27" ht="15">
      <c r="A273" s="95" t="s">
        <v>1170</v>
      </c>
      <c r="B273" s="96" t="s">
        <v>1963</v>
      </c>
      <c r="C273" s="78"/>
      <c r="D273" s="46">
        <f t="shared" si="16"/>
        <v>37938</v>
      </c>
      <c r="E273" s="78"/>
      <c r="F273" s="97">
        <v>37938</v>
      </c>
      <c r="H273" s="95" t="s">
        <v>1250</v>
      </c>
      <c r="I273" s="96" t="s">
        <v>1985</v>
      </c>
      <c r="J273" s="97">
        <v>34200</v>
      </c>
      <c r="K273" s="46">
        <f t="shared" si="17"/>
        <v>165600</v>
      </c>
      <c r="L273" s="78"/>
      <c r="M273" s="97">
        <v>165600</v>
      </c>
      <c r="O273" s="95" t="s">
        <v>1070</v>
      </c>
      <c r="P273" s="96" t="s">
        <v>1938</v>
      </c>
      <c r="Q273" s="97">
        <v>4000</v>
      </c>
      <c r="R273" s="97">
        <f t="shared" si="18"/>
        <v>63283</v>
      </c>
      <c r="S273" s="97">
        <v>26633</v>
      </c>
      <c r="T273" s="97">
        <v>36650</v>
      </c>
      <c r="U273" s="78"/>
      <c r="V273" s="95" t="s">
        <v>1073</v>
      </c>
      <c r="W273" s="96" t="s">
        <v>1939</v>
      </c>
      <c r="X273" s="97">
        <v>25000</v>
      </c>
      <c r="Y273" s="46">
        <f t="shared" si="19"/>
        <v>243521</v>
      </c>
      <c r="Z273" s="78"/>
      <c r="AA273" s="97">
        <v>243521</v>
      </c>
    </row>
    <row r="274" spans="1:27" ht="15">
      <c r="A274" s="95" t="s">
        <v>1173</v>
      </c>
      <c r="B274" s="96" t="s">
        <v>1964</v>
      </c>
      <c r="C274" s="78"/>
      <c r="D274" s="46">
        <f t="shared" si="16"/>
        <v>884983</v>
      </c>
      <c r="E274" s="97">
        <v>269600</v>
      </c>
      <c r="F274" s="97">
        <v>615383</v>
      </c>
      <c r="H274" s="95" t="s">
        <v>1253</v>
      </c>
      <c r="I274" s="96" t="s">
        <v>1986</v>
      </c>
      <c r="J274" s="97">
        <v>22000</v>
      </c>
      <c r="K274" s="46">
        <f t="shared" si="17"/>
        <v>371200</v>
      </c>
      <c r="L274" s="78"/>
      <c r="M274" s="97">
        <v>371200</v>
      </c>
      <c r="O274" s="95" t="s">
        <v>1073</v>
      </c>
      <c r="P274" s="96" t="s">
        <v>1939</v>
      </c>
      <c r="Q274" s="97">
        <v>930050</v>
      </c>
      <c r="R274" s="97">
        <f t="shared" si="18"/>
        <v>1297709</v>
      </c>
      <c r="S274" s="97">
        <v>107650</v>
      </c>
      <c r="T274" s="97">
        <v>1190059</v>
      </c>
      <c r="U274" s="78"/>
      <c r="V274" s="95" t="s">
        <v>1076</v>
      </c>
      <c r="W274" s="96" t="s">
        <v>1940</v>
      </c>
      <c r="X274" s="97">
        <v>317001</v>
      </c>
      <c r="Y274" s="46">
        <f t="shared" si="19"/>
        <v>6740295</v>
      </c>
      <c r="Z274" s="97">
        <v>98600</v>
      </c>
      <c r="AA274" s="97">
        <v>6641695</v>
      </c>
    </row>
    <row r="275" spans="1:27" ht="15">
      <c r="A275" s="95" t="s">
        <v>1176</v>
      </c>
      <c r="B275" s="96" t="s">
        <v>1965</v>
      </c>
      <c r="C275" s="78"/>
      <c r="D275" s="46">
        <f t="shared" si="16"/>
        <v>166358</v>
      </c>
      <c r="E275" s="78"/>
      <c r="F275" s="97">
        <v>166358</v>
      </c>
      <c r="H275" s="95" t="s">
        <v>1256</v>
      </c>
      <c r="I275" s="96" t="s">
        <v>1987</v>
      </c>
      <c r="J275" s="78"/>
      <c r="K275" s="46">
        <f t="shared" si="17"/>
        <v>31500</v>
      </c>
      <c r="L275" s="78"/>
      <c r="M275" s="97">
        <v>31500</v>
      </c>
      <c r="O275" s="95" t="s">
        <v>1076</v>
      </c>
      <c r="P275" s="96" t="s">
        <v>1940</v>
      </c>
      <c r="Q275" s="97">
        <v>123101</v>
      </c>
      <c r="R275" s="97">
        <f t="shared" si="18"/>
        <v>743669</v>
      </c>
      <c r="S275" s="97">
        <v>420047</v>
      </c>
      <c r="T275" s="97">
        <v>323622</v>
      </c>
      <c r="U275" s="78"/>
      <c r="V275" s="95" t="s">
        <v>1079</v>
      </c>
      <c r="W275" s="96" t="s">
        <v>1941</v>
      </c>
      <c r="X275" s="97">
        <v>511383</v>
      </c>
      <c r="Y275" s="46">
        <f t="shared" si="19"/>
        <v>192403</v>
      </c>
      <c r="Z275" s="78"/>
      <c r="AA275" s="97">
        <v>192403</v>
      </c>
    </row>
    <row r="276" spans="1:27" ht="15">
      <c r="A276" s="95" t="s">
        <v>1182</v>
      </c>
      <c r="B276" s="96" t="s">
        <v>1966</v>
      </c>
      <c r="C276" s="97">
        <v>169500</v>
      </c>
      <c r="D276" s="46">
        <f t="shared" si="16"/>
        <v>803451</v>
      </c>
      <c r="E276" s="97">
        <v>365450</v>
      </c>
      <c r="F276" s="97">
        <v>438001</v>
      </c>
      <c r="H276" s="95" t="s">
        <v>1259</v>
      </c>
      <c r="I276" s="96" t="s">
        <v>1988</v>
      </c>
      <c r="J276" s="97">
        <v>1050000</v>
      </c>
      <c r="K276" s="46">
        <f t="shared" si="17"/>
        <v>558827</v>
      </c>
      <c r="L276" s="78"/>
      <c r="M276" s="97">
        <v>558827</v>
      </c>
      <c r="O276" s="95" t="s">
        <v>1079</v>
      </c>
      <c r="P276" s="96" t="s">
        <v>1941</v>
      </c>
      <c r="Q276" s="97">
        <v>1463560</v>
      </c>
      <c r="R276" s="97">
        <f t="shared" si="18"/>
        <v>1642635</v>
      </c>
      <c r="S276" s="97">
        <v>577490</v>
      </c>
      <c r="T276" s="97">
        <v>1065145</v>
      </c>
      <c r="U276" s="78"/>
      <c r="V276" s="95" t="s">
        <v>1082</v>
      </c>
      <c r="W276" s="96" t="s">
        <v>1942</v>
      </c>
      <c r="X276" s="97">
        <v>2300</v>
      </c>
      <c r="Y276" s="46">
        <f t="shared" si="19"/>
        <v>1269165</v>
      </c>
      <c r="Z276" s="97">
        <v>11300</v>
      </c>
      <c r="AA276" s="97">
        <v>1257865</v>
      </c>
    </row>
    <row r="277" spans="1:27" ht="15">
      <c r="A277" s="95" t="s">
        <v>1185</v>
      </c>
      <c r="B277" s="96" t="s">
        <v>1967</v>
      </c>
      <c r="C277" s="97">
        <v>2900</v>
      </c>
      <c r="D277" s="46">
        <f t="shared" si="16"/>
        <v>287236</v>
      </c>
      <c r="E277" s="97">
        <v>34500</v>
      </c>
      <c r="F277" s="97">
        <v>252736</v>
      </c>
      <c r="H277" s="95" t="s">
        <v>1262</v>
      </c>
      <c r="I277" s="96" t="s">
        <v>1989</v>
      </c>
      <c r="J277" s="78"/>
      <c r="K277" s="46">
        <f t="shared" si="17"/>
        <v>6200</v>
      </c>
      <c r="L277" s="78"/>
      <c r="M277" s="97">
        <v>6200</v>
      </c>
      <c r="O277" s="95" t="s">
        <v>1082</v>
      </c>
      <c r="P277" s="96" t="s">
        <v>1942</v>
      </c>
      <c r="Q277" s="97">
        <v>772000</v>
      </c>
      <c r="R277" s="97">
        <f t="shared" si="18"/>
        <v>2889229</v>
      </c>
      <c r="S277" s="97">
        <v>199403</v>
      </c>
      <c r="T277" s="97">
        <v>2689826</v>
      </c>
      <c r="U277" s="78"/>
      <c r="V277" s="95" t="s">
        <v>1085</v>
      </c>
      <c r="W277" s="96" t="s">
        <v>1943</v>
      </c>
      <c r="X277" s="78"/>
      <c r="Y277" s="46">
        <f t="shared" si="19"/>
        <v>831532</v>
      </c>
      <c r="Z277" s="97">
        <v>15267</v>
      </c>
      <c r="AA277" s="97">
        <v>816265</v>
      </c>
    </row>
    <row r="278" spans="1:27" ht="15">
      <c r="A278" s="95" t="s">
        <v>1188</v>
      </c>
      <c r="B278" s="96" t="s">
        <v>1968</v>
      </c>
      <c r="C278" s="78"/>
      <c r="D278" s="46">
        <f t="shared" si="16"/>
        <v>198973</v>
      </c>
      <c r="E278" s="78"/>
      <c r="F278" s="97">
        <v>198973</v>
      </c>
      <c r="H278" s="95" t="s">
        <v>1265</v>
      </c>
      <c r="I278" s="96" t="s">
        <v>1990</v>
      </c>
      <c r="J278" s="78"/>
      <c r="K278" s="46">
        <f t="shared" si="17"/>
        <v>2750</v>
      </c>
      <c r="L278" s="78"/>
      <c r="M278" s="97">
        <v>2750</v>
      </c>
      <c r="O278" s="95" t="s">
        <v>1085</v>
      </c>
      <c r="P278" s="96" t="s">
        <v>1943</v>
      </c>
      <c r="Q278" s="78"/>
      <c r="R278" s="97">
        <f t="shared" si="18"/>
        <v>228111</v>
      </c>
      <c r="S278" s="97">
        <v>20732</v>
      </c>
      <c r="T278" s="97">
        <v>207379</v>
      </c>
      <c r="U278" s="78"/>
      <c r="V278" s="95" t="s">
        <v>1088</v>
      </c>
      <c r="W278" s="96" t="s">
        <v>1944</v>
      </c>
      <c r="X278" s="97">
        <v>488650</v>
      </c>
      <c r="Y278" s="46">
        <f t="shared" si="19"/>
        <v>551884</v>
      </c>
      <c r="Z278" s="78"/>
      <c r="AA278" s="97">
        <v>551884</v>
      </c>
    </row>
    <row r="279" spans="1:27" ht="15">
      <c r="A279" s="95" t="s">
        <v>1191</v>
      </c>
      <c r="B279" s="96" t="s">
        <v>1908</v>
      </c>
      <c r="C279" s="97">
        <v>2170200</v>
      </c>
      <c r="D279" s="46">
        <f t="shared" si="16"/>
        <v>2006827</v>
      </c>
      <c r="E279" s="97">
        <v>269000</v>
      </c>
      <c r="F279" s="97">
        <v>1737827</v>
      </c>
      <c r="H279" s="95" t="s">
        <v>1268</v>
      </c>
      <c r="I279" s="96" t="s">
        <v>1991</v>
      </c>
      <c r="J279" s="78"/>
      <c r="K279" s="46">
        <f t="shared" si="17"/>
        <v>23300</v>
      </c>
      <c r="L279" s="78"/>
      <c r="M279" s="97">
        <v>23300</v>
      </c>
      <c r="O279" s="95" t="s">
        <v>1088</v>
      </c>
      <c r="P279" s="96" t="s">
        <v>1944</v>
      </c>
      <c r="Q279" s="97">
        <v>854810</v>
      </c>
      <c r="R279" s="97">
        <f t="shared" si="18"/>
        <v>1946153</v>
      </c>
      <c r="S279" s="97">
        <v>310550</v>
      </c>
      <c r="T279" s="97">
        <v>1635603</v>
      </c>
      <c r="U279" s="78"/>
      <c r="V279" s="95" t="s">
        <v>1091</v>
      </c>
      <c r="W279" s="96" t="s">
        <v>2168</v>
      </c>
      <c r="X279" s="97">
        <v>2100</v>
      </c>
      <c r="Y279" s="46">
        <f t="shared" si="19"/>
        <v>203691</v>
      </c>
      <c r="Z279" s="78"/>
      <c r="AA279" s="97">
        <v>203691</v>
      </c>
    </row>
    <row r="280" spans="1:27" ht="15">
      <c r="A280" s="95" t="s">
        <v>1193</v>
      </c>
      <c r="B280" s="96" t="s">
        <v>1969</v>
      </c>
      <c r="C280" s="78"/>
      <c r="D280" s="46">
        <f t="shared" si="16"/>
        <v>25454</v>
      </c>
      <c r="E280" s="78"/>
      <c r="F280" s="97">
        <v>25454</v>
      </c>
      <c r="H280" s="95" t="s">
        <v>1271</v>
      </c>
      <c r="I280" s="96" t="s">
        <v>1992</v>
      </c>
      <c r="J280" s="78"/>
      <c r="K280" s="46">
        <f t="shared" si="17"/>
        <v>328578</v>
      </c>
      <c r="L280" s="78"/>
      <c r="M280" s="97">
        <v>328578</v>
      </c>
      <c r="O280" s="95" t="s">
        <v>1091</v>
      </c>
      <c r="P280" s="96" t="s">
        <v>2168</v>
      </c>
      <c r="Q280" s="78"/>
      <c r="R280" s="97">
        <f t="shared" si="18"/>
        <v>187642</v>
      </c>
      <c r="S280" s="78"/>
      <c r="T280" s="97">
        <v>187642</v>
      </c>
      <c r="U280" s="78"/>
      <c r="V280" s="95" t="s">
        <v>1094</v>
      </c>
      <c r="W280" s="96" t="s">
        <v>1945</v>
      </c>
      <c r="X280" s="97">
        <v>4261960</v>
      </c>
      <c r="Y280" s="46">
        <f t="shared" si="19"/>
        <v>8907329</v>
      </c>
      <c r="Z280" s="97">
        <v>180369</v>
      </c>
      <c r="AA280" s="97">
        <v>8726960</v>
      </c>
    </row>
    <row r="281" spans="1:27" ht="15">
      <c r="A281" s="95" t="s">
        <v>1195</v>
      </c>
      <c r="B281" s="96" t="s">
        <v>1970</v>
      </c>
      <c r="C281" s="97">
        <v>171500</v>
      </c>
      <c r="D281" s="46">
        <f t="shared" si="16"/>
        <v>892190</v>
      </c>
      <c r="E281" s="97">
        <v>7351</v>
      </c>
      <c r="F281" s="97">
        <v>884839</v>
      </c>
      <c r="H281" s="95" t="s">
        <v>1274</v>
      </c>
      <c r="I281" s="96" t="s">
        <v>1993</v>
      </c>
      <c r="J281" s="97">
        <v>16628</v>
      </c>
      <c r="K281" s="46">
        <f t="shared" si="17"/>
        <v>2028382</v>
      </c>
      <c r="L281" s="78"/>
      <c r="M281" s="97">
        <v>2028382</v>
      </c>
      <c r="O281" s="95" t="s">
        <v>1094</v>
      </c>
      <c r="P281" s="96" t="s">
        <v>1945</v>
      </c>
      <c r="Q281" s="97">
        <v>23321530</v>
      </c>
      <c r="R281" s="97">
        <f t="shared" si="18"/>
        <v>11782085</v>
      </c>
      <c r="S281" s="97">
        <v>963199</v>
      </c>
      <c r="T281" s="97">
        <v>10818886</v>
      </c>
      <c r="U281" s="78"/>
      <c r="V281" s="95" t="s">
        <v>1097</v>
      </c>
      <c r="W281" s="96" t="s">
        <v>1946</v>
      </c>
      <c r="X281" s="97">
        <v>575206</v>
      </c>
      <c r="Y281" s="46">
        <f t="shared" si="19"/>
        <v>5780512</v>
      </c>
      <c r="Z281" s="78"/>
      <c r="AA281" s="97">
        <v>5780512</v>
      </c>
    </row>
    <row r="282" spans="1:27" ht="15">
      <c r="A282" s="95" t="s">
        <v>1198</v>
      </c>
      <c r="B282" s="96" t="s">
        <v>1971</v>
      </c>
      <c r="C282" s="97">
        <v>131200</v>
      </c>
      <c r="D282" s="46">
        <f t="shared" si="16"/>
        <v>1209413</v>
      </c>
      <c r="E282" s="78"/>
      <c r="F282" s="97">
        <v>1209413</v>
      </c>
      <c r="H282" s="95" t="s">
        <v>1280</v>
      </c>
      <c r="I282" s="96" t="s">
        <v>1994</v>
      </c>
      <c r="J282" s="97">
        <v>9138400</v>
      </c>
      <c r="K282" s="46">
        <f t="shared" si="17"/>
        <v>2319795</v>
      </c>
      <c r="L282" s="78"/>
      <c r="M282" s="97">
        <v>2319795</v>
      </c>
      <c r="O282" s="95" t="s">
        <v>1097</v>
      </c>
      <c r="P282" s="96" t="s">
        <v>1946</v>
      </c>
      <c r="Q282" s="97">
        <v>17023802</v>
      </c>
      <c r="R282" s="97">
        <f t="shared" si="18"/>
        <v>6629976</v>
      </c>
      <c r="S282" s="97">
        <v>1111967</v>
      </c>
      <c r="T282" s="97">
        <v>5518009</v>
      </c>
      <c r="U282" s="78"/>
      <c r="V282" s="95" t="s">
        <v>1100</v>
      </c>
      <c r="W282" s="96" t="s">
        <v>2307</v>
      </c>
      <c r="X282" s="78"/>
      <c r="Y282" s="46">
        <f t="shared" si="19"/>
        <v>50459</v>
      </c>
      <c r="Z282" s="78"/>
      <c r="AA282" s="97">
        <v>50459</v>
      </c>
    </row>
    <row r="283" spans="1:27" ht="15">
      <c r="A283" s="95" t="s">
        <v>1201</v>
      </c>
      <c r="B283" s="96" t="s">
        <v>1972</v>
      </c>
      <c r="C283" s="97">
        <v>283000</v>
      </c>
      <c r="D283" s="46">
        <f t="shared" si="16"/>
        <v>1810764</v>
      </c>
      <c r="E283" s="97">
        <v>298800</v>
      </c>
      <c r="F283" s="97">
        <v>1511964</v>
      </c>
      <c r="H283" s="95" t="s">
        <v>1283</v>
      </c>
      <c r="I283" s="96" t="s">
        <v>1995</v>
      </c>
      <c r="J283" s="97">
        <v>1622479</v>
      </c>
      <c r="K283" s="46">
        <f t="shared" si="17"/>
        <v>1520277</v>
      </c>
      <c r="L283" s="97">
        <v>3000</v>
      </c>
      <c r="M283" s="97">
        <v>1517277</v>
      </c>
      <c r="O283" s="95" t="s">
        <v>1100</v>
      </c>
      <c r="P283" s="96" t="s">
        <v>2307</v>
      </c>
      <c r="Q283" s="78"/>
      <c r="R283" s="97">
        <f t="shared" si="18"/>
        <v>97856</v>
      </c>
      <c r="S283" s="97">
        <v>5800</v>
      </c>
      <c r="T283" s="97">
        <v>92056</v>
      </c>
      <c r="U283" s="78"/>
      <c r="V283" s="95" t="s">
        <v>1103</v>
      </c>
      <c r="W283" s="96" t="s">
        <v>1947</v>
      </c>
      <c r="X283" s="97">
        <v>253936</v>
      </c>
      <c r="Y283" s="46">
        <f t="shared" si="19"/>
        <v>656459</v>
      </c>
      <c r="Z283" s="97">
        <v>11800</v>
      </c>
      <c r="AA283" s="97">
        <v>644659</v>
      </c>
    </row>
    <row r="284" spans="1:27" ht="15">
      <c r="A284" s="95" t="s">
        <v>1204</v>
      </c>
      <c r="B284" s="96" t="s">
        <v>1973</v>
      </c>
      <c r="C284" s="97">
        <v>1310201</v>
      </c>
      <c r="D284" s="46">
        <f t="shared" si="16"/>
        <v>690053</v>
      </c>
      <c r="E284" s="97">
        <v>22000</v>
      </c>
      <c r="F284" s="97">
        <v>668053</v>
      </c>
      <c r="H284" s="95" t="s">
        <v>1292</v>
      </c>
      <c r="I284" s="96" t="s">
        <v>1996</v>
      </c>
      <c r="J284" s="78"/>
      <c r="K284" s="46">
        <f t="shared" si="17"/>
        <v>18663</v>
      </c>
      <c r="L284" s="78"/>
      <c r="M284" s="97">
        <v>18663</v>
      </c>
      <c r="O284" s="95" t="s">
        <v>1103</v>
      </c>
      <c r="P284" s="96" t="s">
        <v>1947</v>
      </c>
      <c r="Q284" s="97">
        <v>2711501</v>
      </c>
      <c r="R284" s="97">
        <f t="shared" si="18"/>
        <v>4037917</v>
      </c>
      <c r="S284" s="97">
        <v>433875</v>
      </c>
      <c r="T284" s="97">
        <v>3604042</v>
      </c>
      <c r="U284" s="78"/>
      <c r="V284" s="95" t="s">
        <v>1106</v>
      </c>
      <c r="W284" s="96" t="s">
        <v>1948</v>
      </c>
      <c r="X284" s="97">
        <v>2548616</v>
      </c>
      <c r="Y284" s="46">
        <f t="shared" si="19"/>
        <v>3864417</v>
      </c>
      <c r="Z284" s="97">
        <v>526470</v>
      </c>
      <c r="AA284" s="97">
        <v>3337947</v>
      </c>
    </row>
    <row r="285" spans="1:27" ht="15">
      <c r="A285" s="95" t="s">
        <v>1207</v>
      </c>
      <c r="B285" s="96" t="s">
        <v>1974</v>
      </c>
      <c r="C285" s="97">
        <v>2113402</v>
      </c>
      <c r="D285" s="46">
        <f t="shared" si="16"/>
        <v>1011387</v>
      </c>
      <c r="E285" s="97">
        <v>140950</v>
      </c>
      <c r="F285" s="97">
        <v>870437</v>
      </c>
      <c r="H285" s="95" t="s">
        <v>1295</v>
      </c>
      <c r="I285" s="96" t="s">
        <v>1997</v>
      </c>
      <c r="J285" s="78"/>
      <c r="K285" s="46">
        <f t="shared" si="17"/>
        <v>31214</v>
      </c>
      <c r="L285" s="78"/>
      <c r="M285" s="97">
        <v>31214</v>
      </c>
      <c r="O285" s="95" t="s">
        <v>1106</v>
      </c>
      <c r="P285" s="96" t="s">
        <v>1948</v>
      </c>
      <c r="Q285" s="97">
        <v>513200</v>
      </c>
      <c r="R285" s="97">
        <f t="shared" si="18"/>
        <v>650674</v>
      </c>
      <c r="S285" s="97">
        <v>308090</v>
      </c>
      <c r="T285" s="97">
        <v>342584</v>
      </c>
      <c r="U285" s="78"/>
      <c r="V285" s="95" t="s">
        <v>1109</v>
      </c>
      <c r="W285" s="96" t="s">
        <v>1949</v>
      </c>
      <c r="X285" s="97">
        <v>98301</v>
      </c>
      <c r="Y285" s="46">
        <f t="shared" si="19"/>
        <v>659399</v>
      </c>
      <c r="Z285" s="97">
        <v>92490</v>
      </c>
      <c r="AA285" s="97">
        <v>566909</v>
      </c>
    </row>
    <row r="286" spans="1:27" ht="15">
      <c r="A286" s="95" t="s">
        <v>1210</v>
      </c>
      <c r="B286" s="96" t="s">
        <v>2183</v>
      </c>
      <c r="C286" s="78"/>
      <c r="D286" s="46">
        <f t="shared" si="16"/>
        <v>141980</v>
      </c>
      <c r="E286" s="97">
        <v>1000</v>
      </c>
      <c r="F286" s="97">
        <v>140980</v>
      </c>
      <c r="H286" s="95" t="s">
        <v>1298</v>
      </c>
      <c r="I286" s="96" t="s">
        <v>2314</v>
      </c>
      <c r="J286" s="78"/>
      <c r="K286" s="46">
        <f t="shared" si="17"/>
        <v>15000</v>
      </c>
      <c r="L286" s="78"/>
      <c r="M286" s="97">
        <v>15000</v>
      </c>
      <c r="O286" s="95" t="s">
        <v>1109</v>
      </c>
      <c r="P286" s="96" t="s">
        <v>1949</v>
      </c>
      <c r="Q286" s="78"/>
      <c r="R286" s="97">
        <f t="shared" si="18"/>
        <v>1268422</v>
      </c>
      <c r="S286" s="97">
        <v>234252</v>
      </c>
      <c r="T286" s="97">
        <v>1034170</v>
      </c>
      <c r="U286" s="78"/>
      <c r="V286" s="95" t="s">
        <v>1113</v>
      </c>
      <c r="W286" s="96" t="s">
        <v>1950</v>
      </c>
      <c r="X286" s="97">
        <v>1175000</v>
      </c>
      <c r="Y286" s="46">
        <f t="shared" si="19"/>
        <v>13136149</v>
      </c>
      <c r="Z286" s="78"/>
      <c r="AA286" s="97">
        <v>13136149</v>
      </c>
    </row>
    <row r="287" spans="1:27" ht="15">
      <c r="A287" s="95" t="s">
        <v>1213</v>
      </c>
      <c r="B287" s="96" t="s">
        <v>1975</v>
      </c>
      <c r="C287" s="78"/>
      <c r="D287" s="46">
        <f t="shared" si="16"/>
        <v>303528</v>
      </c>
      <c r="E287" s="78"/>
      <c r="F287" s="97">
        <v>303528</v>
      </c>
      <c r="H287" s="95" t="s">
        <v>1301</v>
      </c>
      <c r="I287" s="96" t="s">
        <v>1998</v>
      </c>
      <c r="J287" s="97">
        <v>1115000</v>
      </c>
      <c r="K287" s="46">
        <f t="shared" si="17"/>
        <v>548985</v>
      </c>
      <c r="L287" s="78"/>
      <c r="M287" s="97">
        <v>548985</v>
      </c>
      <c r="O287" s="95" t="s">
        <v>1113</v>
      </c>
      <c r="P287" s="96" t="s">
        <v>1950</v>
      </c>
      <c r="Q287" s="97">
        <v>2178403</v>
      </c>
      <c r="R287" s="97">
        <f t="shared" si="18"/>
        <v>5698075</v>
      </c>
      <c r="S287" s="97">
        <v>142163</v>
      </c>
      <c r="T287" s="97">
        <v>5555912</v>
      </c>
      <c r="U287" s="78"/>
      <c r="V287" s="95" t="s">
        <v>1122</v>
      </c>
      <c r="W287" s="96" t="s">
        <v>1951</v>
      </c>
      <c r="X287" s="97">
        <v>4524704</v>
      </c>
      <c r="Y287" s="46">
        <f t="shared" si="19"/>
        <v>43240602</v>
      </c>
      <c r="Z287" s="78"/>
      <c r="AA287" s="97">
        <v>43240602</v>
      </c>
    </row>
    <row r="288" spans="1:27" ht="15">
      <c r="A288" s="95" t="s">
        <v>1216</v>
      </c>
      <c r="B288" s="96" t="s">
        <v>1976</v>
      </c>
      <c r="C288" s="97">
        <v>800</v>
      </c>
      <c r="D288" s="46">
        <f t="shared" si="16"/>
        <v>832546</v>
      </c>
      <c r="E288" s="97">
        <v>7700</v>
      </c>
      <c r="F288" s="97">
        <v>824846</v>
      </c>
      <c r="H288" s="95" t="s">
        <v>1304</v>
      </c>
      <c r="I288" s="96" t="s">
        <v>1999</v>
      </c>
      <c r="J288" s="97">
        <v>6500</v>
      </c>
      <c r="K288" s="46">
        <f t="shared" si="17"/>
        <v>410937</v>
      </c>
      <c r="L288" s="78"/>
      <c r="M288" s="97">
        <v>410937</v>
      </c>
      <c r="O288" s="95" t="s">
        <v>1122</v>
      </c>
      <c r="P288" s="96" t="s">
        <v>1951</v>
      </c>
      <c r="Q288" s="97">
        <v>2579070</v>
      </c>
      <c r="R288" s="97">
        <f t="shared" si="18"/>
        <v>10525427</v>
      </c>
      <c r="S288" s="97">
        <v>587550</v>
      </c>
      <c r="T288" s="97">
        <v>9937877</v>
      </c>
      <c r="U288" s="78"/>
      <c r="V288" s="95" t="s">
        <v>1125</v>
      </c>
      <c r="W288" s="96" t="s">
        <v>1746</v>
      </c>
      <c r="X288" s="97">
        <v>10550142</v>
      </c>
      <c r="Y288" s="46">
        <f t="shared" si="19"/>
        <v>22294839</v>
      </c>
      <c r="Z288" s="97">
        <v>5855033</v>
      </c>
      <c r="AA288" s="97">
        <v>16439806</v>
      </c>
    </row>
    <row r="289" spans="1:27" ht="15">
      <c r="A289" s="95" t="s">
        <v>1219</v>
      </c>
      <c r="B289" s="96" t="s">
        <v>1977</v>
      </c>
      <c r="C289" s="97">
        <v>32250</v>
      </c>
      <c r="D289" s="46">
        <f t="shared" si="16"/>
        <v>873502</v>
      </c>
      <c r="E289" s="97">
        <v>66100</v>
      </c>
      <c r="F289" s="97">
        <v>807402</v>
      </c>
      <c r="H289" s="95" t="s">
        <v>1310</v>
      </c>
      <c r="I289" s="96" t="s">
        <v>2000</v>
      </c>
      <c r="J289" s="97">
        <v>331550</v>
      </c>
      <c r="K289" s="46">
        <f t="shared" si="17"/>
        <v>1961066</v>
      </c>
      <c r="L289" s="97">
        <v>376300</v>
      </c>
      <c r="M289" s="97">
        <v>1584766</v>
      </c>
      <c r="O289" s="95" t="s">
        <v>1125</v>
      </c>
      <c r="P289" s="96" t="s">
        <v>1746</v>
      </c>
      <c r="Q289" s="97">
        <v>3156696</v>
      </c>
      <c r="R289" s="97">
        <f t="shared" si="18"/>
        <v>28530952</v>
      </c>
      <c r="S289" s="97">
        <v>1881163</v>
      </c>
      <c r="T289" s="97">
        <v>26649789</v>
      </c>
      <c r="U289" s="78"/>
      <c r="V289" s="95" t="s">
        <v>1127</v>
      </c>
      <c r="W289" s="96" t="s">
        <v>1952</v>
      </c>
      <c r="X289" s="97">
        <v>76367</v>
      </c>
      <c r="Y289" s="46">
        <f t="shared" si="19"/>
        <v>3089422</v>
      </c>
      <c r="Z289" s="97">
        <v>8290</v>
      </c>
      <c r="AA289" s="97">
        <v>3081132</v>
      </c>
    </row>
    <row r="290" spans="1:27" ht="15">
      <c r="A290" s="95" t="s">
        <v>1222</v>
      </c>
      <c r="B290" s="96" t="s">
        <v>1978</v>
      </c>
      <c r="C290" s="97">
        <v>15275</v>
      </c>
      <c r="D290" s="46">
        <f t="shared" si="16"/>
        <v>276080</v>
      </c>
      <c r="E290" s="97">
        <v>110113</v>
      </c>
      <c r="F290" s="97">
        <v>165967</v>
      </c>
      <c r="H290" s="95" t="s">
        <v>1313</v>
      </c>
      <c r="I290" s="96" t="s">
        <v>2001</v>
      </c>
      <c r="J290" s="97">
        <v>12300</v>
      </c>
      <c r="K290" s="46">
        <f t="shared" si="17"/>
        <v>21039</v>
      </c>
      <c r="L290" s="78"/>
      <c r="M290" s="97">
        <v>21039</v>
      </c>
      <c r="O290" s="95" t="s">
        <v>1127</v>
      </c>
      <c r="P290" s="96" t="s">
        <v>1952</v>
      </c>
      <c r="Q290" s="97">
        <v>183422</v>
      </c>
      <c r="R290" s="97">
        <f t="shared" si="18"/>
        <v>1731721</v>
      </c>
      <c r="S290" s="97">
        <v>275300</v>
      </c>
      <c r="T290" s="97">
        <v>1456421</v>
      </c>
      <c r="U290" s="78"/>
      <c r="V290" s="95" t="s">
        <v>1130</v>
      </c>
      <c r="W290" s="96" t="s">
        <v>1953</v>
      </c>
      <c r="X290" s="78"/>
      <c r="Y290" s="46">
        <f t="shared" si="19"/>
        <v>197017</v>
      </c>
      <c r="Z290" s="78"/>
      <c r="AA290" s="97">
        <v>197017</v>
      </c>
    </row>
    <row r="291" spans="1:27" ht="15">
      <c r="A291" s="95" t="s">
        <v>1225</v>
      </c>
      <c r="B291" s="96" t="s">
        <v>1979</v>
      </c>
      <c r="C291" s="97">
        <v>14851101</v>
      </c>
      <c r="D291" s="46">
        <f t="shared" si="16"/>
        <v>1886292</v>
      </c>
      <c r="E291" s="97">
        <v>234801</v>
      </c>
      <c r="F291" s="97">
        <v>1651491</v>
      </c>
      <c r="H291" s="95" t="s">
        <v>1316</v>
      </c>
      <c r="I291" s="96" t="s">
        <v>2002</v>
      </c>
      <c r="J291" s="97">
        <v>2001</v>
      </c>
      <c r="K291" s="46">
        <f t="shared" si="17"/>
        <v>166845</v>
      </c>
      <c r="L291" s="78"/>
      <c r="M291" s="97">
        <v>166845</v>
      </c>
      <c r="O291" s="95" t="s">
        <v>1130</v>
      </c>
      <c r="P291" s="96" t="s">
        <v>1953</v>
      </c>
      <c r="Q291" s="78"/>
      <c r="R291" s="97">
        <f t="shared" si="18"/>
        <v>1054758</v>
      </c>
      <c r="S291" s="97">
        <v>548950</v>
      </c>
      <c r="T291" s="97">
        <v>505808</v>
      </c>
      <c r="U291" s="78"/>
      <c r="V291" s="95" t="s">
        <v>1133</v>
      </c>
      <c r="W291" s="96" t="s">
        <v>1881</v>
      </c>
      <c r="X291" s="97">
        <v>1308350</v>
      </c>
      <c r="Y291" s="46">
        <f t="shared" si="19"/>
        <v>9579389</v>
      </c>
      <c r="Z291" s="97">
        <v>2184373</v>
      </c>
      <c r="AA291" s="97">
        <v>7395016</v>
      </c>
    </row>
    <row r="292" spans="1:27" ht="15">
      <c r="A292" s="95" t="s">
        <v>1229</v>
      </c>
      <c r="B292" s="96" t="s">
        <v>1980</v>
      </c>
      <c r="C292" s="78"/>
      <c r="D292" s="46">
        <f t="shared" si="16"/>
        <v>1024325</v>
      </c>
      <c r="E292" s="97">
        <v>1000000</v>
      </c>
      <c r="F292" s="97">
        <v>24325</v>
      </c>
      <c r="H292" s="95" t="s">
        <v>1319</v>
      </c>
      <c r="I292" s="96" t="s">
        <v>2003</v>
      </c>
      <c r="J292" s="78"/>
      <c r="K292" s="46">
        <f t="shared" si="17"/>
        <v>1130167</v>
      </c>
      <c r="L292" s="78"/>
      <c r="M292" s="97">
        <v>1130167</v>
      </c>
      <c r="O292" s="95" t="s">
        <v>1133</v>
      </c>
      <c r="P292" s="96" t="s">
        <v>1881</v>
      </c>
      <c r="Q292" s="97">
        <v>791200</v>
      </c>
      <c r="R292" s="97">
        <f t="shared" si="18"/>
        <v>8619742</v>
      </c>
      <c r="S292" s="97">
        <v>1432560</v>
      </c>
      <c r="T292" s="97">
        <v>7187182</v>
      </c>
      <c r="U292" s="78"/>
      <c r="V292" s="95" t="s">
        <v>1135</v>
      </c>
      <c r="W292" s="96" t="s">
        <v>1882</v>
      </c>
      <c r="X292" s="97">
        <v>52626202</v>
      </c>
      <c r="Y292" s="46">
        <f t="shared" si="19"/>
        <v>94964670</v>
      </c>
      <c r="Z292" s="97">
        <v>3250712</v>
      </c>
      <c r="AA292" s="97">
        <v>91713958</v>
      </c>
    </row>
    <row r="293" spans="1:27" ht="15">
      <c r="A293" s="95" t="s">
        <v>1232</v>
      </c>
      <c r="B293" s="96" t="s">
        <v>1981</v>
      </c>
      <c r="C293" s="78"/>
      <c r="D293" s="46">
        <f t="shared" si="16"/>
        <v>151951</v>
      </c>
      <c r="E293" s="97">
        <v>77300</v>
      </c>
      <c r="F293" s="97">
        <v>74651</v>
      </c>
      <c r="H293" s="95" t="s">
        <v>1322</v>
      </c>
      <c r="I293" s="96" t="s">
        <v>2004</v>
      </c>
      <c r="J293" s="97">
        <v>80444</v>
      </c>
      <c r="K293" s="46">
        <f t="shared" si="17"/>
        <v>605714</v>
      </c>
      <c r="L293" s="97">
        <v>13000</v>
      </c>
      <c r="M293" s="97">
        <v>592714</v>
      </c>
      <c r="O293" s="95" t="s">
        <v>1135</v>
      </c>
      <c r="P293" s="96" t="s">
        <v>1882</v>
      </c>
      <c r="Q293" s="97">
        <v>9287625</v>
      </c>
      <c r="R293" s="97">
        <f t="shared" si="18"/>
        <v>10836889</v>
      </c>
      <c r="S293" s="97">
        <v>1027477</v>
      </c>
      <c r="T293" s="97">
        <v>9809412</v>
      </c>
      <c r="U293" s="78"/>
      <c r="V293" s="95" t="s">
        <v>1137</v>
      </c>
      <c r="W293" s="96" t="s">
        <v>1954</v>
      </c>
      <c r="X293" s="97">
        <v>49000</v>
      </c>
      <c r="Y293" s="46">
        <f t="shared" si="19"/>
        <v>547569</v>
      </c>
      <c r="Z293" s="97">
        <v>64000</v>
      </c>
      <c r="AA293" s="97">
        <v>483569</v>
      </c>
    </row>
    <row r="294" spans="1:27" ht="15">
      <c r="A294" s="95" t="s">
        <v>1235</v>
      </c>
      <c r="B294" s="96" t="s">
        <v>1982</v>
      </c>
      <c r="C294" s="97">
        <v>950500</v>
      </c>
      <c r="D294" s="46">
        <f t="shared" si="16"/>
        <v>1066420</v>
      </c>
      <c r="E294" s="78"/>
      <c r="F294" s="97">
        <v>1066420</v>
      </c>
      <c r="H294" s="95" t="s">
        <v>1325</v>
      </c>
      <c r="I294" s="96" t="s">
        <v>2277</v>
      </c>
      <c r="J294" s="78"/>
      <c r="K294" s="46">
        <f t="shared" si="17"/>
        <v>371992</v>
      </c>
      <c r="L294" s="97">
        <v>371992</v>
      </c>
      <c r="M294" s="78"/>
      <c r="O294" s="95" t="s">
        <v>1137</v>
      </c>
      <c r="P294" s="96" t="s">
        <v>1954</v>
      </c>
      <c r="Q294" s="97">
        <v>2</v>
      </c>
      <c r="R294" s="97">
        <f t="shared" si="18"/>
        <v>2523778</v>
      </c>
      <c r="S294" s="97">
        <v>1138610</v>
      </c>
      <c r="T294" s="97">
        <v>1385168</v>
      </c>
      <c r="U294" s="78"/>
      <c r="V294" s="95" t="s">
        <v>1146</v>
      </c>
      <c r="W294" s="96" t="s">
        <v>1955</v>
      </c>
      <c r="X294" s="97">
        <v>17600000</v>
      </c>
      <c r="Y294" s="46">
        <f t="shared" si="19"/>
        <v>16338028</v>
      </c>
      <c r="Z294" s="78"/>
      <c r="AA294" s="97">
        <v>16338028</v>
      </c>
    </row>
    <row r="295" spans="1:27" ht="15">
      <c r="A295" s="95" t="s">
        <v>1238</v>
      </c>
      <c r="B295" s="96" t="s">
        <v>1983</v>
      </c>
      <c r="C295" s="97">
        <v>857000</v>
      </c>
      <c r="D295" s="46">
        <f t="shared" si="16"/>
        <v>327817</v>
      </c>
      <c r="E295" s="97">
        <v>10</v>
      </c>
      <c r="F295" s="97">
        <v>327807</v>
      </c>
      <c r="H295" s="95" t="s">
        <v>1331</v>
      </c>
      <c r="I295" s="96" t="s">
        <v>2006</v>
      </c>
      <c r="J295" s="78"/>
      <c r="K295" s="46">
        <f t="shared" si="17"/>
        <v>2700</v>
      </c>
      <c r="L295" s="78"/>
      <c r="M295" s="97">
        <v>2700</v>
      </c>
      <c r="O295" s="95" t="s">
        <v>1146</v>
      </c>
      <c r="P295" s="96" t="s">
        <v>1955</v>
      </c>
      <c r="Q295" s="97">
        <v>8290660</v>
      </c>
      <c r="R295" s="97">
        <f t="shared" si="18"/>
        <v>6870851</v>
      </c>
      <c r="S295" s="97">
        <v>53901</v>
      </c>
      <c r="T295" s="97">
        <v>6816950</v>
      </c>
      <c r="U295" s="78"/>
      <c r="V295" s="95" t="s">
        <v>1149</v>
      </c>
      <c r="W295" s="96" t="s">
        <v>1956</v>
      </c>
      <c r="X295" s="97">
        <v>21676651</v>
      </c>
      <c r="Y295" s="46">
        <f t="shared" si="19"/>
        <v>7890262</v>
      </c>
      <c r="Z295" s="97">
        <v>106427</v>
      </c>
      <c r="AA295" s="97">
        <v>7783835</v>
      </c>
    </row>
    <row r="296" spans="1:27" ht="15">
      <c r="A296" s="95" t="s">
        <v>1250</v>
      </c>
      <c r="B296" s="96" t="s">
        <v>1985</v>
      </c>
      <c r="C296" s="97">
        <v>532500</v>
      </c>
      <c r="D296" s="46">
        <f t="shared" si="16"/>
        <v>617707</v>
      </c>
      <c r="E296" s="97">
        <v>404300</v>
      </c>
      <c r="F296" s="97">
        <v>213407</v>
      </c>
      <c r="H296" s="95" t="s">
        <v>1334</v>
      </c>
      <c r="I296" s="96" t="s">
        <v>2007</v>
      </c>
      <c r="J296" s="78"/>
      <c r="K296" s="46">
        <f t="shared" si="17"/>
        <v>3744200</v>
      </c>
      <c r="L296" s="78"/>
      <c r="M296" s="97">
        <v>3744200</v>
      </c>
      <c r="O296" s="95" t="s">
        <v>1149</v>
      </c>
      <c r="P296" s="96" t="s">
        <v>1956</v>
      </c>
      <c r="Q296" s="97">
        <v>11524265</v>
      </c>
      <c r="R296" s="97">
        <f t="shared" si="18"/>
        <v>18380064</v>
      </c>
      <c r="S296" s="97">
        <v>354351</v>
      </c>
      <c r="T296" s="97">
        <v>18025713</v>
      </c>
      <c r="U296" s="78"/>
      <c r="V296" s="95" t="s">
        <v>1151</v>
      </c>
      <c r="W296" s="96" t="s">
        <v>1957</v>
      </c>
      <c r="X296" s="97">
        <v>9230311</v>
      </c>
      <c r="Y296" s="46">
        <f t="shared" si="19"/>
        <v>35590771</v>
      </c>
      <c r="Z296" s="97">
        <v>166500</v>
      </c>
      <c r="AA296" s="97">
        <v>35424271</v>
      </c>
    </row>
    <row r="297" spans="1:27" ht="15">
      <c r="A297" s="95" t="s">
        <v>1253</v>
      </c>
      <c r="B297" s="96" t="s">
        <v>1986</v>
      </c>
      <c r="C297" s="97">
        <v>550000</v>
      </c>
      <c r="D297" s="46">
        <f t="shared" si="16"/>
        <v>516377</v>
      </c>
      <c r="E297" s="97">
        <v>93500</v>
      </c>
      <c r="F297" s="97">
        <v>422877</v>
      </c>
      <c r="H297" s="95" t="s">
        <v>1337</v>
      </c>
      <c r="I297" s="96" t="s">
        <v>2008</v>
      </c>
      <c r="J297" s="97">
        <v>85200</v>
      </c>
      <c r="K297" s="46">
        <f t="shared" si="17"/>
        <v>12390995</v>
      </c>
      <c r="L297" s="78"/>
      <c r="M297" s="97">
        <v>12390995</v>
      </c>
      <c r="O297" s="95" t="s">
        <v>1151</v>
      </c>
      <c r="P297" s="96" t="s">
        <v>1957</v>
      </c>
      <c r="Q297" s="97">
        <v>4543544</v>
      </c>
      <c r="R297" s="97">
        <f t="shared" si="18"/>
        <v>10310436</v>
      </c>
      <c r="S297" s="97">
        <v>662787</v>
      </c>
      <c r="T297" s="97">
        <v>9647649</v>
      </c>
      <c r="U297" s="78"/>
      <c r="V297" s="158" t="s">
        <v>1143</v>
      </c>
      <c r="W297" s="96" t="s">
        <v>1958</v>
      </c>
      <c r="X297" s="97">
        <v>6626734</v>
      </c>
      <c r="Y297" s="46">
        <f t="shared" si="19"/>
        <v>42583870</v>
      </c>
      <c r="Z297" s="97">
        <v>1519126</v>
      </c>
      <c r="AA297" s="97">
        <v>41064744</v>
      </c>
    </row>
    <row r="298" spans="1:27" ht="15">
      <c r="A298" s="95" t="s">
        <v>1256</v>
      </c>
      <c r="B298" s="96" t="s">
        <v>1987</v>
      </c>
      <c r="C298" s="97">
        <v>766000</v>
      </c>
      <c r="D298" s="46">
        <f t="shared" si="16"/>
        <v>622500</v>
      </c>
      <c r="E298" s="97">
        <v>258000</v>
      </c>
      <c r="F298" s="97">
        <v>364500</v>
      </c>
      <c r="H298" s="95" t="s">
        <v>1343</v>
      </c>
      <c r="I298" s="96" t="s">
        <v>2010</v>
      </c>
      <c r="J298" s="78"/>
      <c r="K298" s="46">
        <f t="shared" si="17"/>
        <v>294455</v>
      </c>
      <c r="L298" s="78"/>
      <c r="M298" s="97">
        <v>294455</v>
      </c>
      <c r="O298" s="158" t="s">
        <v>1143</v>
      </c>
      <c r="P298" s="96" t="s">
        <v>1958</v>
      </c>
      <c r="Q298" s="97">
        <v>10397611</v>
      </c>
      <c r="R298" s="97">
        <f t="shared" si="18"/>
        <v>27595905</v>
      </c>
      <c r="S298" s="97">
        <v>11913568</v>
      </c>
      <c r="T298" s="97">
        <v>15682337</v>
      </c>
      <c r="U298" s="78"/>
      <c r="V298" s="95" t="s">
        <v>1155</v>
      </c>
      <c r="W298" s="96" t="s">
        <v>1959</v>
      </c>
      <c r="X298" s="97">
        <v>8000000</v>
      </c>
      <c r="Y298" s="46">
        <f t="shared" si="19"/>
        <v>10953172</v>
      </c>
      <c r="Z298" s="78"/>
      <c r="AA298" s="97">
        <v>10953172</v>
      </c>
    </row>
    <row r="299" spans="1:27" ht="15">
      <c r="A299" s="95" t="s">
        <v>1259</v>
      </c>
      <c r="B299" s="96" t="s">
        <v>1988</v>
      </c>
      <c r="C299" s="97">
        <v>80000</v>
      </c>
      <c r="D299" s="46">
        <f t="shared" si="16"/>
        <v>246766</v>
      </c>
      <c r="E299" s="97">
        <v>69500</v>
      </c>
      <c r="F299" s="97">
        <v>177266</v>
      </c>
      <c r="H299" s="95" t="s">
        <v>1346</v>
      </c>
      <c r="I299" s="96" t="s">
        <v>2011</v>
      </c>
      <c r="J299" s="97">
        <v>1227950</v>
      </c>
      <c r="K299" s="46">
        <f t="shared" si="17"/>
        <v>1022759</v>
      </c>
      <c r="L299" s="97">
        <v>50001</v>
      </c>
      <c r="M299" s="97">
        <v>972758</v>
      </c>
      <c r="O299" s="95" t="s">
        <v>1155</v>
      </c>
      <c r="P299" s="96" t="s">
        <v>1959</v>
      </c>
      <c r="Q299" s="97">
        <v>1648500</v>
      </c>
      <c r="R299" s="97">
        <f t="shared" si="18"/>
        <v>5740068</v>
      </c>
      <c r="S299" s="97">
        <v>467550</v>
      </c>
      <c r="T299" s="97">
        <v>5272518</v>
      </c>
      <c r="U299" s="78"/>
      <c r="V299" s="95" t="s">
        <v>1158</v>
      </c>
      <c r="W299" s="96" t="s">
        <v>1960</v>
      </c>
      <c r="X299" s="97">
        <v>50486556</v>
      </c>
      <c r="Y299" s="46">
        <f t="shared" si="19"/>
        <v>16442748</v>
      </c>
      <c r="Z299" s="97">
        <v>790000</v>
      </c>
      <c r="AA299" s="97">
        <v>15652748</v>
      </c>
    </row>
    <row r="300" spans="1:27" ht="15">
      <c r="A300" s="95" t="s">
        <v>1262</v>
      </c>
      <c r="B300" s="96" t="s">
        <v>1989</v>
      </c>
      <c r="C300" s="78"/>
      <c r="D300" s="46">
        <f t="shared" si="16"/>
        <v>8374</v>
      </c>
      <c r="E300" s="78"/>
      <c r="F300" s="97">
        <v>8374</v>
      </c>
      <c r="H300" s="95" t="s">
        <v>1352</v>
      </c>
      <c r="I300" s="96" t="s">
        <v>2013</v>
      </c>
      <c r="J300" s="78"/>
      <c r="K300" s="46">
        <f t="shared" si="17"/>
        <v>62500</v>
      </c>
      <c r="L300" s="78"/>
      <c r="M300" s="97">
        <v>62500</v>
      </c>
      <c r="O300" s="95" t="s">
        <v>1158</v>
      </c>
      <c r="P300" s="96" t="s">
        <v>1960</v>
      </c>
      <c r="Q300" s="97">
        <v>3805500</v>
      </c>
      <c r="R300" s="97">
        <f t="shared" si="18"/>
        <v>1899562</v>
      </c>
      <c r="S300" s="97">
        <v>394000</v>
      </c>
      <c r="T300" s="97">
        <v>1505562</v>
      </c>
      <c r="U300" s="78"/>
      <c r="V300" s="95" t="s">
        <v>1161</v>
      </c>
      <c r="W300" s="96" t="s">
        <v>2274</v>
      </c>
      <c r="X300" s="97">
        <v>800000</v>
      </c>
      <c r="Y300" s="46">
        <f t="shared" si="19"/>
        <v>323397</v>
      </c>
      <c r="Z300" s="78"/>
      <c r="AA300" s="97">
        <v>323397</v>
      </c>
    </row>
    <row r="301" spans="1:27" ht="15">
      <c r="A301" s="95" t="s">
        <v>1265</v>
      </c>
      <c r="B301" s="96" t="s">
        <v>1990</v>
      </c>
      <c r="C301" s="97">
        <v>275000</v>
      </c>
      <c r="D301" s="46">
        <f t="shared" si="16"/>
        <v>172215</v>
      </c>
      <c r="E301" s="78"/>
      <c r="F301" s="97">
        <v>172215</v>
      </c>
      <c r="H301" s="95" t="s">
        <v>1358</v>
      </c>
      <c r="I301" s="96" t="s">
        <v>2014</v>
      </c>
      <c r="J301" s="78"/>
      <c r="K301" s="46">
        <f t="shared" si="17"/>
        <v>106500</v>
      </c>
      <c r="L301" s="78"/>
      <c r="M301" s="97">
        <v>106500</v>
      </c>
      <c r="O301" s="95" t="s">
        <v>1161</v>
      </c>
      <c r="P301" s="96" t="s">
        <v>2274</v>
      </c>
      <c r="Q301" s="78"/>
      <c r="R301" s="97">
        <f t="shared" si="18"/>
        <v>1387613</v>
      </c>
      <c r="S301" s="78"/>
      <c r="T301" s="97">
        <v>1387613</v>
      </c>
      <c r="U301" s="78"/>
      <c r="V301" s="95" t="s">
        <v>1164</v>
      </c>
      <c r="W301" s="96" t="s">
        <v>1961</v>
      </c>
      <c r="X301" s="97">
        <v>20759967</v>
      </c>
      <c r="Y301" s="46">
        <f t="shared" si="19"/>
        <v>30184386</v>
      </c>
      <c r="Z301" s="97">
        <v>516401</v>
      </c>
      <c r="AA301" s="97">
        <v>29667985</v>
      </c>
    </row>
    <row r="302" spans="1:27" ht="15">
      <c r="A302" s="95" t="s">
        <v>1268</v>
      </c>
      <c r="B302" s="96" t="s">
        <v>1991</v>
      </c>
      <c r="C302" s="78"/>
      <c r="D302" s="46">
        <f t="shared" si="16"/>
        <v>4900</v>
      </c>
      <c r="E302" s="78"/>
      <c r="F302" s="97">
        <v>4900</v>
      </c>
      <c r="H302" s="95" t="s">
        <v>1361</v>
      </c>
      <c r="I302" s="96" t="s">
        <v>2295</v>
      </c>
      <c r="J302" s="78"/>
      <c r="K302" s="46">
        <f t="shared" si="17"/>
        <v>629125</v>
      </c>
      <c r="L302" s="78"/>
      <c r="M302" s="97">
        <v>629125</v>
      </c>
      <c r="O302" s="95" t="s">
        <v>1164</v>
      </c>
      <c r="P302" s="96" t="s">
        <v>1961</v>
      </c>
      <c r="Q302" s="97">
        <v>15260382</v>
      </c>
      <c r="R302" s="97">
        <f t="shared" si="18"/>
        <v>11605232</v>
      </c>
      <c r="S302" s="97">
        <v>3579809</v>
      </c>
      <c r="T302" s="97">
        <v>8025423</v>
      </c>
      <c r="U302" s="78"/>
      <c r="V302" s="95" t="s">
        <v>1167</v>
      </c>
      <c r="W302" s="96" t="s">
        <v>1962</v>
      </c>
      <c r="X302" s="97">
        <v>70124197</v>
      </c>
      <c r="Y302" s="46">
        <f t="shared" si="19"/>
        <v>76107918</v>
      </c>
      <c r="Z302" s="97">
        <v>7335005</v>
      </c>
      <c r="AA302" s="97">
        <v>68772913</v>
      </c>
    </row>
    <row r="303" spans="1:27" ht="15">
      <c r="A303" s="95" t="s">
        <v>1271</v>
      </c>
      <c r="B303" s="96" t="s">
        <v>1992</v>
      </c>
      <c r="C303" s="78"/>
      <c r="D303" s="46">
        <f t="shared" si="16"/>
        <v>142027</v>
      </c>
      <c r="E303" s="97">
        <v>46800</v>
      </c>
      <c r="F303" s="97">
        <v>95227</v>
      </c>
      <c r="H303" s="95" t="s">
        <v>1369</v>
      </c>
      <c r="I303" s="96" t="s">
        <v>2017</v>
      </c>
      <c r="J303" s="97">
        <v>355860</v>
      </c>
      <c r="K303" s="46">
        <f t="shared" si="17"/>
        <v>8338</v>
      </c>
      <c r="L303" s="78"/>
      <c r="M303" s="97">
        <v>8338</v>
      </c>
      <c r="O303" s="95" t="s">
        <v>1167</v>
      </c>
      <c r="P303" s="96" t="s">
        <v>1962</v>
      </c>
      <c r="Q303" s="97">
        <v>24645787</v>
      </c>
      <c r="R303" s="97">
        <f t="shared" si="18"/>
        <v>28461797</v>
      </c>
      <c r="S303" s="97">
        <v>8509128</v>
      </c>
      <c r="T303" s="97">
        <v>19952669</v>
      </c>
      <c r="U303" s="78"/>
      <c r="V303" s="95" t="s">
        <v>1170</v>
      </c>
      <c r="W303" s="96" t="s">
        <v>1963</v>
      </c>
      <c r="X303" s="78"/>
      <c r="Y303" s="46">
        <f t="shared" si="19"/>
        <v>11000</v>
      </c>
      <c r="Z303" s="78"/>
      <c r="AA303" s="97">
        <v>11000</v>
      </c>
    </row>
    <row r="304" spans="1:27" ht="15">
      <c r="A304" s="95" t="s">
        <v>1274</v>
      </c>
      <c r="B304" s="96" t="s">
        <v>1993</v>
      </c>
      <c r="C304" s="97">
        <v>239950</v>
      </c>
      <c r="D304" s="46">
        <f t="shared" si="16"/>
        <v>1441649</v>
      </c>
      <c r="E304" s="78"/>
      <c r="F304" s="97">
        <v>1441649</v>
      </c>
      <c r="H304" s="95" t="s">
        <v>1372</v>
      </c>
      <c r="I304" s="96" t="s">
        <v>2018</v>
      </c>
      <c r="J304" s="97">
        <v>45000</v>
      </c>
      <c r="K304" s="46">
        <f t="shared" si="17"/>
        <v>203605</v>
      </c>
      <c r="L304" s="97">
        <v>173500</v>
      </c>
      <c r="M304" s="97">
        <v>30105</v>
      </c>
      <c r="O304" s="95" t="s">
        <v>1170</v>
      </c>
      <c r="P304" s="96" t="s">
        <v>1963</v>
      </c>
      <c r="Q304" s="78"/>
      <c r="R304" s="97">
        <f t="shared" si="18"/>
        <v>483654</v>
      </c>
      <c r="S304" s="97">
        <v>4200</v>
      </c>
      <c r="T304" s="97">
        <v>479454</v>
      </c>
      <c r="U304" s="78"/>
      <c r="V304" s="95" t="s">
        <v>1173</v>
      </c>
      <c r="W304" s="96" t="s">
        <v>1964</v>
      </c>
      <c r="X304" s="97">
        <v>300000</v>
      </c>
      <c r="Y304" s="46">
        <f t="shared" si="19"/>
        <v>500811</v>
      </c>
      <c r="Z304" s="78"/>
      <c r="AA304" s="97">
        <v>500811</v>
      </c>
    </row>
    <row r="305" spans="1:27" ht="15">
      <c r="A305" s="95" t="s">
        <v>1277</v>
      </c>
      <c r="B305" s="96" t="s">
        <v>2276</v>
      </c>
      <c r="C305" s="97">
        <v>450000</v>
      </c>
      <c r="D305" s="46">
        <f t="shared" si="16"/>
        <v>300309</v>
      </c>
      <c r="E305" s="97">
        <v>103200</v>
      </c>
      <c r="F305" s="97">
        <v>197109</v>
      </c>
      <c r="H305" s="95" t="s">
        <v>1374</v>
      </c>
      <c r="I305" s="96" t="s">
        <v>2019</v>
      </c>
      <c r="J305" s="78"/>
      <c r="K305" s="46">
        <f t="shared" si="17"/>
        <v>55240</v>
      </c>
      <c r="L305" s="78"/>
      <c r="M305" s="97">
        <v>55240</v>
      </c>
      <c r="O305" s="95" t="s">
        <v>1173</v>
      </c>
      <c r="P305" s="96" t="s">
        <v>1964</v>
      </c>
      <c r="Q305" s="97">
        <v>7077600</v>
      </c>
      <c r="R305" s="97">
        <f t="shared" si="18"/>
        <v>7257822</v>
      </c>
      <c r="S305" s="97">
        <v>1003200</v>
      </c>
      <c r="T305" s="97">
        <v>6254622</v>
      </c>
      <c r="U305" s="78"/>
      <c r="V305" s="95" t="s">
        <v>1176</v>
      </c>
      <c r="W305" s="96" t="s">
        <v>1965</v>
      </c>
      <c r="X305" s="97">
        <v>1147729</v>
      </c>
      <c r="Y305" s="46">
        <f t="shared" si="19"/>
        <v>709912</v>
      </c>
      <c r="Z305" s="78"/>
      <c r="AA305" s="97">
        <v>709912</v>
      </c>
    </row>
    <row r="306" spans="1:27" ht="15">
      <c r="A306" s="95" t="s">
        <v>1280</v>
      </c>
      <c r="B306" s="96" t="s">
        <v>1994</v>
      </c>
      <c r="C306" s="97">
        <v>1501</v>
      </c>
      <c r="D306" s="46">
        <f t="shared" si="16"/>
        <v>1141783</v>
      </c>
      <c r="E306" s="97">
        <v>208600</v>
      </c>
      <c r="F306" s="97">
        <v>933183</v>
      </c>
      <c r="H306" s="95" t="s">
        <v>1377</v>
      </c>
      <c r="I306" s="96" t="s">
        <v>2020</v>
      </c>
      <c r="J306" s="97">
        <v>361100</v>
      </c>
      <c r="K306" s="46">
        <f t="shared" si="17"/>
        <v>486905</v>
      </c>
      <c r="L306" s="78"/>
      <c r="M306" s="97">
        <v>486905</v>
      </c>
      <c r="O306" s="95" t="s">
        <v>1176</v>
      </c>
      <c r="P306" s="96" t="s">
        <v>1965</v>
      </c>
      <c r="Q306" s="97">
        <v>40500</v>
      </c>
      <c r="R306" s="97">
        <f t="shared" si="18"/>
        <v>1098835</v>
      </c>
      <c r="S306" s="97">
        <v>60600</v>
      </c>
      <c r="T306" s="97">
        <v>1038235</v>
      </c>
      <c r="U306" s="78"/>
      <c r="V306" s="95" t="s">
        <v>1179</v>
      </c>
      <c r="W306" s="96" t="s">
        <v>2275</v>
      </c>
      <c r="X306" s="97">
        <v>145293</v>
      </c>
      <c r="Y306" s="46">
        <f t="shared" si="19"/>
        <v>5758503</v>
      </c>
      <c r="Z306" s="97">
        <v>47901</v>
      </c>
      <c r="AA306" s="97">
        <v>5710602</v>
      </c>
    </row>
    <row r="307" spans="1:27" ht="15">
      <c r="A307" s="95" t="s">
        <v>1283</v>
      </c>
      <c r="B307" s="96" t="s">
        <v>1995</v>
      </c>
      <c r="C307" s="97">
        <v>4980318</v>
      </c>
      <c r="D307" s="46">
        <f t="shared" si="16"/>
        <v>2112168</v>
      </c>
      <c r="E307" s="97">
        <v>415805</v>
      </c>
      <c r="F307" s="97">
        <v>1696363</v>
      </c>
      <c r="H307" s="95" t="s">
        <v>1380</v>
      </c>
      <c r="I307" s="96" t="s">
        <v>2021</v>
      </c>
      <c r="J307" s="97">
        <v>162500</v>
      </c>
      <c r="K307" s="46">
        <f t="shared" si="17"/>
        <v>1862710</v>
      </c>
      <c r="L307" s="97">
        <v>347500</v>
      </c>
      <c r="M307" s="97">
        <v>1515210</v>
      </c>
      <c r="O307" s="95" t="s">
        <v>1179</v>
      </c>
      <c r="P307" s="96" t="s">
        <v>2275</v>
      </c>
      <c r="Q307" s="97">
        <v>9649861</v>
      </c>
      <c r="R307" s="97">
        <f t="shared" si="18"/>
        <v>15427259</v>
      </c>
      <c r="S307" s="97">
        <v>505572</v>
      </c>
      <c r="T307" s="97">
        <v>14921687</v>
      </c>
      <c r="U307" s="78"/>
      <c r="V307" s="95" t="s">
        <v>1182</v>
      </c>
      <c r="W307" s="96" t="s">
        <v>1966</v>
      </c>
      <c r="X307" s="97">
        <v>0</v>
      </c>
      <c r="Y307" s="46">
        <f t="shared" si="19"/>
        <v>1593387</v>
      </c>
      <c r="Z307" s="97">
        <v>0</v>
      </c>
      <c r="AA307" s="97">
        <v>1593387</v>
      </c>
    </row>
    <row r="308" spans="1:27" ht="15">
      <c r="A308" s="95" t="s">
        <v>1286</v>
      </c>
      <c r="B308" s="96" t="s">
        <v>2208</v>
      </c>
      <c r="C308" s="78"/>
      <c r="D308" s="46">
        <f t="shared" si="16"/>
        <v>18850</v>
      </c>
      <c r="E308" s="97">
        <v>1750</v>
      </c>
      <c r="F308" s="97">
        <v>17100</v>
      </c>
      <c r="H308" s="95" t="s">
        <v>1383</v>
      </c>
      <c r="I308" s="96" t="s">
        <v>2022</v>
      </c>
      <c r="J308" s="78"/>
      <c r="K308" s="46">
        <f t="shared" si="17"/>
        <v>56900</v>
      </c>
      <c r="L308" s="78"/>
      <c r="M308" s="97">
        <v>56900</v>
      </c>
      <c r="O308" s="95" t="s">
        <v>1182</v>
      </c>
      <c r="P308" s="96" t="s">
        <v>1966</v>
      </c>
      <c r="Q308" s="97">
        <v>3418500</v>
      </c>
      <c r="R308" s="97">
        <f t="shared" si="18"/>
        <v>7086427</v>
      </c>
      <c r="S308" s="97">
        <v>2666110</v>
      </c>
      <c r="T308" s="97">
        <v>4420317</v>
      </c>
      <c r="U308" s="78"/>
      <c r="V308" s="95" t="s">
        <v>1185</v>
      </c>
      <c r="W308" s="96" t="s">
        <v>1967</v>
      </c>
      <c r="X308" s="97">
        <v>4727661</v>
      </c>
      <c r="Y308" s="46">
        <f t="shared" si="19"/>
        <v>3101263</v>
      </c>
      <c r="Z308" s="78"/>
      <c r="AA308" s="97">
        <v>3101263</v>
      </c>
    </row>
    <row r="309" spans="1:27" ht="15">
      <c r="A309" s="95" t="s">
        <v>1289</v>
      </c>
      <c r="B309" s="96" t="s">
        <v>2324</v>
      </c>
      <c r="C309" s="97">
        <v>39000</v>
      </c>
      <c r="D309" s="46">
        <f t="shared" si="16"/>
        <v>201474</v>
      </c>
      <c r="E309" s="97">
        <v>27800</v>
      </c>
      <c r="F309" s="97">
        <v>173674</v>
      </c>
      <c r="H309" s="95" t="s">
        <v>1387</v>
      </c>
      <c r="I309" s="96" t="s">
        <v>2023</v>
      </c>
      <c r="J309" s="97">
        <v>23030</v>
      </c>
      <c r="K309" s="46">
        <f t="shared" si="17"/>
        <v>91400</v>
      </c>
      <c r="L309" s="78"/>
      <c r="M309" s="97">
        <v>91400</v>
      </c>
      <c r="O309" s="95" t="s">
        <v>1185</v>
      </c>
      <c r="P309" s="96" t="s">
        <v>1967</v>
      </c>
      <c r="Q309" s="97">
        <v>583700</v>
      </c>
      <c r="R309" s="97">
        <f t="shared" si="18"/>
        <v>3500388</v>
      </c>
      <c r="S309" s="97">
        <v>225050</v>
      </c>
      <c r="T309" s="97">
        <v>3275338</v>
      </c>
      <c r="U309" s="78"/>
      <c r="V309" s="95" t="s">
        <v>1188</v>
      </c>
      <c r="W309" s="96" t="s">
        <v>1968</v>
      </c>
      <c r="X309" s="97">
        <v>50000</v>
      </c>
      <c r="Y309" s="46">
        <f t="shared" si="19"/>
        <v>471590</v>
      </c>
      <c r="Z309" s="78"/>
      <c r="AA309" s="97">
        <v>471590</v>
      </c>
    </row>
    <row r="310" spans="1:27" ht="15">
      <c r="A310" s="95" t="s">
        <v>1292</v>
      </c>
      <c r="B310" s="96" t="s">
        <v>1996</v>
      </c>
      <c r="C310" s="78"/>
      <c r="D310" s="46">
        <f t="shared" si="16"/>
        <v>261224</v>
      </c>
      <c r="E310" s="78"/>
      <c r="F310" s="97">
        <v>261224</v>
      </c>
      <c r="H310" s="95" t="s">
        <v>1396</v>
      </c>
      <c r="I310" s="96" t="s">
        <v>2026</v>
      </c>
      <c r="J310" s="78"/>
      <c r="K310" s="46">
        <f t="shared" si="17"/>
        <v>90700</v>
      </c>
      <c r="L310" s="78"/>
      <c r="M310" s="97">
        <v>90700</v>
      </c>
      <c r="O310" s="95" t="s">
        <v>1188</v>
      </c>
      <c r="P310" s="96" t="s">
        <v>1968</v>
      </c>
      <c r="Q310" s="97">
        <v>83000</v>
      </c>
      <c r="R310" s="97">
        <f t="shared" si="18"/>
        <v>1293127</v>
      </c>
      <c r="S310" s="97">
        <v>100500</v>
      </c>
      <c r="T310" s="97">
        <v>1192627</v>
      </c>
      <c r="U310" s="78"/>
      <c r="V310" s="95" t="s">
        <v>1191</v>
      </c>
      <c r="W310" s="96" t="s">
        <v>1908</v>
      </c>
      <c r="X310" s="97">
        <v>12587983</v>
      </c>
      <c r="Y310" s="46">
        <f t="shared" si="19"/>
        <v>11183964</v>
      </c>
      <c r="Z310" s="97">
        <v>336890</v>
      </c>
      <c r="AA310" s="97">
        <v>10847074</v>
      </c>
    </row>
    <row r="311" spans="1:27" ht="15">
      <c r="A311" s="95" t="s">
        <v>1295</v>
      </c>
      <c r="B311" s="96" t="s">
        <v>1997</v>
      </c>
      <c r="C311" s="97">
        <v>277300</v>
      </c>
      <c r="D311" s="46">
        <f t="shared" si="16"/>
        <v>1030484</v>
      </c>
      <c r="E311" s="97">
        <v>625700</v>
      </c>
      <c r="F311" s="97">
        <v>404784</v>
      </c>
      <c r="H311" s="95" t="s">
        <v>1405</v>
      </c>
      <c r="I311" s="96" t="s">
        <v>2028</v>
      </c>
      <c r="J311" s="97">
        <v>45000</v>
      </c>
      <c r="K311" s="46">
        <f t="shared" si="17"/>
        <v>44347</v>
      </c>
      <c r="L311" s="78"/>
      <c r="M311" s="97">
        <v>44347</v>
      </c>
      <c r="O311" s="95" t="s">
        <v>1191</v>
      </c>
      <c r="P311" s="96" t="s">
        <v>1908</v>
      </c>
      <c r="Q311" s="97">
        <v>47578364</v>
      </c>
      <c r="R311" s="97">
        <f t="shared" si="18"/>
        <v>15944343</v>
      </c>
      <c r="S311" s="97">
        <v>749214</v>
      </c>
      <c r="T311" s="97">
        <v>15195129</v>
      </c>
      <c r="U311" s="78"/>
      <c r="V311" s="95" t="s">
        <v>1193</v>
      </c>
      <c r="W311" s="96" t="s">
        <v>1969</v>
      </c>
      <c r="X311" s="78"/>
      <c r="Y311" s="46">
        <f t="shared" si="19"/>
        <v>20659962</v>
      </c>
      <c r="Z311" s="97">
        <v>3229707</v>
      </c>
      <c r="AA311" s="97">
        <v>17430255</v>
      </c>
    </row>
    <row r="312" spans="1:27" ht="15">
      <c r="A312" s="95" t="s">
        <v>1298</v>
      </c>
      <c r="B312" s="96" t="s">
        <v>2314</v>
      </c>
      <c r="C312" s="78"/>
      <c r="D312" s="46">
        <f t="shared" si="16"/>
        <v>116950</v>
      </c>
      <c r="E312" s="78"/>
      <c r="F312" s="97">
        <v>116950</v>
      </c>
      <c r="H312" s="95" t="s">
        <v>1408</v>
      </c>
      <c r="I312" s="96" t="s">
        <v>2029</v>
      </c>
      <c r="J312" s="78"/>
      <c r="K312" s="46">
        <f t="shared" si="17"/>
        <v>699139</v>
      </c>
      <c r="L312" s="78"/>
      <c r="M312" s="97">
        <v>699139</v>
      </c>
      <c r="O312" s="95" t="s">
        <v>1193</v>
      </c>
      <c r="P312" s="96" t="s">
        <v>1969</v>
      </c>
      <c r="Q312" s="97">
        <v>1914900</v>
      </c>
      <c r="R312" s="97">
        <f t="shared" si="18"/>
        <v>11286139</v>
      </c>
      <c r="S312" s="97">
        <v>31600</v>
      </c>
      <c r="T312" s="97">
        <v>11254539</v>
      </c>
      <c r="U312" s="78"/>
      <c r="V312" s="95" t="s">
        <v>1195</v>
      </c>
      <c r="W312" s="96" t="s">
        <v>1970</v>
      </c>
      <c r="X312" s="97">
        <v>5215000</v>
      </c>
      <c r="Y312" s="46">
        <f t="shared" si="19"/>
        <v>19209383</v>
      </c>
      <c r="Z312" s="78"/>
      <c r="AA312" s="97">
        <v>19209383</v>
      </c>
    </row>
    <row r="313" spans="1:27" ht="15">
      <c r="A313" s="95" t="s">
        <v>1301</v>
      </c>
      <c r="B313" s="96" t="s">
        <v>1998</v>
      </c>
      <c r="C313" s="97">
        <v>19112200</v>
      </c>
      <c r="D313" s="46">
        <f t="shared" si="16"/>
        <v>949001</v>
      </c>
      <c r="E313" s="97">
        <v>154375</v>
      </c>
      <c r="F313" s="97">
        <v>794626</v>
      </c>
      <c r="H313" s="95" t="s">
        <v>1411</v>
      </c>
      <c r="I313" s="96" t="s">
        <v>2030</v>
      </c>
      <c r="J313" s="78"/>
      <c r="K313" s="46">
        <f t="shared" si="17"/>
        <v>494332</v>
      </c>
      <c r="L313" s="78"/>
      <c r="M313" s="97">
        <v>494332</v>
      </c>
      <c r="O313" s="95" t="s">
        <v>1195</v>
      </c>
      <c r="P313" s="96" t="s">
        <v>1970</v>
      </c>
      <c r="Q313" s="97">
        <v>4399450</v>
      </c>
      <c r="R313" s="97">
        <f t="shared" si="18"/>
        <v>11730377</v>
      </c>
      <c r="S313" s="97">
        <v>929077</v>
      </c>
      <c r="T313" s="97">
        <v>10801300</v>
      </c>
      <c r="U313" s="78"/>
      <c r="V313" s="95" t="s">
        <v>1198</v>
      </c>
      <c r="W313" s="96" t="s">
        <v>1971</v>
      </c>
      <c r="X313" s="97">
        <v>50112796</v>
      </c>
      <c r="Y313" s="46">
        <f t="shared" si="19"/>
        <v>11121324</v>
      </c>
      <c r="Z313" s="78"/>
      <c r="AA313" s="97">
        <v>11121324</v>
      </c>
    </row>
    <row r="314" spans="1:27" ht="15">
      <c r="A314" s="95" t="s">
        <v>1304</v>
      </c>
      <c r="B314" s="96" t="s">
        <v>1999</v>
      </c>
      <c r="C314" s="97">
        <v>8450</v>
      </c>
      <c r="D314" s="46">
        <f t="shared" si="16"/>
        <v>1777207</v>
      </c>
      <c r="E314" s="78"/>
      <c r="F314" s="97">
        <v>1777207</v>
      </c>
      <c r="H314" s="95" t="s">
        <v>1417</v>
      </c>
      <c r="I314" s="96" t="s">
        <v>2031</v>
      </c>
      <c r="J314" s="97">
        <v>4223985</v>
      </c>
      <c r="K314" s="46">
        <f t="shared" si="17"/>
        <v>1293547</v>
      </c>
      <c r="L314" s="78"/>
      <c r="M314" s="97">
        <v>1293547</v>
      </c>
      <c r="O314" s="95" t="s">
        <v>1198</v>
      </c>
      <c r="P314" s="96" t="s">
        <v>1971</v>
      </c>
      <c r="Q314" s="97">
        <v>1363002</v>
      </c>
      <c r="R314" s="97">
        <f t="shared" si="18"/>
        <v>13613443</v>
      </c>
      <c r="S314" s="97">
        <v>175000</v>
      </c>
      <c r="T314" s="97">
        <v>13438443</v>
      </c>
      <c r="U314" s="78"/>
      <c r="V314" s="95" t="s">
        <v>1201</v>
      </c>
      <c r="W314" s="96" t="s">
        <v>1972</v>
      </c>
      <c r="X314" s="97">
        <v>67057764</v>
      </c>
      <c r="Y314" s="46">
        <f t="shared" si="19"/>
        <v>93262746</v>
      </c>
      <c r="Z314" s="97">
        <v>4268777</v>
      </c>
      <c r="AA314" s="97">
        <v>88993969</v>
      </c>
    </row>
    <row r="315" spans="1:27" ht="15">
      <c r="A315" s="95" t="s">
        <v>1307</v>
      </c>
      <c r="B315" s="96" t="s">
        <v>2263</v>
      </c>
      <c r="C315" s="97">
        <v>1844722</v>
      </c>
      <c r="D315" s="46">
        <f t="shared" si="16"/>
        <v>1263424</v>
      </c>
      <c r="E315" s="97">
        <v>256200</v>
      </c>
      <c r="F315" s="97">
        <v>1007224</v>
      </c>
      <c r="H315" s="95" t="s">
        <v>1426</v>
      </c>
      <c r="I315" s="96" t="s">
        <v>2034</v>
      </c>
      <c r="J315" s="97">
        <v>31500</v>
      </c>
      <c r="K315" s="46">
        <f t="shared" si="17"/>
        <v>68616</v>
      </c>
      <c r="L315" s="78"/>
      <c r="M315" s="97">
        <v>68616</v>
      </c>
      <c r="O315" s="95" t="s">
        <v>1201</v>
      </c>
      <c r="P315" s="96" t="s">
        <v>1972</v>
      </c>
      <c r="Q315" s="97">
        <v>3640600</v>
      </c>
      <c r="R315" s="97">
        <f t="shared" si="18"/>
        <v>12522350</v>
      </c>
      <c r="S315" s="97">
        <v>1987950</v>
      </c>
      <c r="T315" s="97">
        <v>10534400</v>
      </c>
      <c r="U315" s="78"/>
      <c r="V315" s="95" t="s">
        <v>1204</v>
      </c>
      <c r="W315" s="96" t="s">
        <v>1973</v>
      </c>
      <c r="X315" s="97">
        <v>11004</v>
      </c>
      <c r="Y315" s="46">
        <f t="shared" si="19"/>
        <v>22599420</v>
      </c>
      <c r="Z315" s="97">
        <v>3</v>
      </c>
      <c r="AA315" s="97">
        <v>22599417</v>
      </c>
    </row>
    <row r="316" spans="1:27" ht="15">
      <c r="A316" s="95" t="s">
        <v>1310</v>
      </c>
      <c r="B316" s="96" t="s">
        <v>2000</v>
      </c>
      <c r="C316" s="97">
        <v>349300</v>
      </c>
      <c r="D316" s="46">
        <f t="shared" si="16"/>
        <v>1839050</v>
      </c>
      <c r="E316" s="97">
        <v>91000</v>
      </c>
      <c r="F316" s="97">
        <v>1748050</v>
      </c>
      <c r="H316" s="95" t="s">
        <v>1432</v>
      </c>
      <c r="I316" s="96" t="s">
        <v>2036</v>
      </c>
      <c r="J316" s="78"/>
      <c r="K316" s="46">
        <f t="shared" si="17"/>
        <v>24520</v>
      </c>
      <c r="L316" s="78"/>
      <c r="M316" s="97">
        <v>24520</v>
      </c>
      <c r="O316" s="95" t="s">
        <v>1204</v>
      </c>
      <c r="P316" s="96" t="s">
        <v>1973</v>
      </c>
      <c r="Q316" s="97">
        <v>1604547</v>
      </c>
      <c r="R316" s="97">
        <f t="shared" si="18"/>
        <v>8896085</v>
      </c>
      <c r="S316" s="97">
        <v>252202</v>
      </c>
      <c r="T316" s="97">
        <v>8643883</v>
      </c>
      <c r="U316" s="78"/>
      <c r="V316" s="95" t="s">
        <v>1207</v>
      </c>
      <c r="W316" s="96" t="s">
        <v>1974</v>
      </c>
      <c r="X316" s="97">
        <v>4720028</v>
      </c>
      <c r="Y316" s="46">
        <f t="shared" si="19"/>
        <v>38208456</v>
      </c>
      <c r="Z316" s="78"/>
      <c r="AA316" s="97">
        <v>38208456</v>
      </c>
    </row>
    <row r="317" spans="1:27" ht="15">
      <c r="A317" s="95" t="s">
        <v>1313</v>
      </c>
      <c r="B317" s="96" t="s">
        <v>2001</v>
      </c>
      <c r="C317" s="78"/>
      <c r="D317" s="46">
        <f t="shared" si="16"/>
        <v>318634</v>
      </c>
      <c r="E317" s="97">
        <v>34250</v>
      </c>
      <c r="F317" s="97">
        <v>284384</v>
      </c>
      <c r="H317" s="95" t="s">
        <v>1435</v>
      </c>
      <c r="I317" s="96" t="s">
        <v>2037</v>
      </c>
      <c r="J317" s="97">
        <v>1708500</v>
      </c>
      <c r="K317" s="46">
        <f t="shared" si="17"/>
        <v>75975</v>
      </c>
      <c r="L317" s="78"/>
      <c r="M317" s="97">
        <v>75975</v>
      </c>
      <c r="O317" s="95" t="s">
        <v>1207</v>
      </c>
      <c r="P317" s="96" t="s">
        <v>1974</v>
      </c>
      <c r="Q317" s="97">
        <v>9855711</v>
      </c>
      <c r="R317" s="97">
        <f t="shared" si="18"/>
        <v>10400003</v>
      </c>
      <c r="S317" s="97">
        <v>820800</v>
      </c>
      <c r="T317" s="97">
        <v>9579203</v>
      </c>
      <c r="U317" s="78"/>
      <c r="V317" s="95" t="s">
        <v>1210</v>
      </c>
      <c r="W317" s="96" t="s">
        <v>2183</v>
      </c>
      <c r="X317" s="97">
        <v>1052800</v>
      </c>
      <c r="Y317" s="46">
        <f t="shared" si="19"/>
        <v>1478994</v>
      </c>
      <c r="Z317" s="78"/>
      <c r="AA317" s="97">
        <v>1478994</v>
      </c>
    </row>
    <row r="318" spans="1:27" ht="15">
      <c r="A318" s="95" t="s">
        <v>1316</v>
      </c>
      <c r="B318" s="96" t="s">
        <v>2002</v>
      </c>
      <c r="C318" s="97">
        <v>571002</v>
      </c>
      <c r="D318" s="46">
        <f t="shared" si="16"/>
        <v>788118</v>
      </c>
      <c r="E318" s="78"/>
      <c r="F318" s="97">
        <v>788118</v>
      </c>
      <c r="H318" s="95" t="s">
        <v>1438</v>
      </c>
      <c r="I318" s="96" t="s">
        <v>2038</v>
      </c>
      <c r="J318" s="78"/>
      <c r="K318" s="46">
        <f t="shared" si="17"/>
        <v>227300</v>
      </c>
      <c r="L318" s="78"/>
      <c r="M318" s="97">
        <v>227300</v>
      </c>
      <c r="O318" s="95" t="s">
        <v>1210</v>
      </c>
      <c r="P318" s="96" t="s">
        <v>2183</v>
      </c>
      <c r="Q318" s="97">
        <v>1473271</v>
      </c>
      <c r="R318" s="97">
        <f t="shared" si="18"/>
        <v>1892634</v>
      </c>
      <c r="S318" s="97">
        <v>98850</v>
      </c>
      <c r="T318" s="97">
        <v>1793784</v>
      </c>
      <c r="U318" s="78"/>
      <c r="V318" s="95" t="s">
        <v>1213</v>
      </c>
      <c r="W318" s="96" t="s">
        <v>1975</v>
      </c>
      <c r="X318" s="97">
        <v>54042860</v>
      </c>
      <c r="Y318" s="46">
        <f t="shared" si="19"/>
        <v>33679146</v>
      </c>
      <c r="Z318" s="97">
        <v>8185835</v>
      </c>
      <c r="AA318" s="97">
        <v>25493311</v>
      </c>
    </row>
    <row r="319" spans="1:27" ht="15">
      <c r="A319" s="95" t="s">
        <v>1319</v>
      </c>
      <c r="B319" s="96" t="s">
        <v>2003</v>
      </c>
      <c r="C319" s="97">
        <v>1832192</v>
      </c>
      <c r="D319" s="46">
        <f t="shared" si="16"/>
        <v>3529816</v>
      </c>
      <c r="E319" s="97">
        <v>628867</v>
      </c>
      <c r="F319" s="97">
        <v>2900949</v>
      </c>
      <c r="H319" s="95" t="s">
        <v>1444</v>
      </c>
      <c r="I319" s="96" t="s">
        <v>2039</v>
      </c>
      <c r="J319" s="78"/>
      <c r="K319" s="46">
        <f t="shared" si="17"/>
        <v>213206</v>
      </c>
      <c r="L319" s="78"/>
      <c r="M319" s="97">
        <v>213206</v>
      </c>
      <c r="O319" s="95" t="s">
        <v>1213</v>
      </c>
      <c r="P319" s="96" t="s">
        <v>1975</v>
      </c>
      <c r="Q319" s="97">
        <v>15803490</v>
      </c>
      <c r="R319" s="97">
        <f t="shared" si="18"/>
        <v>13616327</v>
      </c>
      <c r="S319" s="97">
        <v>1653468</v>
      </c>
      <c r="T319" s="97">
        <v>11962859</v>
      </c>
      <c r="U319" s="78"/>
      <c r="V319" s="95" t="s">
        <v>1216</v>
      </c>
      <c r="W319" s="96" t="s">
        <v>1976</v>
      </c>
      <c r="X319" s="97">
        <v>7047865</v>
      </c>
      <c r="Y319" s="46">
        <f t="shared" si="19"/>
        <v>14933386</v>
      </c>
      <c r="Z319" s="97">
        <v>33500</v>
      </c>
      <c r="AA319" s="97">
        <v>14899886</v>
      </c>
    </row>
    <row r="320" spans="1:27" ht="15">
      <c r="A320" s="95" t="s">
        <v>1322</v>
      </c>
      <c r="B320" s="96" t="s">
        <v>2004</v>
      </c>
      <c r="C320" s="97">
        <v>953181</v>
      </c>
      <c r="D320" s="46">
        <f t="shared" si="16"/>
        <v>468489</v>
      </c>
      <c r="E320" s="97">
        <v>138831</v>
      </c>
      <c r="F320" s="97">
        <v>329658</v>
      </c>
      <c r="H320" s="95" t="s">
        <v>1450</v>
      </c>
      <c r="I320" s="96" t="s">
        <v>2041</v>
      </c>
      <c r="J320" s="78"/>
      <c r="K320" s="46">
        <f t="shared" si="17"/>
        <v>3751975</v>
      </c>
      <c r="L320" s="78"/>
      <c r="M320" s="97">
        <v>3751975</v>
      </c>
      <c r="O320" s="95" t="s">
        <v>1216</v>
      </c>
      <c r="P320" s="96" t="s">
        <v>1976</v>
      </c>
      <c r="Q320" s="97">
        <v>1191075</v>
      </c>
      <c r="R320" s="97">
        <f t="shared" si="18"/>
        <v>8101807</v>
      </c>
      <c r="S320" s="97">
        <v>811630</v>
      </c>
      <c r="T320" s="97">
        <v>7290177</v>
      </c>
      <c r="U320" s="78"/>
      <c r="V320" s="95" t="s">
        <v>1219</v>
      </c>
      <c r="W320" s="96" t="s">
        <v>1977</v>
      </c>
      <c r="X320" s="78"/>
      <c r="Y320" s="46">
        <f t="shared" si="19"/>
        <v>1951740</v>
      </c>
      <c r="Z320" s="97">
        <v>20700</v>
      </c>
      <c r="AA320" s="97">
        <v>1931040</v>
      </c>
    </row>
    <row r="321" spans="1:27" ht="15">
      <c r="A321" s="95" t="s">
        <v>1325</v>
      </c>
      <c r="B321" s="96" t="s">
        <v>2277</v>
      </c>
      <c r="C321" s="78"/>
      <c r="D321" s="46">
        <f t="shared" si="16"/>
        <v>313605</v>
      </c>
      <c r="E321" s="97">
        <v>70000</v>
      </c>
      <c r="F321" s="97">
        <v>243605</v>
      </c>
      <c r="H321" s="95" t="s">
        <v>1453</v>
      </c>
      <c r="I321" s="96" t="s">
        <v>2042</v>
      </c>
      <c r="J321" s="97">
        <v>21300</v>
      </c>
      <c r="K321" s="46">
        <f t="shared" si="17"/>
        <v>275450</v>
      </c>
      <c r="L321" s="78"/>
      <c r="M321" s="97">
        <v>275450</v>
      </c>
      <c r="O321" s="95" t="s">
        <v>1219</v>
      </c>
      <c r="P321" s="96" t="s">
        <v>1977</v>
      </c>
      <c r="Q321" s="97">
        <v>243252</v>
      </c>
      <c r="R321" s="97">
        <f t="shared" si="18"/>
        <v>3785954</v>
      </c>
      <c r="S321" s="97">
        <v>194390</v>
      </c>
      <c r="T321" s="97">
        <v>3591564</v>
      </c>
      <c r="U321" s="78"/>
      <c r="V321" s="95" t="s">
        <v>1222</v>
      </c>
      <c r="W321" s="96" t="s">
        <v>1978</v>
      </c>
      <c r="X321" s="97">
        <v>14620</v>
      </c>
      <c r="Y321" s="46">
        <f t="shared" si="19"/>
        <v>1367052</v>
      </c>
      <c r="Z321" s="97">
        <v>1</v>
      </c>
      <c r="AA321" s="97">
        <v>1367051</v>
      </c>
    </row>
    <row r="322" spans="1:27" ht="15">
      <c r="A322" s="95" t="s">
        <v>1331</v>
      </c>
      <c r="B322" s="96" t="s">
        <v>2006</v>
      </c>
      <c r="C322" s="78"/>
      <c r="D322" s="46">
        <f t="shared" si="16"/>
        <v>299334</v>
      </c>
      <c r="E322" s="97">
        <v>125900</v>
      </c>
      <c r="F322" s="97">
        <v>173434</v>
      </c>
      <c r="H322" s="95" t="s">
        <v>1456</v>
      </c>
      <c r="I322" s="96" t="s">
        <v>2043</v>
      </c>
      <c r="J322" s="97">
        <v>3745000</v>
      </c>
      <c r="K322" s="46">
        <f t="shared" si="17"/>
        <v>222280</v>
      </c>
      <c r="L322" s="78"/>
      <c r="M322" s="97">
        <v>222280</v>
      </c>
      <c r="O322" s="95" t="s">
        <v>1222</v>
      </c>
      <c r="P322" s="96" t="s">
        <v>1978</v>
      </c>
      <c r="Q322" s="97">
        <v>200377</v>
      </c>
      <c r="R322" s="97">
        <f t="shared" si="18"/>
        <v>2050652</v>
      </c>
      <c r="S322" s="97">
        <v>718164</v>
      </c>
      <c r="T322" s="97">
        <v>1332488</v>
      </c>
      <c r="U322" s="78"/>
      <c r="V322" s="95" t="s">
        <v>1225</v>
      </c>
      <c r="W322" s="96" t="s">
        <v>1979</v>
      </c>
      <c r="X322" s="97">
        <v>33758813</v>
      </c>
      <c r="Y322" s="46">
        <f t="shared" si="19"/>
        <v>58996281</v>
      </c>
      <c r="Z322" s="97">
        <v>4955404</v>
      </c>
      <c r="AA322" s="97">
        <v>54040877</v>
      </c>
    </row>
    <row r="323" spans="1:27" ht="15">
      <c r="A323" s="95" t="s">
        <v>1334</v>
      </c>
      <c r="B323" s="96" t="s">
        <v>2007</v>
      </c>
      <c r="C323" s="97">
        <v>240000</v>
      </c>
      <c r="D323" s="46">
        <f t="shared" si="16"/>
        <v>349702</v>
      </c>
      <c r="E323" s="97">
        <v>44000</v>
      </c>
      <c r="F323" s="97">
        <v>305702</v>
      </c>
      <c r="H323" s="95" t="s">
        <v>1459</v>
      </c>
      <c r="I323" s="96" t="s">
        <v>2253</v>
      </c>
      <c r="J323" s="97">
        <v>2500</v>
      </c>
      <c r="K323" s="46">
        <f t="shared" si="17"/>
        <v>32000</v>
      </c>
      <c r="L323" s="78"/>
      <c r="M323" s="97">
        <v>32000</v>
      </c>
      <c r="O323" s="95" t="s">
        <v>1225</v>
      </c>
      <c r="P323" s="96" t="s">
        <v>1979</v>
      </c>
      <c r="Q323" s="97">
        <v>30220231</v>
      </c>
      <c r="R323" s="97">
        <f t="shared" si="18"/>
        <v>38778804</v>
      </c>
      <c r="S323" s="97">
        <v>6380949</v>
      </c>
      <c r="T323" s="97">
        <v>32397855</v>
      </c>
      <c r="U323" s="78"/>
      <c r="V323" s="95" t="s">
        <v>1229</v>
      </c>
      <c r="W323" s="96" t="s">
        <v>1980</v>
      </c>
      <c r="X323" s="97">
        <v>125200</v>
      </c>
      <c r="Y323" s="46">
        <f t="shared" si="19"/>
        <v>2946751</v>
      </c>
      <c r="Z323" s="97">
        <v>2876700</v>
      </c>
      <c r="AA323" s="97">
        <v>70051</v>
      </c>
    </row>
    <row r="324" spans="1:27" ht="15">
      <c r="A324" s="95" t="s">
        <v>1337</v>
      </c>
      <c r="B324" s="96" t="s">
        <v>2008</v>
      </c>
      <c r="C324" s="97">
        <v>953300</v>
      </c>
      <c r="D324" s="46">
        <f t="shared" si="16"/>
        <v>3117553</v>
      </c>
      <c r="E324" s="97">
        <v>348460</v>
      </c>
      <c r="F324" s="97">
        <v>2769093</v>
      </c>
      <c r="H324" s="95" t="s">
        <v>1465</v>
      </c>
      <c r="I324" s="96" t="s">
        <v>2045</v>
      </c>
      <c r="J324" s="78"/>
      <c r="K324" s="46">
        <f t="shared" si="17"/>
        <v>467944</v>
      </c>
      <c r="L324" s="78"/>
      <c r="M324" s="97">
        <v>467944</v>
      </c>
      <c r="O324" s="95" t="s">
        <v>1229</v>
      </c>
      <c r="P324" s="96" t="s">
        <v>1980</v>
      </c>
      <c r="Q324" s="97">
        <v>3450</v>
      </c>
      <c r="R324" s="97">
        <f t="shared" si="18"/>
        <v>2743764</v>
      </c>
      <c r="S324" s="97">
        <v>1266101</v>
      </c>
      <c r="T324" s="97">
        <v>1477663</v>
      </c>
      <c r="U324" s="78"/>
      <c r="V324" s="95" t="s">
        <v>1232</v>
      </c>
      <c r="W324" s="96" t="s">
        <v>1981</v>
      </c>
      <c r="X324" s="97">
        <v>12590</v>
      </c>
      <c r="Y324" s="46">
        <f t="shared" si="19"/>
        <v>1963434</v>
      </c>
      <c r="Z324" s="78"/>
      <c r="AA324" s="97">
        <v>1963434</v>
      </c>
    </row>
    <row r="325" spans="1:27" ht="15">
      <c r="A325" s="95" t="s">
        <v>1343</v>
      </c>
      <c r="B325" s="96" t="s">
        <v>2010</v>
      </c>
      <c r="C325" s="97">
        <v>1</v>
      </c>
      <c r="D325" s="46">
        <f t="shared" si="16"/>
        <v>593382</v>
      </c>
      <c r="E325" s="97">
        <v>37550</v>
      </c>
      <c r="F325" s="97">
        <v>555832</v>
      </c>
      <c r="H325" s="95" t="s">
        <v>1468</v>
      </c>
      <c r="I325" s="96" t="s">
        <v>2046</v>
      </c>
      <c r="J325" s="97">
        <v>5000</v>
      </c>
      <c r="K325" s="46">
        <f t="shared" si="17"/>
        <v>0</v>
      </c>
      <c r="L325" s="78"/>
      <c r="M325" s="78"/>
      <c r="O325" s="95" t="s">
        <v>1232</v>
      </c>
      <c r="P325" s="96" t="s">
        <v>1981</v>
      </c>
      <c r="Q325" s="78"/>
      <c r="R325" s="97">
        <f t="shared" si="18"/>
        <v>708129</v>
      </c>
      <c r="S325" s="97">
        <v>318300</v>
      </c>
      <c r="T325" s="97">
        <v>389829</v>
      </c>
      <c r="U325" s="78"/>
      <c r="V325" s="95" t="s">
        <v>1235</v>
      </c>
      <c r="W325" s="96" t="s">
        <v>1982</v>
      </c>
      <c r="X325" s="78"/>
      <c r="Y325" s="46">
        <f t="shared" si="19"/>
        <v>3632596</v>
      </c>
      <c r="Z325" s="97">
        <v>98980</v>
      </c>
      <c r="AA325" s="97">
        <v>3533616</v>
      </c>
    </row>
    <row r="326" spans="1:27" ht="15">
      <c r="A326" s="95" t="s">
        <v>1346</v>
      </c>
      <c r="B326" s="96" t="s">
        <v>2011</v>
      </c>
      <c r="C326" s="78"/>
      <c r="D326" s="46">
        <f t="shared" si="16"/>
        <v>1177855</v>
      </c>
      <c r="E326" s="97">
        <v>424100</v>
      </c>
      <c r="F326" s="97">
        <v>753755</v>
      </c>
      <c r="H326" s="95" t="s">
        <v>1471</v>
      </c>
      <c r="I326" s="96" t="s">
        <v>1119</v>
      </c>
      <c r="J326" s="97">
        <v>49195</v>
      </c>
      <c r="K326" s="46">
        <f t="shared" si="17"/>
        <v>1442730</v>
      </c>
      <c r="L326" s="97">
        <v>2500</v>
      </c>
      <c r="M326" s="97">
        <v>1440230</v>
      </c>
      <c r="O326" s="95" t="s">
        <v>1235</v>
      </c>
      <c r="P326" s="96" t="s">
        <v>1982</v>
      </c>
      <c r="Q326" s="97">
        <v>1596604</v>
      </c>
      <c r="R326" s="97">
        <f t="shared" si="18"/>
        <v>7462005</v>
      </c>
      <c r="S326" s="97">
        <v>696702</v>
      </c>
      <c r="T326" s="97">
        <v>6765303</v>
      </c>
      <c r="U326" s="78"/>
      <c r="V326" s="95" t="s">
        <v>1238</v>
      </c>
      <c r="W326" s="96" t="s">
        <v>1983</v>
      </c>
      <c r="X326" s="97">
        <v>53553</v>
      </c>
      <c r="Y326" s="46">
        <f t="shared" si="19"/>
        <v>466198</v>
      </c>
      <c r="Z326" s="78"/>
      <c r="AA326" s="97">
        <v>466198</v>
      </c>
    </row>
    <row r="327" spans="1:27" ht="15">
      <c r="A327" s="95" t="s">
        <v>1349</v>
      </c>
      <c r="B327" s="96" t="s">
        <v>2012</v>
      </c>
      <c r="C327" s="78"/>
      <c r="D327" s="46">
        <f aca="true" t="shared" si="20" ref="D327:D390">E327+F327</f>
        <v>11500</v>
      </c>
      <c r="E327" s="78"/>
      <c r="F327" s="97">
        <v>11500</v>
      </c>
      <c r="H327" s="95" t="s">
        <v>1474</v>
      </c>
      <c r="I327" s="96" t="s">
        <v>2047</v>
      </c>
      <c r="J327" s="78"/>
      <c r="K327" s="46">
        <f aca="true" t="shared" si="21" ref="K327:K390">L327+M327</f>
        <v>104</v>
      </c>
      <c r="L327" s="78"/>
      <c r="M327" s="97">
        <v>104</v>
      </c>
      <c r="O327" s="95" t="s">
        <v>1238</v>
      </c>
      <c r="P327" s="96" t="s">
        <v>1983</v>
      </c>
      <c r="Q327" s="97">
        <v>1143150</v>
      </c>
      <c r="R327" s="97">
        <f aca="true" t="shared" si="22" ref="R327:R390">S327+T327</f>
        <v>1552762</v>
      </c>
      <c r="S327" s="97">
        <v>259352</v>
      </c>
      <c r="T327" s="97">
        <v>1293410</v>
      </c>
      <c r="U327" s="78"/>
      <c r="V327" s="95" t="s">
        <v>1241</v>
      </c>
      <c r="W327" s="96" t="s">
        <v>2339</v>
      </c>
      <c r="X327" s="97">
        <v>97300</v>
      </c>
      <c r="Y327" s="46">
        <f aca="true" t="shared" si="23" ref="Y327:Y390">Z327+AA327</f>
        <v>60852</v>
      </c>
      <c r="Z327" s="78"/>
      <c r="AA327" s="97">
        <v>60852</v>
      </c>
    </row>
    <row r="328" spans="1:27" ht="15">
      <c r="A328" s="95" t="s">
        <v>1352</v>
      </c>
      <c r="B328" s="96" t="s">
        <v>2013</v>
      </c>
      <c r="C328" s="97">
        <v>200000</v>
      </c>
      <c r="D328" s="46">
        <f t="shared" si="20"/>
        <v>1047504</v>
      </c>
      <c r="E328" s="97">
        <v>100000</v>
      </c>
      <c r="F328" s="97">
        <v>947504</v>
      </c>
      <c r="H328" s="95" t="s">
        <v>1477</v>
      </c>
      <c r="I328" s="96" t="s">
        <v>2048</v>
      </c>
      <c r="J328" s="78"/>
      <c r="K328" s="46">
        <f t="shared" si="21"/>
        <v>46900</v>
      </c>
      <c r="L328" s="78"/>
      <c r="M328" s="97">
        <v>46900</v>
      </c>
      <c r="O328" s="95" t="s">
        <v>1241</v>
      </c>
      <c r="P328" s="96" t="s">
        <v>2339</v>
      </c>
      <c r="Q328" s="97">
        <v>931150</v>
      </c>
      <c r="R328" s="97">
        <f t="shared" si="22"/>
        <v>1127168</v>
      </c>
      <c r="S328" s="97">
        <v>452900</v>
      </c>
      <c r="T328" s="97">
        <v>674268</v>
      </c>
      <c r="U328" s="78"/>
      <c r="V328" s="95" t="s">
        <v>1244</v>
      </c>
      <c r="W328" s="96" t="s">
        <v>2308</v>
      </c>
      <c r="X328" s="97">
        <v>250500</v>
      </c>
      <c r="Y328" s="46">
        <f t="shared" si="23"/>
        <v>994627</v>
      </c>
      <c r="Z328" s="78"/>
      <c r="AA328" s="97">
        <v>994627</v>
      </c>
    </row>
    <row r="329" spans="1:27" ht="15">
      <c r="A329" s="95" t="s">
        <v>1358</v>
      </c>
      <c r="B329" s="96" t="s">
        <v>2014</v>
      </c>
      <c r="C329" s="97">
        <v>3114400</v>
      </c>
      <c r="D329" s="46">
        <f t="shared" si="20"/>
        <v>338790</v>
      </c>
      <c r="E329" s="97">
        <v>50795</v>
      </c>
      <c r="F329" s="97">
        <v>287995</v>
      </c>
      <c r="H329" s="95" t="s">
        <v>1480</v>
      </c>
      <c r="I329" s="96" t="s">
        <v>2049</v>
      </c>
      <c r="J329" s="97">
        <v>8640000</v>
      </c>
      <c r="K329" s="46">
        <f t="shared" si="21"/>
        <v>519744</v>
      </c>
      <c r="L329" s="78"/>
      <c r="M329" s="97">
        <v>519744</v>
      </c>
      <c r="O329" s="95" t="s">
        <v>1244</v>
      </c>
      <c r="P329" s="96" t="s">
        <v>2308</v>
      </c>
      <c r="Q329" s="97">
        <v>2762890</v>
      </c>
      <c r="R329" s="97">
        <f t="shared" si="22"/>
        <v>2909328</v>
      </c>
      <c r="S329" s="97">
        <v>697125</v>
      </c>
      <c r="T329" s="97">
        <v>2212203</v>
      </c>
      <c r="U329" s="78"/>
      <c r="V329" s="95" t="s">
        <v>1247</v>
      </c>
      <c r="W329" s="96" t="s">
        <v>1984</v>
      </c>
      <c r="X329" s="78"/>
      <c r="Y329" s="46">
        <f t="shared" si="23"/>
        <v>573060</v>
      </c>
      <c r="Z329" s="78"/>
      <c r="AA329" s="97">
        <v>573060</v>
      </c>
    </row>
    <row r="330" spans="1:27" ht="15">
      <c r="A330" s="95" t="s">
        <v>1361</v>
      </c>
      <c r="B330" s="96" t="s">
        <v>2295</v>
      </c>
      <c r="C330" s="78"/>
      <c r="D330" s="46">
        <f t="shared" si="20"/>
        <v>146875</v>
      </c>
      <c r="E330" s="78"/>
      <c r="F330" s="97">
        <v>146875</v>
      </c>
      <c r="H330" s="95" t="s">
        <v>1483</v>
      </c>
      <c r="I330" s="96" t="s">
        <v>2050</v>
      </c>
      <c r="J330" s="78"/>
      <c r="K330" s="46">
        <f t="shared" si="21"/>
        <v>254566</v>
      </c>
      <c r="L330" s="78"/>
      <c r="M330" s="97">
        <v>254566</v>
      </c>
      <c r="O330" s="95" t="s">
        <v>1247</v>
      </c>
      <c r="P330" s="96" t="s">
        <v>1984</v>
      </c>
      <c r="Q330" s="97">
        <v>1503450</v>
      </c>
      <c r="R330" s="97">
        <f t="shared" si="22"/>
        <v>3887939</v>
      </c>
      <c r="S330" s="97">
        <v>609700</v>
      </c>
      <c r="T330" s="97">
        <v>3278239</v>
      </c>
      <c r="U330" s="78"/>
      <c r="V330" s="95" t="s">
        <v>1250</v>
      </c>
      <c r="W330" s="96" t="s">
        <v>1985</v>
      </c>
      <c r="X330" s="97">
        <v>415125</v>
      </c>
      <c r="Y330" s="46">
        <f t="shared" si="23"/>
        <v>1062271</v>
      </c>
      <c r="Z330" s="78"/>
      <c r="AA330" s="97">
        <v>1062271</v>
      </c>
    </row>
    <row r="331" spans="1:27" ht="15">
      <c r="A331" s="95" t="s">
        <v>1364</v>
      </c>
      <c r="B331" s="96" t="s">
        <v>2015</v>
      </c>
      <c r="C331" s="78"/>
      <c r="D331" s="46">
        <f t="shared" si="20"/>
        <v>23120</v>
      </c>
      <c r="E331" s="78"/>
      <c r="F331" s="97">
        <v>23120</v>
      </c>
      <c r="H331" s="95" t="s">
        <v>1486</v>
      </c>
      <c r="I331" s="96" t="s">
        <v>2051</v>
      </c>
      <c r="J331" s="78"/>
      <c r="K331" s="46">
        <f t="shared" si="21"/>
        <v>394333</v>
      </c>
      <c r="L331" s="78"/>
      <c r="M331" s="97">
        <v>394333</v>
      </c>
      <c r="O331" s="95" t="s">
        <v>1250</v>
      </c>
      <c r="P331" s="96" t="s">
        <v>1985</v>
      </c>
      <c r="Q331" s="97">
        <v>3983500</v>
      </c>
      <c r="R331" s="97">
        <f t="shared" si="22"/>
        <v>2870203</v>
      </c>
      <c r="S331" s="97">
        <v>1242700</v>
      </c>
      <c r="T331" s="97">
        <v>1627503</v>
      </c>
      <c r="U331" s="78"/>
      <c r="V331" s="95" t="s">
        <v>1253</v>
      </c>
      <c r="W331" s="96" t="s">
        <v>1986</v>
      </c>
      <c r="X331" s="97">
        <v>776801</v>
      </c>
      <c r="Y331" s="46">
        <f t="shared" si="23"/>
        <v>918858</v>
      </c>
      <c r="Z331" s="97">
        <v>76900</v>
      </c>
      <c r="AA331" s="97">
        <v>841958</v>
      </c>
    </row>
    <row r="332" spans="1:27" ht="15">
      <c r="A332" s="95" t="s">
        <v>1367</v>
      </c>
      <c r="B332" s="96" t="s">
        <v>2016</v>
      </c>
      <c r="C332" s="78"/>
      <c r="D332" s="46">
        <f t="shared" si="20"/>
        <v>168850</v>
      </c>
      <c r="E332" s="97">
        <v>103700</v>
      </c>
      <c r="F332" s="97">
        <v>65150</v>
      </c>
      <c r="H332" s="95" t="s">
        <v>1489</v>
      </c>
      <c r="I332" s="96" t="s">
        <v>2052</v>
      </c>
      <c r="J332" s="97">
        <v>76800</v>
      </c>
      <c r="K332" s="46">
        <f t="shared" si="21"/>
        <v>2389006</v>
      </c>
      <c r="L332" s="78"/>
      <c r="M332" s="97">
        <v>2389006</v>
      </c>
      <c r="O332" s="95" t="s">
        <v>1253</v>
      </c>
      <c r="P332" s="96" t="s">
        <v>1986</v>
      </c>
      <c r="Q332" s="97">
        <v>1993504</v>
      </c>
      <c r="R332" s="97">
        <f t="shared" si="22"/>
        <v>4649634</v>
      </c>
      <c r="S332" s="97">
        <v>1419806</v>
      </c>
      <c r="T332" s="97">
        <v>3229828</v>
      </c>
      <c r="U332" s="78"/>
      <c r="V332" s="95" t="s">
        <v>1256</v>
      </c>
      <c r="W332" s="96" t="s">
        <v>1987</v>
      </c>
      <c r="X332" s="97">
        <v>2769000</v>
      </c>
      <c r="Y332" s="46">
        <f t="shared" si="23"/>
        <v>2197375</v>
      </c>
      <c r="Z332" s="97">
        <v>1161200</v>
      </c>
      <c r="AA332" s="97">
        <v>1036175</v>
      </c>
    </row>
    <row r="333" spans="1:27" ht="15">
      <c r="A333" s="95" t="s">
        <v>1369</v>
      </c>
      <c r="B333" s="96" t="s">
        <v>2017</v>
      </c>
      <c r="C333" s="97">
        <v>3002000</v>
      </c>
      <c r="D333" s="46">
        <f t="shared" si="20"/>
        <v>2026447</v>
      </c>
      <c r="E333" s="97">
        <v>1751803</v>
      </c>
      <c r="F333" s="97">
        <v>274644</v>
      </c>
      <c r="H333" s="95" t="s">
        <v>1492</v>
      </c>
      <c r="I333" s="96" t="s">
        <v>2053</v>
      </c>
      <c r="J333" s="78"/>
      <c r="K333" s="46">
        <f t="shared" si="21"/>
        <v>6187597</v>
      </c>
      <c r="L333" s="97">
        <v>1166500</v>
      </c>
      <c r="M333" s="97">
        <v>5021097</v>
      </c>
      <c r="O333" s="95" t="s">
        <v>1256</v>
      </c>
      <c r="P333" s="96" t="s">
        <v>1987</v>
      </c>
      <c r="Q333" s="97">
        <v>8794000</v>
      </c>
      <c r="R333" s="97">
        <f t="shared" si="22"/>
        <v>6753146</v>
      </c>
      <c r="S333" s="97">
        <v>2786700</v>
      </c>
      <c r="T333" s="97">
        <v>3966446</v>
      </c>
      <c r="U333" s="78"/>
      <c r="V333" s="95" t="s">
        <v>1259</v>
      </c>
      <c r="W333" s="96" t="s">
        <v>1988</v>
      </c>
      <c r="X333" s="97">
        <v>65258700</v>
      </c>
      <c r="Y333" s="46">
        <f t="shared" si="23"/>
        <v>10918617</v>
      </c>
      <c r="Z333" s="97">
        <v>102950</v>
      </c>
      <c r="AA333" s="97">
        <v>10815667</v>
      </c>
    </row>
    <row r="334" spans="1:27" ht="15">
      <c r="A334" s="95" t="s">
        <v>1372</v>
      </c>
      <c r="B334" s="96" t="s">
        <v>2018</v>
      </c>
      <c r="C334" s="78"/>
      <c r="D334" s="46">
        <f t="shared" si="20"/>
        <v>461548</v>
      </c>
      <c r="E334" s="97">
        <v>378100</v>
      </c>
      <c r="F334" s="97">
        <v>83448</v>
      </c>
      <c r="H334" s="95" t="s">
        <v>1500</v>
      </c>
      <c r="I334" s="96" t="s">
        <v>2054</v>
      </c>
      <c r="J334" s="78"/>
      <c r="K334" s="46">
        <f t="shared" si="21"/>
        <v>65435</v>
      </c>
      <c r="L334" s="78"/>
      <c r="M334" s="97">
        <v>65435</v>
      </c>
      <c r="O334" s="95" t="s">
        <v>1259</v>
      </c>
      <c r="P334" s="96" t="s">
        <v>1988</v>
      </c>
      <c r="Q334" s="97">
        <v>876000</v>
      </c>
      <c r="R334" s="97">
        <f t="shared" si="22"/>
        <v>2357602</v>
      </c>
      <c r="S334" s="97">
        <v>175750</v>
      </c>
      <c r="T334" s="97">
        <v>2181852</v>
      </c>
      <c r="U334" s="78"/>
      <c r="V334" s="95" t="s">
        <v>1262</v>
      </c>
      <c r="W334" s="96" t="s">
        <v>1989</v>
      </c>
      <c r="X334" s="97">
        <v>42469</v>
      </c>
      <c r="Y334" s="46">
        <f t="shared" si="23"/>
        <v>522465</v>
      </c>
      <c r="Z334" s="97">
        <v>177500</v>
      </c>
      <c r="AA334" s="97">
        <v>344965</v>
      </c>
    </row>
    <row r="335" spans="1:27" ht="15">
      <c r="A335" s="95" t="s">
        <v>1374</v>
      </c>
      <c r="B335" s="96" t="s">
        <v>2019</v>
      </c>
      <c r="C335" s="97">
        <v>396700</v>
      </c>
      <c r="D335" s="46">
        <f t="shared" si="20"/>
        <v>209602</v>
      </c>
      <c r="E335" s="78"/>
      <c r="F335" s="97">
        <v>209602</v>
      </c>
      <c r="H335" s="95" t="s">
        <v>1504</v>
      </c>
      <c r="I335" s="96" t="s">
        <v>2055</v>
      </c>
      <c r="J335" s="78"/>
      <c r="K335" s="46">
        <f t="shared" si="21"/>
        <v>80225</v>
      </c>
      <c r="L335" s="97">
        <v>48225</v>
      </c>
      <c r="M335" s="97">
        <v>32000</v>
      </c>
      <c r="O335" s="95" t="s">
        <v>1262</v>
      </c>
      <c r="P335" s="96" t="s">
        <v>1989</v>
      </c>
      <c r="Q335" s="78"/>
      <c r="R335" s="97">
        <f t="shared" si="22"/>
        <v>303309</v>
      </c>
      <c r="S335" s="78"/>
      <c r="T335" s="97">
        <v>303309</v>
      </c>
      <c r="U335" s="78"/>
      <c r="V335" s="95" t="s">
        <v>1265</v>
      </c>
      <c r="W335" s="96" t="s">
        <v>1990</v>
      </c>
      <c r="X335" s="78"/>
      <c r="Y335" s="46">
        <f t="shared" si="23"/>
        <v>233675</v>
      </c>
      <c r="Z335" s="78"/>
      <c r="AA335" s="97">
        <v>233675</v>
      </c>
    </row>
    <row r="336" spans="1:27" ht="15">
      <c r="A336" s="95" t="s">
        <v>1377</v>
      </c>
      <c r="B336" s="96" t="s">
        <v>2020</v>
      </c>
      <c r="C336" s="97">
        <v>600</v>
      </c>
      <c r="D336" s="46">
        <f t="shared" si="20"/>
        <v>164185</v>
      </c>
      <c r="E336" s="97">
        <v>59700</v>
      </c>
      <c r="F336" s="97">
        <v>104485</v>
      </c>
      <c r="H336" s="95" t="s">
        <v>1507</v>
      </c>
      <c r="I336" s="96" t="s">
        <v>2056</v>
      </c>
      <c r="J336" s="78"/>
      <c r="K336" s="46">
        <f t="shared" si="21"/>
        <v>1100</v>
      </c>
      <c r="L336" s="78"/>
      <c r="M336" s="97">
        <v>1100</v>
      </c>
      <c r="O336" s="95" t="s">
        <v>1265</v>
      </c>
      <c r="P336" s="96" t="s">
        <v>1990</v>
      </c>
      <c r="Q336" s="97">
        <v>5547700</v>
      </c>
      <c r="R336" s="97">
        <f t="shared" si="22"/>
        <v>3337322</v>
      </c>
      <c r="S336" s="97">
        <v>955025</v>
      </c>
      <c r="T336" s="97">
        <v>2382297</v>
      </c>
      <c r="U336" s="78"/>
      <c r="V336" s="95" t="s">
        <v>1268</v>
      </c>
      <c r="W336" s="96" t="s">
        <v>1991</v>
      </c>
      <c r="X336" s="97">
        <v>196950</v>
      </c>
      <c r="Y336" s="46">
        <f t="shared" si="23"/>
        <v>318499</v>
      </c>
      <c r="Z336" s="78"/>
      <c r="AA336" s="97">
        <v>318499</v>
      </c>
    </row>
    <row r="337" spans="1:27" ht="15">
      <c r="A337" s="95" t="s">
        <v>1380</v>
      </c>
      <c r="B337" s="96" t="s">
        <v>2021</v>
      </c>
      <c r="C337" s="97">
        <v>765302</v>
      </c>
      <c r="D337" s="46">
        <f t="shared" si="20"/>
        <v>1139849</v>
      </c>
      <c r="E337" s="97">
        <v>218914</v>
      </c>
      <c r="F337" s="97">
        <v>920935</v>
      </c>
      <c r="H337" s="95" t="s">
        <v>1510</v>
      </c>
      <c r="I337" s="96" t="s">
        <v>2057</v>
      </c>
      <c r="J337" s="97">
        <v>75000</v>
      </c>
      <c r="K337" s="46">
        <f t="shared" si="21"/>
        <v>61500</v>
      </c>
      <c r="L337" s="97">
        <v>61500</v>
      </c>
      <c r="M337" s="78"/>
      <c r="O337" s="95" t="s">
        <v>1268</v>
      </c>
      <c r="P337" s="96" t="s">
        <v>1991</v>
      </c>
      <c r="Q337" s="97">
        <v>6000</v>
      </c>
      <c r="R337" s="97">
        <f t="shared" si="22"/>
        <v>326658</v>
      </c>
      <c r="S337" s="97">
        <v>35200</v>
      </c>
      <c r="T337" s="97">
        <v>291458</v>
      </c>
      <c r="U337" s="78"/>
      <c r="V337" s="95" t="s">
        <v>1271</v>
      </c>
      <c r="W337" s="96" t="s">
        <v>1992</v>
      </c>
      <c r="X337" s="97">
        <v>561979</v>
      </c>
      <c r="Y337" s="46">
        <f t="shared" si="23"/>
        <v>2235294</v>
      </c>
      <c r="Z337" s="78"/>
      <c r="AA337" s="97">
        <v>2235294</v>
      </c>
    </row>
    <row r="338" spans="1:27" ht="15">
      <c r="A338" s="95" t="s">
        <v>1383</v>
      </c>
      <c r="B338" s="96" t="s">
        <v>2022</v>
      </c>
      <c r="C338" s="97">
        <v>425600</v>
      </c>
      <c r="D338" s="46">
        <f t="shared" si="20"/>
        <v>85430</v>
      </c>
      <c r="E338" s="97">
        <v>40000</v>
      </c>
      <c r="F338" s="97">
        <v>45430</v>
      </c>
      <c r="H338" s="95" t="s">
        <v>1513</v>
      </c>
      <c r="I338" s="96" t="s">
        <v>2058</v>
      </c>
      <c r="J338" s="78"/>
      <c r="K338" s="46">
        <f t="shared" si="21"/>
        <v>16900</v>
      </c>
      <c r="L338" s="78"/>
      <c r="M338" s="97">
        <v>16900</v>
      </c>
      <c r="O338" s="95" t="s">
        <v>1271</v>
      </c>
      <c r="P338" s="96" t="s">
        <v>1992</v>
      </c>
      <c r="Q338" s="97">
        <v>14000</v>
      </c>
      <c r="R338" s="97">
        <f t="shared" si="22"/>
        <v>1188332</v>
      </c>
      <c r="S338" s="97">
        <v>332400</v>
      </c>
      <c r="T338" s="97">
        <v>855932</v>
      </c>
      <c r="U338" s="78"/>
      <c r="V338" s="95" t="s">
        <v>1274</v>
      </c>
      <c r="W338" s="96" t="s">
        <v>1993</v>
      </c>
      <c r="X338" s="97">
        <v>837628</v>
      </c>
      <c r="Y338" s="46">
        <f t="shared" si="23"/>
        <v>28055422</v>
      </c>
      <c r="Z338" s="78"/>
      <c r="AA338" s="97">
        <v>28055422</v>
      </c>
    </row>
    <row r="339" spans="1:27" ht="15">
      <c r="A339" s="95" t="s">
        <v>1387</v>
      </c>
      <c r="B339" s="96" t="s">
        <v>2023</v>
      </c>
      <c r="C339" s="78"/>
      <c r="D339" s="46">
        <f t="shared" si="20"/>
        <v>137906</v>
      </c>
      <c r="E339" s="78"/>
      <c r="F339" s="97">
        <v>137906</v>
      </c>
      <c r="H339" s="95" t="s">
        <v>1516</v>
      </c>
      <c r="I339" s="96" t="s">
        <v>2059</v>
      </c>
      <c r="J339" s="78"/>
      <c r="K339" s="46">
        <f t="shared" si="21"/>
        <v>249200</v>
      </c>
      <c r="L339" s="78"/>
      <c r="M339" s="97">
        <v>249200</v>
      </c>
      <c r="O339" s="95" t="s">
        <v>1274</v>
      </c>
      <c r="P339" s="96" t="s">
        <v>1993</v>
      </c>
      <c r="Q339" s="97">
        <v>5363700</v>
      </c>
      <c r="R339" s="97">
        <f t="shared" si="22"/>
        <v>12638472</v>
      </c>
      <c r="S339" s="97">
        <v>1172266</v>
      </c>
      <c r="T339" s="97">
        <v>11466206</v>
      </c>
      <c r="U339" s="78"/>
      <c r="V339" s="95" t="s">
        <v>1277</v>
      </c>
      <c r="W339" s="96" t="s">
        <v>2276</v>
      </c>
      <c r="X339" s="78"/>
      <c r="Y339" s="46">
        <f t="shared" si="23"/>
        <v>434200</v>
      </c>
      <c r="Z339" s="78"/>
      <c r="AA339" s="97">
        <v>434200</v>
      </c>
    </row>
    <row r="340" spans="1:27" ht="15">
      <c r="A340" s="95" t="s">
        <v>1393</v>
      </c>
      <c r="B340" s="96" t="s">
        <v>2025</v>
      </c>
      <c r="C340" s="97">
        <v>49600</v>
      </c>
      <c r="D340" s="46">
        <f t="shared" si="20"/>
        <v>370623</v>
      </c>
      <c r="E340" s="97">
        <v>6000</v>
      </c>
      <c r="F340" s="97">
        <v>364623</v>
      </c>
      <c r="H340" s="95" t="s">
        <v>1519</v>
      </c>
      <c r="I340" s="96" t="s">
        <v>2060</v>
      </c>
      <c r="J340" s="78"/>
      <c r="K340" s="46">
        <f t="shared" si="21"/>
        <v>2804747</v>
      </c>
      <c r="L340" s="78"/>
      <c r="M340" s="97">
        <v>2804747</v>
      </c>
      <c r="O340" s="95" t="s">
        <v>1277</v>
      </c>
      <c r="P340" s="96" t="s">
        <v>2276</v>
      </c>
      <c r="Q340" s="97">
        <v>1954000</v>
      </c>
      <c r="R340" s="97">
        <f t="shared" si="22"/>
        <v>1828390</v>
      </c>
      <c r="S340" s="97">
        <v>235300</v>
      </c>
      <c r="T340" s="97">
        <v>1593090</v>
      </c>
      <c r="U340" s="78"/>
      <c r="V340" s="95" t="s">
        <v>1280</v>
      </c>
      <c r="W340" s="96" t="s">
        <v>1994</v>
      </c>
      <c r="X340" s="97">
        <v>16282767</v>
      </c>
      <c r="Y340" s="46">
        <f t="shared" si="23"/>
        <v>28964458</v>
      </c>
      <c r="Z340" s="97">
        <v>6214000</v>
      </c>
      <c r="AA340" s="97">
        <v>22750458</v>
      </c>
    </row>
    <row r="341" spans="1:27" ht="15">
      <c r="A341" s="95" t="s">
        <v>1396</v>
      </c>
      <c r="B341" s="96" t="s">
        <v>2026</v>
      </c>
      <c r="C341" s="97">
        <v>1674500</v>
      </c>
      <c r="D341" s="46">
        <f t="shared" si="20"/>
        <v>1711384</v>
      </c>
      <c r="E341" s="97">
        <v>1029430</v>
      </c>
      <c r="F341" s="97">
        <v>681954</v>
      </c>
      <c r="H341" s="95" t="s">
        <v>1522</v>
      </c>
      <c r="I341" s="96" t="s">
        <v>2061</v>
      </c>
      <c r="J341" s="97">
        <v>247600</v>
      </c>
      <c r="K341" s="46">
        <f t="shared" si="21"/>
        <v>1464219</v>
      </c>
      <c r="L341" s="97">
        <v>34050</v>
      </c>
      <c r="M341" s="97">
        <v>1430169</v>
      </c>
      <c r="O341" s="95" t="s">
        <v>1280</v>
      </c>
      <c r="P341" s="96" t="s">
        <v>1994</v>
      </c>
      <c r="Q341" s="97">
        <v>7969901</v>
      </c>
      <c r="R341" s="97">
        <f t="shared" si="22"/>
        <v>9638796</v>
      </c>
      <c r="S341" s="97">
        <v>2010801</v>
      </c>
      <c r="T341" s="97">
        <v>7627995</v>
      </c>
      <c r="U341" s="78"/>
      <c r="V341" s="95" t="s">
        <v>1283</v>
      </c>
      <c r="W341" s="96" t="s">
        <v>1995</v>
      </c>
      <c r="X341" s="97">
        <v>4655120</v>
      </c>
      <c r="Y341" s="46">
        <f t="shared" si="23"/>
        <v>17212296</v>
      </c>
      <c r="Z341" s="97">
        <v>244351</v>
      </c>
      <c r="AA341" s="97">
        <v>16967945</v>
      </c>
    </row>
    <row r="342" spans="1:27" ht="15">
      <c r="A342" s="95" t="s">
        <v>1399</v>
      </c>
      <c r="B342" s="96" t="s">
        <v>2027</v>
      </c>
      <c r="C342" s="97">
        <v>598000</v>
      </c>
      <c r="D342" s="46">
        <f t="shared" si="20"/>
        <v>1166630</v>
      </c>
      <c r="E342" s="97">
        <v>82100</v>
      </c>
      <c r="F342" s="97">
        <v>1084530</v>
      </c>
      <c r="H342" s="95" t="s">
        <v>1524</v>
      </c>
      <c r="I342" s="96" t="s">
        <v>2062</v>
      </c>
      <c r="J342" s="97">
        <v>1550</v>
      </c>
      <c r="K342" s="46">
        <f t="shared" si="21"/>
        <v>1000</v>
      </c>
      <c r="L342" s="78"/>
      <c r="M342" s="97">
        <v>1000</v>
      </c>
      <c r="O342" s="95" t="s">
        <v>1283</v>
      </c>
      <c r="P342" s="96" t="s">
        <v>1995</v>
      </c>
      <c r="Q342" s="97">
        <v>24807430</v>
      </c>
      <c r="R342" s="97">
        <f t="shared" si="22"/>
        <v>15193797</v>
      </c>
      <c r="S342" s="97">
        <v>2686086</v>
      </c>
      <c r="T342" s="97">
        <v>12507711</v>
      </c>
      <c r="U342" s="78"/>
      <c r="V342" s="95" t="s">
        <v>1286</v>
      </c>
      <c r="W342" s="96" t="s">
        <v>2208</v>
      </c>
      <c r="X342" s="97">
        <v>237751</v>
      </c>
      <c r="Y342" s="46">
        <f t="shared" si="23"/>
        <v>0</v>
      </c>
      <c r="Z342" s="78"/>
      <c r="AA342" s="78"/>
    </row>
    <row r="343" spans="1:27" ht="15">
      <c r="A343" s="95" t="s">
        <v>1405</v>
      </c>
      <c r="B343" s="96" t="s">
        <v>2028</v>
      </c>
      <c r="C343" s="78"/>
      <c r="D343" s="46">
        <f t="shared" si="20"/>
        <v>562363</v>
      </c>
      <c r="E343" s="97">
        <v>50000</v>
      </c>
      <c r="F343" s="97">
        <v>512363</v>
      </c>
      <c r="H343" s="95" t="s">
        <v>1527</v>
      </c>
      <c r="I343" s="96" t="s">
        <v>2063</v>
      </c>
      <c r="J343" s="78"/>
      <c r="K343" s="46">
        <f t="shared" si="21"/>
        <v>53000</v>
      </c>
      <c r="L343" s="97">
        <v>38000</v>
      </c>
      <c r="M343" s="97">
        <v>15000</v>
      </c>
      <c r="O343" s="95" t="s">
        <v>1286</v>
      </c>
      <c r="P343" s="96" t="s">
        <v>2208</v>
      </c>
      <c r="Q343" s="78"/>
      <c r="R343" s="97">
        <f t="shared" si="22"/>
        <v>1697553</v>
      </c>
      <c r="S343" s="97">
        <v>1193835</v>
      </c>
      <c r="T343" s="97">
        <v>503718</v>
      </c>
      <c r="U343" s="78"/>
      <c r="V343" s="95" t="s">
        <v>1289</v>
      </c>
      <c r="W343" s="96" t="s">
        <v>2324</v>
      </c>
      <c r="X343" s="78"/>
      <c r="Y343" s="46">
        <f t="shared" si="23"/>
        <v>77300</v>
      </c>
      <c r="Z343" s="78"/>
      <c r="AA343" s="97">
        <v>77300</v>
      </c>
    </row>
    <row r="344" spans="1:27" ht="15">
      <c r="A344" s="95" t="s">
        <v>1408</v>
      </c>
      <c r="B344" s="96" t="s">
        <v>2029</v>
      </c>
      <c r="C344" s="97">
        <v>565200</v>
      </c>
      <c r="D344" s="46">
        <f t="shared" si="20"/>
        <v>517466</v>
      </c>
      <c r="E344" s="97">
        <v>65335</v>
      </c>
      <c r="F344" s="97">
        <v>452131</v>
      </c>
      <c r="H344" s="95" t="s">
        <v>1530</v>
      </c>
      <c r="I344" s="96" t="s">
        <v>2064</v>
      </c>
      <c r="J344" s="78"/>
      <c r="K344" s="46">
        <f t="shared" si="21"/>
        <v>16301</v>
      </c>
      <c r="L344" s="78"/>
      <c r="M344" s="97">
        <v>16301</v>
      </c>
      <c r="O344" s="95" t="s">
        <v>1289</v>
      </c>
      <c r="P344" s="96" t="s">
        <v>2324</v>
      </c>
      <c r="Q344" s="97">
        <v>1586700</v>
      </c>
      <c r="R344" s="97">
        <f t="shared" si="22"/>
        <v>3482153</v>
      </c>
      <c r="S344" s="97">
        <v>1077980</v>
      </c>
      <c r="T344" s="97">
        <v>2404173</v>
      </c>
      <c r="U344" s="78"/>
      <c r="V344" s="95" t="s">
        <v>1292</v>
      </c>
      <c r="W344" s="96" t="s">
        <v>1996</v>
      </c>
      <c r="X344" s="97">
        <v>5000</v>
      </c>
      <c r="Y344" s="46">
        <f t="shared" si="23"/>
        <v>13246155</v>
      </c>
      <c r="Z344" s="78"/>
      <c r="AA344" s="97">
        <v>13246155</v>
      </c>
    </row>
    <row r="345" spans="1:27" ht="15">
      <c r="A345" s="95" t="s">
        <v>1411</v>
      </c>
      <c r="B345" s="96" t="s">
        <v>2030</v>
      </c>
      <c r="C345" s="78"/>
      <c r="D345" s="46">
        <f t="shared" si="20"/>
        <v>418966</v>
      </c>
      <c r="E345" s="97">
        <v>97200</v>
      </c>
      <c r="F345" s="97">
        <v>321766</v>
      </c>
      <c r="H345" s="95" t="s">
        <v>1533</v>
      </c>
      <c r="I345" s="96" t="s">
        <v>2065</v>
      </c>
      <c r="J345" s="97">
        <v>39704</v>
      </c>
      <c r="K345" s="46">
        <f t="shared" si="21"/>
        <v>379322</v>
      </c>
      <c r="L345" s="97">
        <v>11000</v>
      </c>
      <c r="M345" s="97">
        <v>368322</v>
      </c>
      <c r="O345" s="95" t="s">
        <v>1292</v>
      </c>
      <c r="P345" s="96" t="s">
        <v>1996</v>
      </c>
      <c r="Q345" s="97">
        <v>1062000</v>
      </c>
      <c r="R345" s="97">
        <f t="shared" si="22"/>
        <v>1927119</v>
      </c>
      <c r="S345" s="97">
        <v>224475</v>
      </c>
      <c r="T345" s="97">
        <v>1702644</v>
      </c>
      <c r="U345" s="78"/>
      <c r="V345" s="95" t="s">
        <v>1295</v>
      </c>
      <c r="W345" s="96" t="s">
        <v>1997</v>
      </c>
      <c r="X345" s="78"/>
      <c r="Y345" s="46">
        <f t="shared" si="23"/>
        <v>911157</v>
      </c>
      <c r="Z345" s="78"/>
      <c r="AA345" s="97">
        <v>911157</v>
      </c>
    </row>
    <row r="346" spans="1:27" ht="15">
      <c r="A346" s="95" t="s">
        <v>1417</v>
      </c>
      <c r="B346" s="96" t="s">
        <v>2031</v>
      </c>
      <c r="C346" s="97">
        <v>3022000</v>
      </c>
      <c r="D346" s="46">
        <f t="shared" si="20"/>
        <v>1740804</v>
      </c>
      <c r="E346" s="97">
        <v>111250</v>
      </c>
      <c r="F346" s="97">
        <v>1629554</v>
      </c>
      <c r="H346" s="95" t="s">
        <v>1536</v>
      </c>
      <c r="I346" s="96" t="s">
        <v>2066</v>
      </c>
      <c r="J346" s="78"/>
      <c r="K346" s="46">
        <f t="shared" si="21"/>
        <v>158495</v>
      </c>
      <c r="L346" s="78"/>
      <c r="M346" s="97">
        <v>158495</v>
      </c>
      <c r="O346" s="95" t="s">
        <v>1295</v>
      </c>
      <c r="P346" s="96" t="s">
        <v>1997</v>
      </c>
      <c r="Q346" s="97">
        <v>1029701</v>
      </c>
      <c r="R346" s="97">
        <f t="shared" si="22"/>
        <v>5644079</v>
      </c>
      <c r="S346" s="97">
        <v>2011500</v>
      </c>
      <c r="T346" s="97">
        <v>3632579</v>
      </c>
      <c r="U346" s="78"/>
      <c r="V346" s="95" t="s">
        <v>1298</v>
      </c>
      <c r="W346" s="96" t="s">
        <v>2314</v>
      </c>
      <c r="X346" s="97">
        <v>42000</v>
      </c>
      <c r="Y346" s="46">
        <f t="shared" si="23"/>
        <v>16800</v>
      </c>
      <c r="Z346" s="78"/>
      <c r="AA346" s="97">
        <v>16800</v>
      </c>
    </row>
    <row r="347" spans="1:27" ht="15">
      <c r="A347" s="95" t="s">
        <v>1423</v>
      </c>
      <c r="B347" s="96" t="s">
        <v>2033</v>
      </c>
      <c r="C347" s="78"/>
      <c r="D347" s="46">
        <f t="shared" si="20"/>
        <v>1121023</v>
      </c>
      <c r="E347" s="78"/>
      <c r="F347" s="97">
        <v>1121023</v>
      </c>
      <c r="H347" s="95" t="s">
        <v>1539</v>
      </c>
      <c r="I347" s="96" t="s">
        <v>2326</v>
      </c>
      <c r="J347" s="78"/>
      <c r="K347" s="46">
        <f t="shared" si="21"/>
        <v>800</v>
      </c>
      <c r="L347" s="78"/>
      <c r="M347" s="97">
        <v>800</v>
      </c>
      <c r="O347" s="95" t="s">
        <v>1298</v>
      </c>
      <c r="P347" s="96" t="s">
        <v>2314</v>
      </c>
      <c r="Q347" s="97">
        <v>890000</v>
      </c>
      <c r="R347" s="97">
        <f t="shared" si="22"/>
        <v>254695</v>
      </c>
      <c r="S347" s="78"/>
      <c r="T347" s="97">
        <v>254695</v>
      </c>
      <c r="U347" s="78"/>
      <c r="V347" s="95" t="s">
        <v>1301</v>
      </c>
      <c r="W347" s="96" t="s">
        <v>1998</v>
      </c>
      <c r="X347" s="97">
        <v>8437915</v>
      </c>
      <c r="Y347" s="46">
        <f t="shared" si="23"/>
        <v>7848394</v>
      </c>
      <c r="Z347" s="97">
        <v>8300</v>
      </c>
      <c r="AA347" s="97">
        <v>7840094</v>
      </c>
    </row>
    <row r="348" spans="1:27" ht="15">
      <c r="A348" s="95" t="s">
        <v>1426</v>
      </c>
      <c r="B348" s="96" t="s">
        <v>2034</v>
      </c>
      <c r="C348" s="97">
        <v>231200</v>
      </c>
      <c r="D348" s="46">
        <f t="shared" si="20"/>
        <v>2118823</v>
      </c>
      <c r="E348" s="97">
        <v>240400</v>
      </c>
      <c r="F348" s="97">
        <v>1878423</v>
      </c>
      <c r="H348" s="95" t="s">
        <v>1542</v>
      </c>
      <c r="I348" s="96" t="s">
        <v>2296</v>
      </c>
      <c r="J348" s="97">
        <v>6503759</v>
      </c>
      <c r="K348" s="46">
        <f t="shared" si="21"/>
        <v>6032746</v>
      </c>
      <c r="L348" s="97">
        <v>2785957</v>
      </c>
      <c r="M348" s="97">
        <v>3246789</v>
      </c>
      <c r="O348" s="95" t="s">
        <v>1301</v>
      </c>
      <c r="P348" s="96" t="s">
        <v>1998</v>
      </c>
      <c r="Q348" s="97">
        <v>62448492</v>
      </c>
      <c r="R348" s="97">
        <f t="shared" si="22"/>
        <v>13078313</v>
      </c>
      <c r="S348" s="97">
        <v>1818078</v>
      </c>
      <c r="T348" s="97">
        <v>11260235</v>
      </c>
      <c r="U348" s="78"/>
      <c r="V348" s="95" t="s">
        <v>1304</v>
      </c>
      <c r="W348" s="96" t="s">
        <v>1999</v>
      </c>
      <c r="X348" s="97">
        <v>290000</v>
      </c>
      <c r="Y348" s="46">
        <f t="shared" si="23"/>
        <v>4238030</v>
      </c>
      <c r="Z348" s="97">
        <v>11100</v>
      </c>
      <c r="AA348" s="97">
        <v>4226930</v>
      </c>
    </row>
    <row r="349" spans="1:27" ht="15">
      <c r="A349" s="95" t="s">
        <v>1429</v>
      </c>
      <c r="B349" s="96" t="s">
        <v>2035</v>
      </c>
      <c r="C349" s="78"/>
      <c r="D349" s="46">
        <f t="shared" si="20"/>
        <v>489541</v>
      </c>
      <c r="E349" s="97">
        <v>80000</v>
      </c>
      <c r="F349" s="97">
        <v>409541</v>
      </c>
      <c r="H349" s="95" t="s">
        <v>1545</v>
      </c>
      <c r="I349" s="96" t="s">
        <v>2067</v>
      </c>
      <c r="J349" s="78"/>
      <c r="K349" s="46">
        <f t="shared" si="21"/>
        <v>80300</v>
      </c>
      <c r="L349" s="97">
        <v>77800</v>
      </c>
      <c r="M349" s="97">
        <v>2500</v>
      </c>
      <c r="O349" s="95" t="s">
        <v>1304</v>
      </c>
      <c r="P349" s="96" t="s">
        <v>1999</v>
      </c>
      <c r="Q349" s="97">
        <v>98302</v>
      </c>
      <c r="R349" s="97">
        <f t="shared" si="22"/>
        <v>17151889</v>
      </c>
      <c r="S349" s="97">
        <v>461721</v>
      </c>
      <c r="T349" s="97">
        <v>16690168</v>
      </c>
      <c r="U349" s="78"/>
      <c r="V349" s="95" t="s">
        <v>1307</v>
      </c>
      <c r="W349" s="96" t="s">
        <v>2263</v>
      </c>
      <c r="X349" s="78"/>
      <c r="Y349" s="46">
        <f t="shared" si="23"/>
        <v>11</v>
      </c>
      <c r="Z349" s="78"/>
      <c r="AA349" s="97">
        <v>11</v>
      </c>
    </row>
    <row r="350" spans="1:27" ht="15">
      <c r="A350" s="95" t="s">
        <v>1432</v>
      </c>
      <c r="B350" s="96" t="s">
        <v>2036</v>
      </c>
      <c r="C350" s="97">
        <v>1600</v>
      </c>
      <c r="D350" s="46">
        <f t="shared" si="20"/>
        <v>647384</v>
      </c>
      <c r="E350" s="97">
        <v>39640</v>
      </c>
      <c r="F350" s="97">
        <v>607744</v>
      </c>
      <c r="H350" s="95" t="s">
        <v>1548</v>
      </c>
      <c r="I350" s="96" t="s">
        <v>2068</v>
      </c>
      <c r="J350" s="97">
        <v>45000</v>
      </c>
      <c r="K350" s="46">
        <f t="shared" si="21"/>
        <v>528500</v>
      </c>
      <c r="L350" s="78"/>
      <c r="M350" s="97">
        <v>528500</v>
      </c>
      <c r="O350" s="95" t="s">
        <v>1307</v>
      </c>
      <c r="P350" s="96" t="s">
        <v>2263</v>
      </c>
      <c r="Q350" s="97">
        <v>8468319</v>
      </c>
      <c r="R350" s="97">
        <f t="shared" si="22"/>
        <v>8022679</v>
      </c>
      <c r="S350" s="97">
        <v>1250750</v>
      </c>
      <c r="T350" s="97">
        <v>6771929</v>
      </c>
      <c r="U350" s="78"/>
      <c r="V350" s="95" t="s">
        <v>1310</v>
      </c>
      <c r="W350" s="96" t="s">
        <v>2000</v>
      </c>
      <c r="X350" s="97">
        <v>5562057</v>
      </c>
      <c r="Y350" s="46">
        <f t="shared" si="23"/>
        <v>10487662</v>
      </c>
      <c r="Z350" s="97">
        <v>614351</v>
      </c>
      <c r="AA350" s="97">
        <v>9873311</v>
      </c>
    </row>
    <row r="351" spans="1:27" ht="15">
      <c r="A351" s="95" t="s">
        <v>1435</v>
      </c>
      <c r="B351" s="96" t="s">
        <v>2037</v>
      </c>
      <c r="C351" s="78"/>
      <c r="D351" s="46">
        <f t="shared" si="20"/>
        <v>1314544</v>
      </c>
      <c r="E351" s="97">
        <v>742100</v>
      </c>
      <c r="F351" s="97">
        <v>572444</v>
      </c>
      <c r="H351" s="95" t="s">
        <v>1551</v>
      </c>
      <c r="I351" s="96" t="s">
        <v>2069</v>
      </c>
      <c r="J351" s="78"/>
      <c r="K351" s="46">
        <f t="shared" si="21"/>
        <v>698</v>
      </c>
      <c r="L351" s="78"/>
      <c r="M351" s="97">
        <v>698</v>
      </c>
      <c r="O351" s="95" t="s">
        <v>1310</v>
      </c>
      <c r="P351" s="96" t="s">
        <v>2000</v>
      </c>
      <c r="Q351" s="97">
        <v>5751122</v>
      </c>
      <c r="R351" s="97">
        <f t="shared" si="22"/>
        <v>14830608</v>
      </c>
      <c r="S351" s="97">
        <v>1695745</v>
      </c>
      <c r="T351" s="97">
        <v>13134863</v>
      </c>
      <c r="U351" s="78"/>
      <c r="V351" s="95" t="s">
        <v>1313</v>
      </c>
      <c r="W351" s="96" t="s">
        <v>2001</v>
      </c>
      <c r="X351" s="97">
        <v>29601</v>
      </c>
      <c r="Y351" s="46">
        <f t="shared" si="23"/>
        <v>1108561</v>
      </c>
      <c r="Z351" s="78"/>
      <c r="AA351" s="97">
        <v>1108561</v>
      </c>
    </row>
    <row r="352" spans="1:27" ht="15">
      <c r="A352" s="95" t="s">
        <v>1438</v>
      </c>
      <c r="B352" s="96" t="s">
        <v>2038</v>
      </c>
      <c r="C352" s="78"/>
      <c r="D352" s="46">
        <f t="shared" si="20"/>
        <v>112444</v>
      </c>
      <c r="E352" s="78"/>
      <c r="F352" s="97">
        <v>112444</v>
      </c>
      <c r="H352" s="95" t="s">
        <v>1554</v>
      </c>
      <c r="I352" s="96" t="s">
        <v>2297</v>
      </c>
      <c r="J352" s="97">
        <v>86500</v>
      </c>
      <c r="K352" s="46">
        <f t="shared" si="21"/>
        <v>86439</v>
      </c>
      <c r="L352" s="78"/>
      <c r="M352" s="97">
        <v>86439</v>
      </c>
      <c r="O352" s="95" t="s">
        <v>1313</v>
      </c>
      <c r="P352" s="96" t="s">
        <v>2001</v>
      </c>
      <c r="Q352" s="97">
        <v>1803800</v>
      </c>
      <c r="R352" s="97">
        <f t="shared" si="22"/>
        <v>1907914</v>
      </c>
      <c r="S352" s="97">
        <v>345084</v>
      </c>
      <c r="T352" s="97">
        <v>1562830</v>
      </c>
      <c r="U352" s="78"/>
      <c r="V352" s="95" t="s">
        <v>1316</v>
      </c>
      <c r="W352" s="96" t="s">
        <v>2002</v>
      </c>
      <c r="X352" s="97">
        <v>936826</v>
      </c>
      <c r="Y352" s="46">
        <f t="shared" si="23"/>
        <v>5713741</v>
      </c>
      <c r="Z352" s="78"/>
      <c r="AA352" s="97">
        <v>5713741</v>
      </c>
    </row>
    <row r="353" spans="1:27" ht="15">
      <c r="A353" s="95" t="s">
        <v>1444</v>
      </c>
      <c r="B353" s="96" t="s">
        <v>2039</v>
      </c>
      <c r="C353" s="78"/>
      <c r="D353" s="46">
        <f t="shared" si="20"/>
        <v>106030</v>
      </c>
      <c r="E353" s="78"/>
      <c r="F353" s="97">
        <v>106030</v>
      </c>
      <c r="H353" s="95" t="s">
        <v>1557</v>
      </c>
      <c r="I353" s="96" t="s">
        <v>2070</v>
      </c>
      <c r="J353" s="97">
        <v>120900</v>
      </c>
      <c r="K353" s="46">
        <f t="shared" si="21"/>
        <v>177600</v>
      </c>
      <c r="L353" s="78"/>
      <c r="M353" s="97">
        <v>177600</v>
      </c>
      <c r="O353" s="95" t="s">
        <v>1316</v>
      </c>
      <c r="P353" s="96" t="s">
        <v>2002</v>
      </c>
      <c r="Q353" s="97">
        <v>2540567</v>
      </c>
      <c r="R353" s="97">
        <f t="shared" si="22"/>
        <v>9536549</v>
      </c>
      <c r="S353" s="97">
        <v>528001</v>
      </c>
      <c r="T353" s="97">
        <v>9008548</v>
      </c>
      <c r="U353" s="78"/>
      <c r="V353" s="95" t="s">
        <v>1319</v>
      </c>
      <c r="W353" s="96" t="s">
        <v>2003</v>
      </c>
      <c r="X353" s="97">
        <v>1663930</v>
      </c>
      <c r="Y353" s="46">
        <f t="shared" si="23"/>
        <v>27771850</v>
      </c>
      <c r="Z353" s="97">
        <v>7800000</v>
      </c>
      <c r="AA353" s="97">
        <v>19971850</v>
      </c>
    </row>
    <row r="354" spans="1:27" ht="15">
      <c r="A354" s="95" t="s">
        <v>1450</v>
      </c>
      <c r="B354" s="96" t="s">
        <v>2041</v>
      </c>
      <c r="C354" s="97">
        <v>75300</v>
      </c>
      <c r="D354" s="46">
        <f t="shared" si="20"/>
        <v>1423627</v>
      </c>
      <c r="E354" s="97">
        <v>466100</v>
      </c>
      <c r="F354" s="97">
        <v>957527</v>
      </c>
      <c r="H354" s="95" t="s">
        <v>1568</v>
      </c>
      <c r="I354" s="96" t="s">
        <v>2298</v>
      </c>
      <c r="J354" s="78"/>
      <c r="K354" s="46">
        <f t="shared" si="21"/>
        <v>9500</v>
      </c>
      <c r="L354" s="78"/>
      <c r="M354" s="97">
        <v>9500</v>
      </c>
      <c r="O354" s="95" t="s">
        <v>1319</v>
      </c>
      <c r="P354" s="96" t="s">
        <v>2003</v>
      </c>
      <c r="Q354" s="97">
        <v>23604400</v>
      </c>
      <c r="R354" s="97">
        <f t="shared" si="22"/>
        <v>33077397</v>
      </c>
      <c r="S354" s="97">
        <v>9199734</v>
      </c>
      <c r="T354" s="97">
        <v>23877663</v>
      </c>
      <c r="U354" s="78"/>
      <c r="V354" s="95" t="s">
        <v>1322</v>
      </c>
      <c r="W354" s="96" t="s">
        <v>2004</v>
      </c>
      <c r="X354" s="97">
        <v>2816549</v>
      </c>
      <c r="Y354" s="46">
        <f t="shared" si="23"/>
        <v>2060865</v>
      </c>
      <c r="Z354" s="97">
        <v>45702</v>
      </c>
      <c r="AA354" s="97">
        <v>2015163</v>
      </c>
    </row>
    <row r="355" spans="1:27" ht="15">
      <c r="A355" s="95" t="s">
        <v>1453</v>
      </c>
      <c r="B355" s="96" t="s">
        <v>2042</v>
      </c>
      <c r="C355" s="78"/>
      <c r="D355" s="46">
        <f t="shared" si="20"/>
        <v>147064</v>
      </c>
      <c r="E355" s="78"/>
      <c r="F355" s="97">
        <v>147064</v>
      </c>
      <c r="H355" s="95" t="s">
        <v>1571</v>
      </c>
      <c r="I355" s="96" t="s">
        <v>2072</v>
      </c>
      <c r="J355" s="97">
        <v>18000</v>
      </c>
      <c r="K355" s="46">
        <f t="shared" si="21"/>
        <v>202961</v>
      </c>
      <c r="L355" s="97">
        <v>4501</v>
      </c>
      <c r="M355" s="97">
        <v>198460</v>
      </c>
      <c r="O355" s="95" t="s">
        <v>1322</v>
      </c>
      <c r="P355" s="96" t="s">
        <v>2004</v>
      </c>
      <c r="Q355" s="97">
        <v>3582842</v>
      </c>
      <c r="R355" s="97">
        <f t="shared" si="22"/>
        <v>3903642</v>
      </c>
      <c r="S355" s="97">
        <v>858934</v>
      </c>
      <c r="T355" s="97">
        <v>3044708</v>
      </c>
      <c r="U355" s="78"/>
      <c r="V355" s="95" t="s">
        <v>1325</v>
      </c>
      <c r="W355" s="96" t="s">
        <v>2277</v>
      </c>
      <c r="X355" s="97">
        <v>2000</v>
      </c>
      <c r="Y355" s="46">
        <f t="shared" si="23"/>
        <v>553548</v>
      </c>
      <c r="Z355" s="97">
        <v>371992</v>
      </c>
      <c r="AA355" s="97">
        <v>181556</v>
      </c>
    </row>
    <row r="356" spans="1:27" ht="15">
      <c r="A356" s="95" t="s">
        <v>1456</v>
      </c>
      <c r="B356" s="96" t="s">
        <v>2043</v>
      </c>
      <c r="C356" s="78"/>
      <c r="D356" s="46">
        <f t="shared" si="20"/>
        <v>1178426</v>
      </c>
      <c r="E356" s="97">
        <v>431225</v>
      </c>
      <c r="F356" s="97">
        <v>747201</v>
      </c>
      <c r="H356" s="95" t="s">
        <v>1574</v>
      </c>
      <c r="I356" s="96" t="s">
        <v>2299</v>
      </c>
      <c r="J356" s="78"/>
      <c r="K356" s="46">
        <f t="shared" si="21"/>
        <v>14669</v>
      </c>
      <c r="L356" s="78"/>
      <c r="M356" s="97">
        <v>14669</v>
      </c>
      <c r="O356" s="95" t="s">
        <v>1325</v>
      </c>
      <c r="P356" s="96" t="s">
        <v>2277</v>
      </c>
      <c r="Q356" s="97">
        <v>1884500</v>
      </c>
      <c r="R356" s="97">
        <f t="shared" si="22"/>
        <v>2584828</v>
      </c>
      <c r="S356" s="97">
        <v>386300</v>
      </c>
      <c r="T356" s="97">
        <v>2198528</v>
      </c>
      <c r="U356" s="78"/>
      <c r="V356" s="95" t="s">
        <v>1328</v>
      </c>
      <c r="W356" s="96" t="s">
        <v>2005</v>
      </c>
      <c r="X356" s="78"/>
      <c r="Y356" s="46">
        <f t="shared" si="23"/>
        <v>3296047</v>
      </c>
      <c r="Z356" s="78"/>
      <c r="AA356" s="97">
        <v>3296047</v>
      </c>
    </row>
    <row r="357" spans="1:27" ht="15">
      <c r="A357" s="95" t="s">
        <v>1459</v>
      </c>
      <c r="B357" s="96" t="s">
        <v>2253</v>
      </c>
      <c r="C357" s="78"/>
      <c r="D357" s="46">
        <f t="shared" si="20"/>
        <v>296508</v>
      </c>
      <c r="E357" s="78"/>
      <c r="F357" s="97">
        <v>296508</v>
      </c>
      <c r="H357" s="95" t="s">
        <v>1577</v>
      </c>
      <c r="I357" s="96" t="s">
        <v>2257</v>
      </c>
      <c r="J357" s="78"/>
      <c r="K357" s="46">
        <f t="shared" si="21"/>
        <v>10000</v>
      </c>
      <c r="L357" s="78"/>
      <c r="M357" s="97">
        <v>10000</v>
      </c>
      <c r="O357" s="95" t="s">
        <v>1328</v>
      </c>
      <c r="P357" s="96" t="s">
        <v>2005</v>
      </c>
      <c r="Q357" s="97">
        <v>5065850</v>
      </c>
      <c r="R357" s="97">
        <f t="shared" si="22"/>
        <v>8689537</v>
      </c>
      <c r="S357" s="97">
        <v>911450</v>
      </c>
      <c r="T357" s="97">
        <v>7778087</v>
      </c>
      <c r="U357" s="78"/>
      <c r="V357" s="95" t="s">
        <v>1331</v>
      </c>
      <c r="W357" s="96" t="s">
        <v>2006</v>
      </c>
      <c r="X357" s="97">
        <v>3750</v>
      </c>
      <c r="Y357" s="46">
        <f t="shared" si="23"/>
        <v>733867</v>
      </c>
      <c r="Z357" s="97">
        <v>40050</v>
      </c>
      <c r="AA357" s="97">
        <v>693817</v>
      </c>
    </row>
    <row r="358" spans="1:27" ht="15">
      <c r="A358" s="95" t="s">
        <v>1465</v>
      </c>
      <c r="B358" s="96" t="s">
        <v>2045</v>
      </c>
      <c r="C358" s="97">
        <v>371800</v>
      </c>
      <c r="D358" s="46">
        <f t="shared" si="20"/>
        <v>736040</v>
      </c>
      <c r="E358" s="97">
        <v>17850</v>
      </c>
      <c r="F358" s="97">
        <v>718190</v>
      </c>
      <c r="H358" s="95" t="s">
        <v>1580</v>
      </c>
      <c r="I358" s="96" t="s">
        <v>2073</v>
      </c>
      <c r="J358" s="97">
        <v>27000</v>
      </c>
      <c r="K358" s="46">
        <f t="shared" si="21"/>
        <v>75250</v>
      </c>
      <c r="L358" s="97">
        <v>56750</v>
      </c>
      <c r="M358" s="97">
        <v>18500</v>
      </c>
      <c r="O358" s="95" t="s">
        <v>1331</v>
      </c>
      <c r="P358" s="96" t="s">
        <v>2006</v>
      </c>
      <c r="Q358" s="97">
        <v>174950</v>
      </c>
      <c r="R358" s="97">
        <f t="shared" si="22"/>
        <v>1127602</v>
      </c>
      <c r="S358" s="97">
        <v>350150</v>
      </c>
      <c r="T358" s="97">
        <v>777452</v>
      </c>
      <c r="U358" s="78"/>
      <c r="V358" s="95" t="s">
        <v>1334</v>
      </c>
      <c r="W358" s="96" t="s">
        <v>2007</v>
      </c>
      <c r="X358" s="97">
        <v>3451300</v>
      </c>
      <c r="Y358" s="46">
        <f t="shared" si="23"/>
        <v>24253567</v>
      </c>
      <c r="Z358" s="97">
        <v>6056800</v>
      </c>
      <c r="AA358" s="97">
        <v>18196767</v>
      </c>
    </row>
    <row r="359" spans="1:27" ht="15">
      <c r="A359" s="95" t="s">
        <v>1468</v>
      </c>
      <c r="B359" s="96" t="s">
        <v>2046</v>
      </c>
      <c r="C359" s="97">
        <v>229500</v>
      </c>
      <c r="D359" s="46">
        <f t="shared" si="20"/>
        <v>60600</v>
      </c>
      <c r="E359" s="78"/>
      <c r="F359" s="97">
        <v>60600</v>
      </c>
      <c r="H359" s="95" t="s">
        <v>1583</v>
      </c>
      <c r="I359" s="96" t="s">
        <v>2074</v>
      </c>
      <c r="J359" s="78"/>
      <c r="K359" s="46">
        <f t="shared" si="21"/>
        <v>31150</v>
      </c>
      <c r="L359" s="78"/>
      <c r="M359" s="97">
        <v>31150</v>
      </c>
      <c r="O359" s="95" t="s">
        <v>1334</v>
      </c>
      <c r="P359" s="96" t="s">
        <v>2007</v>
      </c>
      <c r="Q359" s="97">
        <v>4976600</v>
      </c>
      <c r="R359" s="97">
        <f t="shared" si="22"/>
        <v>8033229</v>
      </c>
      <c r="S359" s="97">
        <v>749937</v>
      </c>
      <c r="T359" s="97">
        <v>7283292</v>
      </c>
      <c r="U359" s="78"/>
      <c r="V359" s="95" t="s">
        <v>1337</v>
      </c>
      <c r="W359" s="96" t="s">
        <v>2008</v>
      </c>
      <c r="X359" s="97">
        <v>5122001</v>
      </c>
      <c r="Y359" s="46">
        <f t="shared" si="23"/>
        <v>18968300</v>
      </c>
      <c r="Z359" s="97">
        <v>250150</v>
      </c>
      <c r="AA359" s="97">
        <v>18718150</v>
      </c>
    </row>
    <row r="360" spans="1:27" ht="15">
      <c r="A360" s="95" t="s">
        <v>1471</v>
      </c>
      <c r="B360" s="96" t="s">
        <v>1119</v>
      </c>
      <c r="C360" s="97">
        <v>416901</v>
      </c>
      <c r="D360" s="46">
        <f t="shared" si="20"/>
        <v>1172449</v>
      </c>
      <c r="E360" s="97">
        <v>174026</v>
      </c>
      <c r="F360" s="97">
        <v>998423</v>
      </c>
      <c r="H360" s="95" t="s">
        <v>1586</v>
      </c>
      <c r="I360" s="96" t="s">
        <v>2075</v>
      </c>
      <c r="J360" s="78"/>
      <c r="K360" s="46">
        <f t="shared" si="21"/>
        <v>8700</v>
      </c>
      <c r="L360" s="78"/>
      <c r="M360" s="97">
        <v>8700</v>
      </c>
      <c r="O360" s="95" t="s">
        <v>1337</v>
      </c>
      <c r="P360" s="96" t="s">
        <v>2008</v>
      </c>
      <c r="Q360" s="97">
        <v>9972100</v>
      </c>
      <c r="R360" s="97">
        <f t="shared" si="22"/>
        <v>13085770</v>
      </c>
      <c r="S360" s="97">
        <v>3892837</v>
      </c>
      <c r="T360" s="97">
        <v>9192933</v>
      </c>
      <c r="U360" s="78"/>
      <c r="V360" s="95" t="s">
        <v>1340</v>
      </c>
      <c r="W360" s="96" t="s">
        <v>2009</v>
      </c>
      <c r="X360" s="97">
        <v>40000</v>
      </c>
      <c r="Y360" s="46">
        <f t="shared" si="23"/>
        <v>571086</v>
      </c>
      <c r="Z360" s="78"/>
      <c r="AA360" s="97">
        <v>571086</v>
      </c>
    </row>
    <row r="361" spans="1:27" ht="15">
      <c r="A361" s="95" t="s">
        <v>1474</v>
      </c>
      <c r="B361" s="96" t="s">
        <v>2047</v>
      </c>
      <c r="C361" s="78"/>
      <c r="D361" s="46">
        <f t="shared" si="20"/>
        <v>264180</v>
      </c>
      <c r="E361" s="97">
        <v>42200</v>
      </c>
      <c r="F361" s="97">
        <v>221980</v>
      </c>
      <c r="H361" s="95" t="s">
        <v>1589</v>
      </c>
      <c r="I361" s="96" t="s">
        <v>2076</v>
      </c>
      <c r="J361" s="97">
        <v>134200</v>
      </c>
      <c r="K361" s="46">
        <f t="shared" si="21"/>
        <v>643680</v>
      </c>
      <c r="L361" s="78"/>
      <c r="M361" s="97">
        <v>643680</v>
      </c>
      <c r="O361" s="95" t="s">
        <v>1340</v>
      </c>
      <c r="P361" s="96" t="s">
        <v>2009</v>
      </c>
      <c r="Q361" s="97">
        <v>1405080</v>
      </c>
      <c r="R361" s="97">
        <f t="shared" si="22"/>
        <v>1593073</v>
      </c>
      <c r="S361" s="97">
        <v>299300</v>
      </c>
      <c r="T361" s="97">
        <v>1293773</v>
      </c>
      <c r="U361" s="78"/>
      <c r="V361" s="95" t="s">
        <v>1343</v>
      </c>
      <c r="W361" s="96" t="s">
        <v>2010</v>
      </c>
      <c r="X361" s="97">
        <v>321501</v>
      </c>
      <c r="Y361" s="46">
        <f t="shared" si="23"/>
        <v>8404591</v>
      </c>
      <c r="Z361" s="78"/>
      <c r="AA361" s="97">
        <v>8404591</v>
      </c>
    </row>
    <row r="362" spans="1:27" ht="15">
      <c r="A362" s="95" t="s">
        <v>1477</v>
      </c>
      <c r="B362" s="96" t="s">
        <v>2048</v>
      </c>
      <c r="C362" s="78"/>
      <c r="D362" s="46">
        <f t="shared" si="20"/>
        <v>800</v>
      </c>
      <c r="E362" s="78"/>
      <c r="F362" s="97">
        <v>800</v>
      </c>
      <c r="H362" s="95" t="s">
        <v>1592</v>
      </c>
      <c r="I362" s="96" t="s">
        <v>2077</v>
      </c>
      <c r="J362" s="78"/>
      <c r="K362" s="46">
        <f t="shared" si="21"/>
        <v>363500</v>
      </c>
      <c r="L362" s="97">
        <v>363500</v>
      </c>
      <c r="M362" s="78"/>
      <c r="O362" s="95" t="s">
        <v>1343</v>
      </c>
      <c r="P362" s="96" t="s">
        <v>2010</v>
      </c>
      <c r="Q362" s="97">
        <v>30002</v>
      </c>
      <c r="R362" s="97">
        <f t="shared" si="22"/>
        <v>5503635</v>
      </c>
      <c r="S362" s="97">
        <v>250906</v>
      </c>
      <c r="T362" s="97">
        <v>5252729</v>
      </c>
      <c r="U362" s="78"/>
      <c r="V362" s="95" t="s">
        <v>1346</v>
      </c>
      <c r="W362" s="96" t="s">
        <v>2011</v>
      </c>
      <c r="X362" s="97">
        <v>4081651</v>
      </c>
      <c r="Y362" s="46">
        <f t="shared" si="23"/>
        <v>12450054</v>
      </c>
      <c r="Z362" s="97">
        <v>1506153</v>
      </c>
      <c r="AA362" s="97">
        <v>10943901</v>
      </c>
    </row>
    <row r="363" spans="1:27" ht="15">
      <c r="A363" s="95" t="s">
        <v>1480</v>
      </c>
      <c r="B363" s="96" t="s">
        <v>2049</v>
      </c>
      <c r="C363" s="97">
        <v>236000</v>
      </c>
      <c r="D363" s="46">
        <f t="shared" si="20"/>
        <v>674638</v>
      </c>
      <c r="E363" s="97">
        <v>27000</v>
      </c>
      <c r="F363" s="97">
        <v>647638</v>
      </c>
      <c r="H363" s="95" t="s">
        <v>1598</v>
      </c>
      <c r="I363" s="96" t="s">
        <v>2078</v>
      </c>
      <c r="J363" s="97">
        <v>1</v>
      </c>
      <c r="K363" s="46">
        <f t="shared" si="21"/>
        <v>881814</v>
      </c>
      <c r="L363" s="97">
        <v>42300</v>
      </c>
      <c r="M363" s="97">
        <v>839514</v>
      </c>
      <c r="O363" s="95" t="s">
        <v>1346</v>
      </c>
      <c r="P363" s="96" t="s">
        <v>2011</v>
      </c>
      <c r="Q363" s="97">
        <v>8301291</v>
      </c>
      <c r="R363" s="97">
        <f t="shared" si="22"/>
        <v>3703483</v>
      </c>
      <c r="S363" s="97">
        <v>932253</v>
      </c>
      <c r="T363" s="97">
        <v>2771230</v>
      </c>
      <c r="U363" s="78"/>
      <c r="V363" s="95" t="s">
        <v>1349</v>
      </c>
      <c r="W363" s="96" t="s">
        <v>2012</v>
      </c>
      <c r="X363" s="78"/>
      <c r="Y363" s="46">
        <f t="shared" si="23"/>
        <v>127370</v>
      </c>
      <c r="Z363" s="78"/>
      <c r="AA363" s="97">
        <v>127370</v>
      </c>
    </row>
    <row r="364" spans="1:27" ht="15">
      <c r="A364" s="95" t="s">
        <v>1483</v>
      </c>
      <c r="B364" s="96" t="s">
        <v>2050</v>
      </c>
      <c r="C364" s="78"/>
      <c r="D364" s="46">
        <f t="shared" si="20"/>
        <v>526854</v>
      </c>
      <c r="E364" s="97">
        <v>2500</v>
      </c>
      <c r="F364" s="97">
        <v>524354</v>
      </c>
      <c r="H364" s="95" t="s">
        <v>1605</v>
      </c>
      <c r="I364" s="96" t="s">
        <v>2080</v>
      </c>
      <c r="J364" s="97">
        <v>2411300</v>
      </c>
      <c r="K364" s="46">
        <f t="shared" si="21"/>
        <v>8403486</v>
      </c>
      <c r="L364" s="97">
        <v>886400</v>
      </c>
      <c r="M364" s="97">
        <v>7517086</v>
      </c>
      <c r="O364" s="95" t="s">
        <v>1349</v>
      </c>
      <c r="P364" s="96" t="s">
        <v>2012</v>
      </c>
      <c r="Q364" s="78"/>
      <c r="R364" s="97">
        <f t="shared" si="22"/>
        <v>363398</v>
      </c>
      <c r="S364" s="97">
        <v>167100</v>
      </c>
      <c r="T364" s="97">
        <v>196298</v>
      </c>
      <c r="U364" s="78"/>
      <c r="V364" s="95" t="s">
        <v>1352</v>
      </c>
      <c r="W364" s="96" t="s">
        <v>2013</v>
      </c>
      <c r="X364" s="78"/>
      <c r="Y364" s="46">
        <f t="shared" si="23"/>
        <v>911592</v>
      </c>
      <c r="Z364" s="78"/>
      <c r="AA364" s="97">
        <v>911592</v>
      </c>
    </row>
    <row r="365" spans="1:27" ht="15">
      <c r="A365" s="95" t="s">
        <v>1486</v>
      </c>
      <c r="B365" s="96" t="s">
        <v>2051</v>
      </c>
      <c r="C365" s="78"/>
      <c r="D365" s="46">
        <f t="shared" si="20"/>
        <v>114873</v>
      </c>
      <c r="E365" s="78"/>
      <c r="F365" s="97">
        <v>114873</v>
      </c>
      <c r="H365" s="95" t="s">
        <v>1614</v>
      </c>
      <c r="I365" s="96" t="s">
        <v>2081</v>
      </c>
      <c r="J365" s="78"/>
      <c r="K365" s="46">
        <f t="shared" si="21"/>
        <v>542227</v>
      </c>
      <c r="L365" s="78"/>
      <c r="M365" s="97">
        <v>542227</v>
      </c>
      <c r="O365" s="95" t="s">
        <v>1352</v>
      </c>
      <c r="P365" s="96" t="s">
        <v>2013</v>
      </c>
      <c r="Q365" s="97">
        <v>7756100</v>
      </c>
      <c r="R365" s="97">
        <f t="shared" si="22"/>
        <v>12286763</v>
      </c>
      <c r="S365" s="97">
        <v>4337280</v>
      </c>
      <c r="T365" s="97">
        <v>7949483</v>
      </c>
      <c r="U365" s="78"/>
      <c r="V365" s="95" t="s">
        <v>1355</v>
      </c>
      <c r="W365" s="96" t="s">
        <v>2204</v>
      </c>
      <c r="X365" s="97">
        <v>1530000</v>
      </c>
      <c r="Y365" s="46">
        <f t="shared" si="23"/>
        <v>397249</v>
      </c>
      <c r="Z365" s="78"/>
      <c r="AA365" s="97">
        <v>397249</v>
      </c>
    </row>
    <row r="366" spans="1:27" ht="15">
      <c r="A366" s="95" t="s">
        <v>1489</v>
      </c>
      <c r="B366" s="96" t="s">
        <v>2052</v>
      </c>
      <c r="C366" s="97">
        <v>895500</v>
      </c>
      <c r="D366" s="46">
        <f t="shared" si="20"/>
        <v>601144</v>
      </c>
      <c r="E366" s="97">
        <v>123550</v>
      </c>
      <c r="F366" s="97">
        <v>477594</v>
      </c>
      <c r="H366" s="95" t="s">
        <v>1617</v>
      </c>
      <c r="I366" s="96" t="s">
        <v>2082</v>
      </c>
      <c r="J366" s="97">
        <v>5000000</v>
      </c>
      <c r="K366" s="46">
        <f t="shared" si="21"/>
        <v>114300</v>
      </c>
      <c r="L366" s="78"/>
      <c r="M366" s="97">
        <v>114300</v>
      </c>
      <c r="O366" s="95" t="s">
        <v>1355</v>
      </c>
      <c r="P366" s="96" t="s">
        <v>2204</v>
      </c>
      <c r="Q366" s="97">
        <v>1868351</v>
      </c>
      <c r="R366" s="97">
        <f t="shared" si="22"/>
        <v>1355406</v>
      </c>
      <c r="S366" s="97">
        <v>96650</v>
      </c>
      <c r="T366" s="97">
        <v>1258756</v>
      </c>
      <c r="U366" s="78"/>
      <c r="V366" s="95" t="s">
        <v>1358</v>
      </c>
      <c r="W366" s="96" t="s">
        <v>2014</v>
      </c>
      <c r="X366" s="97">
        <v>1447240</v>
      </c>
      <c r="Y366" s="46">
        <f t="shared" si="23"/>
        <v>1559415</v>
      </c>
      <c r="Z366" s="97">
        <v>16000</v>
      </c>
      <c r="AA366" s="97">
        <v>1543415</v>
      </c>
    </row>
    <row r="367" spans="1:27" ht="15">
      <c r="A367" s="95" t="s">
        <v>1492</v>
      </c>
      <c r="B367" s="96" t="s">
        <v>2053</v>
      </c>
      <c r="C367" s="78"/>
      <c r="D367" s="46">
        <f t="shared" si="20"/>
        <v>630093</v>
      </c>
      <c r="E367" s="97">
        <v>29730</v>
      </c>
      <c r="F367" s="97">
        <v>600363</v>
      </c>
      <c r="H367" s="95" t="s">
        <v>1620</v>
      </c>
      <c r="I367" s="96" t="s">
        <v>2300</v>
      </c>
      <c r="J367" s="97">
        <v>28654800</v>
      </c>
      <c r="K367" s="46">
        <f t="shared" si="21"/>
        <v>1493975</v>
      </c>
      <c r="L367" s="78"/>
      <c r="M367" s="97">
        <v>1493975</v>
      </c>
      <c r="O367" s="95" t="s">
        <v>1358</v>
      </c>
      <c r="P367" s="96" t="s">
        <v>2014</v>
      </c>
      <c r="Q367" s="97">
        <v>13776681</v>
      </c>
      <c r="R367" s="97">
        <f t="shared" si="22"/>
        <v>5191359</v>
      </c>
      <c r="S367" s="97">
        <v>2453495</v>
      </c>
      <c r="T367" s="97">
        <v>2737864</v>
      </c>
      <c r="U367" s="78"/>
      <c r="V367" s="95" t="s">
        <v>1361</v>
      </c>
      <c r="W367" s="96" t="s">
        <v>2295</v>
      </c>
      <c r="X367" s="97">
        <v>1414535</v>
      </c>
      <c r="Y367" s="46">
        <f t="shared" si="23"/>
        <v>4700725</v>
      </c>
      <c r="Z367" s="97">
        <v>864250</v>
      </c>
      <c r="AA367" s="97">
        <v>3836475</v>
      </c>
    </row>
    <row r="368" spans="1:27" ht="15">
      <c r="A368" s="95" t="s">
        <v>1498</v>
      </c>
      <c r="B368" s="96" t="s">
        <v>1807</v>
      </c>
      <c r="C368" s="97">
        <v>163500</v>
      </c>
      <c r="D368" s="46">
        <f t="shared" si="20"/>
        <v>697806</v>
      </c>
      <c r="E368" s="97">
        <v>68900</v>
      </c>
      <c r="F368" s="97">
        <v>628906</v>
      </c>
      <c r="H368" s="95" t="s">
        <v>1623</v>
      </c>
      <c r="I368" s="96" t="s">
        <v>2206</v>
      </c>
      <c r="J368" s="78"/>
      <c r="K368" s="46">
        <f t="shared" si="21"/>
        <v>2384603</v>
      </c>
      <c r="L368" s="97">
        <v>126001</v>
      </c>
      <c r="M368" s="97">
        <v>2258602</v>
      </c>
      <c r="O368" s="95" t="s">
        <v>1361</v>
      </c>
      <c r="P368" s="96" t="s">
        <v>2295</v>
      </c>
      <c r="Q368" s="97">
        <v>160390</v>
      </c>
      <c r="R368" s="97">
        <f t="shared" si="22"/>
        <v>2147010</v>
      </c>
      <c r="S368" s="97">
        <v>622600</v>
      </c>
      <c r="T368" s="97">
        <v>1524410</v>
      </c>
      <c r="U368" s="78"/>
      <c r="V368" s="95" t="s">
        <v>1364</v>
      </c>
      <c r="W368" s="96" t="s">
        <v>2015</v>
      </c>
      <c r="X368" s="78"/>
      <c r="Y368" s="46">
        <f t="shared" si="23"/>
        <v>17200</v>
      </c>
      <c r="Z368" s="78"/>
      <c r="AA368" s="97">
        <v>17200</v>
      </c>
    </row>
    <row r="369" spans="1:27" ht="15">
      <c r="A369" s="95" t="s">
        <v>1500</v>
      </c>
      <c r="B369" s="96" t="s">
        <v>2054</v>
      </c>
      <c r="C369" s="78"/>
      <c r="D369" s="46">
        <f t="shared" si="20"/>
        <v>159453</v>
      </c>
      <c r="E369" s="78"/>
      <c r="F369" s="97">
        <v>159453</v>
      </c>
      <c r="H369" s="95" t="s">
        <v>1626</v>
      </c>
      <c r="I369" s="96" t="s">
        <v>2083</v>
      </c>
      <c r="J369" s="78"/>
      <c r="K369" s="46">
        <f t="shared" si="21"/>
        <v>45498</v>
      </c>
      <c r="L369" s="78"/>
      <c r="M369" s="97">
        <v>45498</v>
      </c>
      <c r="O369" s="95" t="s">
        <v>1364</v>
      </c>
      <c r="P369" s="96" t="s">
        <v>2015</v>
      </c>
      <c r="Q369" s="78"/>
      <c r="R369" s="97">
        <f t="shared" si="22"/>
        <v>210859</v>
      </c>
      <c r="S369" s="78"/>
      <c r="T369" s="97">
        <v>210859</v>
      </c>
      <c r="U369" s="78"/>
      <c r="V369" s="95" t="s">
        <v>1367</v>
      </c>
      <c r="W369" s="96" t="s">
        <v>2016</v>
      </c>
      <c r="X369" s="97">
        <v>8150</v>
      </c>
      <c r="Y369" s="46">
        <f t="shared" si="23"/>
        <v>132451</v>
      </c>
      <c r="Z369" s="78"/>
      <c r="AA369" s="97">
        <v>132451</v>
      </c>
    </row>
    <row r="370" spans="1:27" ht="15">
      <c r="A370" s="95" t="s">
        <v>1504</v>
      </c>
      <c r="B370" s="96" t="s">
        <v>2055</v>
      </c>
      <c r="C370" s="97">
        <v>600000</v>
      </c>
      <c r="D370" s="46">
        <f t="shared" si="20"/>
        <v>1079850</v>
      </c>
      <c r="E370" s="97">
        <v>996500</v>
      </c>
      <c r="F370" s="97">
        <v>83350</v>
      </c>
      <c r="H370" s="95" t="s">
        <v>1632</v>
      </c>
      <c r="I370" s="96" t="s">
        <v>2084</v>
      </c>
      <c r="J370" s="97">
        <v>12060</v>
      </c>
      <c r="K370" s="46">
        <f t="shared" si="21"/>
        <v>30125</v>
      </c>
      <c r="L370" s="78"/>
      <c r="M370" s="97">
        <v>30125</v>
      </c>
      <c r="O370" s="95" t="s">
        <v>1367</v>
      </c>
      <c r="P370" s="96" t="s">
        <v>2016</v>
      </c>
      <c r="Q370" s="97">
        <v>617250</v>
      </c>
      <c r="R370" s="97">
        <f t="shared" si="22"/>
        <v>1443137</v>
      </c>
      <c r="S370" s="97">
        <v>826250</v>
      </c>
      <c r="T370" s="97">
        <v>616887</v>
      </c>
      <c r="U370" s="78"/>
      <c r="V370" s="95" t="s">
        <v>1369</v>
      </c>
      <c r="W370" s="96" t="s">
        <v>2017</v>
      </c>
      <c r="X370" s="97">
        <v>1149830</v>
      </c>
      <c r="Y370" s="46">
        <f t="shared" si="23"/>
        <v>624173</v>
      </c>
      <c r="Z370" s="78"/>
      <c r="AA370" s="97">
        <v>624173</v>
      </c>
    </row>
    <row r="371" spans="1:27" ht="15">
      <c r="A371" s="95" t="s">
        <v>1507</v>
      </c>
      <c r="B371" s="96" t="s">
        <v>2056</v>
      </c>
      <c r="C371" s="97">
        <v>286200</v>
      </c>
      <c r="D371" s="46">
        <f t="shared" si="20"/>
        <v>276001</v>
      </c>
      <c r="E371" s="97">
        <v>185400</v>
      </c>
      <c r="F371" s="97">
        <v>90601</v>
      </c>
      <c r="H371" s="95" t="s">
        <v>1635</v>
      </c>
      <c r="I371" s="96" t="s">
        <v>2085</v>
      </c>
      <c r="J371" s="97">
        <v>9540000</v>
      </c>
      <c r="K371" s="46">
        <f t="shared" si="21"/>
        <v>1160591</v>
      </c>
      <c r="L371" s="78"/>
      <c r="M371" s="97">
        <v>1160591</v>
      </c>
      <c r="O371" s="95" t="s">
        <v>1369</v>
      </c>
      <c r="P371" s="96" t="s">
        <v>2017</v>
      </c>
      <c r="Q371" s="97">
        <v>24428145</v>
      </c>
      <c r="R371" s="97">
        <f t="shared" si="22"/>
        <v>7879997</v>
      </c>
      <c r="S371" s="97">
        <v>5600629</v>
      </c>
      <c r="T371" s="97">
        <v>2279368</v>
      </c>
      <c r="U371" s="78"/>
      <c r="V371" s="95" t="s">
        <v>1372</v>
      </c>
      <c r="W371" s="96" t="s">
        <v>2018</v>
      </c>
      <c r="X371" s="97">
        <v>890990</v>
      </c>
      <c r="Y371" s="46">
        <f t="shared" si="23"/>
        <v>860575</v>
      </c>
      <c r="Z371" s="97">
        <v>685400</v>
      </c>
      <c r="AA371" s="97">
        <v>175175</v>
      </c>
    </row>
    <row r="372" spans="1:27" ht="15">
      <c r="A372" s="95" t="s">
        <v>1510</v>
      </c>
      <c r="B372" s="96" t="s">
        <v>2057</v>
      </c>
      <c r="C372" s="97">
        <v>3412000</v>
      </c>
      <c r="D372" s="46">
        <f t="shared" si="20"/>
        <v>74700</v>
      </c>
      <c r="E372" s="78"/>
      <c r="F372" s="97">
        <v>74700</v>
      </c>
      <c r="H372" s="95" t="s">
        <v>1638</v>
      </c>
      <c r="I372" s="96" t="s">
        <v>2086</v>
      </c>
      <c r="J372" s="97">
        <v>12000</v>
      </c>
      <c r="K372" s="46">
        <f t="shared" si="21"/>
        <v>490900</v>
      </c>
      <c r="L372" s="78"/>
      <c r="M372" s="97">
        <v>490900</v>
      </c>
      <c r="O372" s="95" t="s">
        <v>1372</v>
      </c>
      <c r="P372" s="96" t="s">
        <v>2018</v>
      </c>
      <c r="Q372" s="97">
        <v>1377833</v>
      </c>
      <c r="R372" s="97">
        <f t="shared" si="22"/>
        <v>3650754</v>
      </c>
      <c r="S372" s="97">
        <v>1363100</v>
      </c>
      <c r="T372" s="97">
        <v>2287654</v>
      </c>
      <c r="U372" s="78"/>
      <c r="V372" s="95" t="s">
        <v>1374</v>
      </c>
      <c r="W372" s="96" t="s">
        <v>2019</v>
      </c>
      <c r="X372" s="78"/>
      <c r="Y372" s="46">
        <f t="shared" si="23"/>
        <v>941867</v>
      </c>
      <c r="Z372" s="78"/>
      <c r="AA372" s="97">
        <v>941867</v>
      </c>
    </row>
    <row r="373" spans="1:27" ht="15">
      <c r="A373" s="95" t="s">
        <v>1513</v>
      </c>
      <c r="B373" s="96" t="s">
        <v>2058</v>
      </c>
      <c r="C373" s="97">
        <v>97700</v>
      </c>
      <c r="D373" s="46">
        <f t="shared" si="20"/>
        <v>210355</v>
      </c>
      <c r="E373" s="97">
        <v>100</v>
      </c>
      <c r="F373" s="97">
        <v>210255</v>
      </c>
      <c r="H373" s="95" t="s">
        <v>1641</v>
      </c>
      <c r="I373" s="96" t="s">
        <v>2087</v>
      </c>
      <c r="J373" s="97">
        <v>1011750</v>
      </c>
      <c r="K373" s="46">
        <f t="shared" si="21"/>
        <v>5774118</v>
      </c>
      <c r="L373" s="78"/>
      <c r="M373" s="97">
        <v>5774118</v>
      </c>
      <c r="O373" s="95" t="s">
        <v>1374</v>
      </c>
      <c r="P373" s="96" t="s">
        <v>2019</v>
      </c>
      <c r="Q373" s="97">
        <v>3757035</v>
      </c>
      <c r="R373" s="97">
        <f t="shared" si="22"/>
        <v>2558138</v>
      </c>
      <c r="S373" s="97">
        <v>51329</v>
      </c>
      <c r="T373" s="97">
        <v>2506809</v>
      </c>
      <c r="U373" s="78"/>
      <c r="V373" s="95" t="s">
        <v>1377</v>
      </c>
      <c r="W373" s="96" t="s">
        <v>2020</v>
      </c>
      <c r="X373" s="97">
        <v>1591988</v>
      </c>
      <c r="Y373" s="46">
        <f t="shared" si="23"/>
        <v>3528261</v>
      </c>
      <c r="Z373" s="97">
        <v>3200</v>
      </c>
      <c r="AA373" s="97">
        <v>3525061</v>
      </c>
    </row>
    <row r="374" spans="1:27" ht="15">
      <c r="A374" s="95" t="s">
        <v>1516</v>
      </c>
      <c r="B374" s="96" t="s">
        <v>2059</v>
      </c>
      <c r="C374" s="97">
        <v>2009050</v>
      </c>
      <c r="D374" s="46">
        <f t="shared" si="20"/>
        <v>2469347</v>
      </c>
      <c r="E374" s="97">
        <v>371901</v>
      </c>
      <c r="F374" s="97">
        <v>2097446</v>
      </c>
      <c r="H374" s="95" t="s">
        <v>1644</v>
      </c>
      <c r="I374" s="96" t="s">
        <v>2088</v>
      </c>
      <c r="J374" s="97">
        <v>58000</v>
      </c>
      <c r="K374" s="46">
        <f t="shared" si="21"/>
        <v>168505</v>
      </c>
      <c r="L374" s="97">
        <v>16000</v>
      </c>
      <c r="M374" s="97">
        <v>152505</v>
      </c>
      <c r="O374" s="95" t="s">
        <v>1377</v>
      </c>
      <c r="P374" s="96" t="s">
        <v>2020</v>
      </c>
      <c r="Q374" s="97">
        <v>1753560</v>
      </c>
      <c r="R374" s="97">
        <f t="shared" si="22"/>
        <v>2514598</v>
      </c>
      <c r="S374" s="97">
        <v>932550</v>
      </c>
      <c r="T374" s="97">
        <v>1582048</v>
      </c>
      <c r="U374" s="78"/>
      <c r="V374" s="95" t="s">
        <v>1380</v>
      </c>
      <c r="W374" s="96" t="s">
        <v>2021</v>
      </c>
      <c r="X374" s="97">
        <v>1396430</v>
      </c>
      <c r="Y374" s="46">
        <f t="shared" si="23"/>
        <v>16722866</v>
      </c>
      <c r="Z374" s="97">
        <v>3014952</v>
      </c>
      <c r="AA374" s="97">
        <v>13707914</v>
      </c>
    </row>
    <row r="375" spans="1:27" ht="15">
      <c r="A375" s="95" t="s">
        <v>1519</v>
      </c>
      <c r="B375" s="96" t="s">
        <v>2060</v>
      </c>
      <c r="C375" s="97">
        <v>6613269</v>
      </c>
      <c r="D375" s="46">
        <f t="shared" si="20"/>
        <v>2688969</v>
      </c>
      <c r="E375" s="97">
        <v>585500</v>
      </c>
      <c r="F375" s="97">
        <v>2103469</v>
      </c>
      <c r="H375" s="95" t="s">
        <v>1650</v>
      </c>
      <c r="I375" s="96" t="s">
        <v>2089</v>
      </c>
      <c r="J375" s="97">
        <v>33000</v>
      </c>
      <c r="K375" s="46">
        <f t="shared" si="21"/>
        <v>171624</v>
      </c>
      <c r="L375" s="97">
        <v>1800</v>
      </c>
      <c r="M375" s="97">
        <v>169824</v>
      </c>
      <c r="O375" s="95" t="s">
        <v>1380</v>
      </c>
      <c r="P375" s="96" t="s">
        <v>2021</v>
      </c>
      <c r="Q375" s="97">
        <v>16791811</v>
      </c>
      <c r="R375" s="97">
        <f t="shared" si="22"/>
        <v>12029294</v>
      </c>
      <c r="S375" s="97">
        <v>3827529</v>
      </c>
      <c r="T375" s="97">
        <v>8201765</v>
      </c>
      <c r="U375" s="78"/>
      <c r="V375" s="95" t="s">
        <v>1383</v>
      </c>
      <c r="W375" s="96" t="s">
        <v>2022</v>
      </c>
      <c r="X375" s="97">
        <v>74802</v>
      </c>
      <c r="Y375" s="46">
        <f t="shared" si="23"/>
        <v>2769966</v>
      </c>
      <c r="Z375" s="78"/>
      <c r="AA375" s="97">
        <v>2769966</v>
      </c>
    </row>
    <row r="376" spans="1:27" ht="15">
      <c r="A376" s="95" t="s">
        <v>1522</v>
      </c>
      <c r="B376" s="96" t="s">
        <v>2061</v>
      </c>
      <c r="C376" s="97">
        <v>2653141</v>
      </c>
      <c r="D376" s="46">
        <f t="shared" si="20"/>
        <v>1814765</v>
      </c>
      <c r="E376" s="97">
        <v>269850</v>
      </c>
      <c r="F376" s="97">
        <v>1544915</v>
      </c>
      <c r="H376" s="95" t="s">
        <v>1653</v>
      </c>
      <c r="I376" s="96" t="s">
        <v>2090</v>
      </c>
      <c r="J376" s="78"/>
      <c r="K376" s="46">
        <f t="shared" si="21"/>
        <v>31675</v>
      </c>
      <c r="L376" s="78"/>
      <c r="M376" s="97">
        <v>31675</v>
      </c>
      <c r="O376" s="95" t="s">
        <v>1383</v>
      </c>
      <c r="P376" s="96" t="s">
        <v>2022</v>
      </c>
      <c r="Q376" s="97">
        <v>899509</v>
      </c>
      <c r="R376" s="97">
        <f t="shared" si="22"/>
        <v>3183526</v>
      </c>
      <c r="S376" s="97">
        <v>1268652</v>
      </c>
      <c r="T376" s="97">
        <v>1914874</v>
      </c>
      <c r="U376" s="78"/>
      <c r="V376" s="95" t="s">
        <v>1387</v>
      </c>
      <c r="W376" s="96" t="s">
        <v>2023</v>
      </c>
      <c r="X376" s="97">
        <v>47030</v>
      </c>
      <c r="Y376" s="46">
        <f t="shared" si="23"/>
        <v>6479599</v>
      </c>
      <c r="Z376" s="97">
        <v>6126999</v>
      </c>
      <c r="AA376" s="97">
        <v>352600</v>
      </c>
    </row>
    <row r="377" spans="1:27" ht="15">
      <c r="A377" s="95" t="s">
        <v>1524</v>
      </c>
      <c r="B377" s="96" t="s">
        <v>2062</v>
      </c>
      <c r="C377" s="78"/>
      <c r="D377" s="46">
        <f t="shared" si="20"/>
        <v>148265</v>
      </c>
      <c r="E377" s="97">
        <v>19400</v>
      </c>
      <c r="F377" s="97">
        <v>128865</v>
      </c>
      <c r="H377" s="95" t="s">
        <v>1656</v>
      </c>
      <c r="I377" s="96" t="s">
        <v>2091</v>
      </c>
      <c r="J377" s="97">
        <v>22975</v>
      </c>
      <c r="K377" s="46">
        <f t="shared" si="21"/>
        <v>8037</v>
      </c>
      <c r="L377" s="78"/>
      <c r="M377" s="97">
        <v>8037</v>
      </c>
      <c r="O377" s="95" t="s">
        <v>1387</v>
      </c>
      <c r="P377" s="96" t="s">
        <v>2023</v>
      </c>
      <c r="Q377" s="97">
        <v>207700</v>
      </c>
      <c r="R377" s="97">
        <f t="shared" si="22"/>
        <v>1834043</v>
      </c>
      <c r="S377" s="97">
        <v>183400</v>
      </c>
      <c r="T377" s="97">
        <v>1650643</v>
      </c>
      <c r="U377" s="78"/>
      <c r="V377" s="95" t="s">
        <v>1390</v>
      </c>
      <c r="W377" s="96" t="s">
        <v>2024</v>
      </c>
      <c r="X377" s="97">
        <v>510931</v>
      </c>
      <c r="Y377" s="46">
        <f t="shared" si="23"/>
        <v>419303</v>
      </c>
      <c r="Z377" s="78"/>
      <c r="AA377" s="97">
        <v>419303</v>
      </c>
    </row>
    <row r="378" spans="1:27" ht="15">
      <c r="A378" s="95" t="s">
        <v>1527</v>
      </c>
      <c r="B378" s="96" t="s">
        <v>2063</v>
      </c>
      <c r="C378" s="97">
        <v>1491685</v>
      </c>
      <c r="D378" s="46">
        <f t="shared" si="20"/>
        <v>20625</v>
      </c>
      <c r="E378" s="97">
        <v>5300</v>
      </c>
      <c r="F378" s="97">
        <v>15325</v>
      </c>
      <c r="H378" s="95" t="s">
        <v>1659</v>
      </c>
      <c r="I378" s="96" t="s">
        <v>2092</v>
      </c>
      <c r="J378" s="97">
        <v>42830</v>
      </c>
      <c r="K378" s="46">
        <f t="shared" si="21"/>
        <v>4000</v>
      </c>
      <c r="L378" s="78"/>
      <c r="M378" s="97">
        <v>4000</v>
      </c>
      <c r="O378" s="95" t="s">
        <v>1390</v>
      </c>
      <c r="P378" s="96" t="s">
        <v>2024</v>
      </c>
      <c r="Q378" s="97">
        <v>1200000</v>
      </c>
      <c r="R378" s="97">
        <f t="shared" si="22"/>
        <v>1709137</v>
      </c>
      <c r="S378" s="97">
        <v>559850</v>
      </c>
      <c r="T378" s="97">
        <v>1149287</v>
      </c>
      <c r="U378" s="78"/>
      <c r="V378" s="95" t="s">
        <v>1393</v>
      </c>
      <c r="W378" s="96" t="s">
        <v>2025</v>
      </c>
      <c r="X378" s="78"/>
      <c r="Y378" s="46">
        <f t="shared" si="23"/>
        <v>45308</v>
      </c>
      <c r="Z378" s="78"/>
      <c r="AA378" s="97">
        <v>45308</v>
      </c>
    </row>
    <row r="379" spans="1:27" ht="15">
      <c r="A379" s="95" t="s">
        <v>1530</v>
      </c>
      <c r="B379" s="96" t="s">
        <v>2064</v>
      </c>
      <c r="C379" s="78"/>
      <c r="D379" s="46">
        <f t="shared" si="20"/>
        <v>45801</v>
      </c>
      <c r="E379" s="97">
        <v>100</v>
      </c>
      <c r="F379" s="97">
        <v>45701</v>
      </c>
      <c r="H379" s="95" t="s">
        <v>1662</v>
      </c>
      <c r="I379" s="96" t="s">
        <v>2093</v>
      </c>
      <c r="J379" s="97">
        <v>250</v>
      </c>
      <c r="K379" s="46">
        <f t="shared" si="21"/>
        <v>0</v>
      </c>
      <c r="L379" s="78"/>
      <c r="M379" s="78"/>
      <c r="O379" s="95" t="s">
        <v>1393</v>
      </c>
      <c r="P379" s="96" t="s">
        <v>2025</v>
      </c>
      <c r="Q379" s="97">
        <v>3008120</v>
      </c>
      <c r="R379" s="97">
        <f t="shared" si="22"/>
        <v>2289049</v>
      </c>
      <c r="S379" s="97">
        <v>268800</v>
      </c>
      <c r="T379" s="97">
        <v>2020249</v>
      </c>
      <c r="U379" s="78"/>
      <c r="V379" s="95" t="s">
        <v>1396</v>
      </c>
      <c r="W379" s="96" t="s">
        <v>2026</v>
      </c>
      <c r="X379" s="97">
        <v>108950</v>
      </c>
      <c r="Y379" s="46">
        <f t="shared" si="23"/>
        <v>4622939</v>
      </c>
      <c r="Z379" s="97">
        <v>275750</v>
      </c>
      <c r="AA379" s="97">
        <v>4347189</v>
      </c>
    </row>
    <row r="380" spans="1:27" ht="15">
      <c r="A380" s="95" t="s">
        <v>1533</v>
      </c>
      <c r="B380" s="96" t="s">
        <v>2065</v>
      </c>
      <c r="C380" s="97">
        <v>572102</v>
      </c>
      <c r="D380" s="46">
        <f t="shared" si="20"/>
        <v>1913005</v>
      </c>
      <c r="E380" s="97">
        <v>132903</v>
      </c>
      <c r="F380" s="97">
        <v>1780102</v>
      </c>
      <c r="H380" s="95" t="s">
        <v>1665</v>
      </c>
      <c r="I380" s="96" t="s">
        <v>2094</v>
      </c>
      <c r="J380" s="78"/>
      <c r="K380" s="46">
        <f t="shared" si="21"/>
        <v>522465</v>
      </c>
      <c r="L380" s="78"/>
      <c r="M380" s="97">
        <v>522465</v>
      </c>
      <c r="O380" s="95" t="s">
        <v>1396</v>
      </c>
      <c r="P380" s="96" t="s">
        <v>2026</v>
      </c>
      <c r="Q380" s="97">
        <v>5829700</v>
      </c>
      <c r="R380" s="97">
        <f t="shared" si="22"/>
        <v>12139574</v>
      </c>
      <c r="S380" s="97">
        <v>8074157</v>
      </c>
      <c r="T380" s="97">
        <v>4065417</v>
      </c>
      <c r="U380" s="78"/>
      <c r="V380" s="95" t="s">
        <v>1399</v>
      </c>
      <c r="W380" s="96" t="s">
        <v>2027</v>
      </c>
      <c r="X380" s="78"/>
      <c r="Y380" s="46">
        <f t="shared" si="23"/>
        <v>48000</v>
      </c>
      <c r="Z380" s="78"/>
      <c r="AA380" s="97">
        <v>48000</v>
      </c>
    </row>
    <row r="381" spans="1:27" ht="15">
      <c r="A381" s="95" t="s">
        <v>1536</v>
      </c>
      <c r="B381" s="96" t="s">
        <v>2066</v>
      </c>
      <c r="C381" s="97">
        <v>2488201</v>
      </c>
      <c r="D381" s="46">
        <f t="shared" si="20"/>
        <v>1510497</v>
      </c>
      <c r="E381" s="97">
        <v>225710</v>
      </c>
      <c r="F381" s="97">
        <v>1284787</v>
      </c>
      <c r="H381" s="95" t="s">
        <v>1668</v>
      </c>
      <c r="I381" s="96" t="s">
        <v>2095</v>
      </c>
      <c r="J381" s="78"/>
      <c r="K381" s="46">
        <f t="shared" si="21"/>
        <v>9635</v>
      </c>
      <c r="L381" s="78"/>
      <c r="M381" s="97">
        <v>9635</v>
      </c>
      <c r="O381" s="95" t="s">
        <v>1399</v>
      </c>
      <c r="P381" s="96" t="s">
        <v>2027</v>
      </c>
      <c r="Q381" s="97">
        <v>5024500</v>
      </c>
      <c r="R381" s="97">
        <f t="shared" si="22"/>
        <v>13343433</v>
      </c>
      <c r="S381" s="97">
        <v>4336202</v>
      </c>
      <c r="T381" s="97">
        <v>9007231</v>
      </c>
      <c r="U381" s="78"/>
      <c r="V381" s="95" t="s">
        <v>1402</v>
      </c>
      <c r="W381" s="96" t="s">
        <v>2325</v>
      </c>
      <c r="X381" s="78"/>
      <c r="Y381" s="46">
        <f t="shared" si="23"/>
        <v>1049882</v>
      </c>
      <c r="Z381" s="78"/>
      <c r="AA381" s="97">
        <v>1049882</v>
      </c>
    </row>
    <row r="382" spans="1:27" ht="15">
      <c r="A382" s="95" t="s">
        <v>1539</v>
      </c>
      <c r="B382" s="96" t="s">
        <v>2326</v>
      </c>
      <c r="C382" s="78"/>
      <c r="D382" s="46">
        <f t="shared" si="20"/>
        <v>54915</v>
      </c>
      <c r="E382" s="78"/>
      <c r="F382" s="97">
        <v>54915</v>
      </c>
      <c r="H382" s="95" t="s">
        <v>1671</v>
      </c>
      <c r="I382" s="96" t="s">
        <v>2301</v>
      </c>
      <c r="J382" s="97">
        <v>41400</v>
      </c>
      <c r="K382" s="46">
        <f t="shared" si="21"/>
        <v>96425</v>
      </c>
      <c r="L382" s="97">
        <v>17475</v>
      </c>
      <c r="M382" s="97">
        <v>78950</v>
      </c>
      <c r="O382" s="95" t="s">
        <v>1402</v>
      </c>
      <c r="P382" s="96" t="s">
        <v>2325</v>
      </c>
      <c r="Q382" s="78"/>
      <c r="R382" s="97">
        <f t="shared" si="22"/>
        <v>500211</v>
      </c>
      <c r="S382" s="97">
        <v>76250</v>
      </c>
      <c r="T382" s="97">
        <v>423961</v>
      </c>
      <c r="U382" s="78"/>
      <c r="V382" s="95" t="s">
        <v>1405</v>
      </c>
      <c r="W382" s="96" t="s">
        <v>2028</v>
      </c>
      <c r="X382" s="97">
        <v>210800</v>
      </c>
      <c r="Y382" s="46">
        <f t="shared" si="23"/>
        <v>5167476</v>
      </c>
      <c r="Z382" s="97">
        <v>48500</v>
      </c>
      <c r="AA382" s="97">
        <v>5118976</v>
      </c>
    </row>
    <row r="383" spans="1:27" ht="15">
      <c r="A383" s="95" t="s">
        <v>1542</v>
      </c>
      <c r="B383" s="96" t="s">
        <v>2296</v>
      </c>
      <c r="C383" s="97">
        <v>12333790</v>
      </c>
      <c r="D383" s="46">
        <f t="shared" si="20"/>
        <v>869081</v>
      </c>
      <c r="E383" s="97">
        <v>270402</v>
      </c>
      <c r="F383" s="97">
        <v>598679</v>
      </c>
      <c r="H383" s="95" t="s">
        <v>1674</v>
      </c>
      <c r="I383" s="96" t="s">
        <v>2096</v>
      </c>
      <c r="J383" s="78"/>
      <c r="K383" s="46">
        <f t="shared" si="21"/>
        <v>176089</v>
      </c>
      <c r="L383" s="97">
        <v>5000</v>
      </c>
      <c r="M383" s="97">
        <v>171089</v>
      </c>
      <c r="O383" s="95" t="s">
        <v>1405</v>
      </c>
      <c r="P383" s="96" t="s">
        <v>2028</v>
      </c>
      <c r="Q383" s="97">
        <v>559101</v>
      </c>
      <c r="R383" s="97">
        <f t="shared" si="22"/>
        <v>4039229</v>
      </c>
      <c r="S383" s="97">
        <v>762952</v>
      </c>
      <c r="T383" s="97">
        <v>3276277</v>
      </c>
      <c r="U383" s="78"/>
      <c r="V383" s="95" t="s">
        <v>1408</v>
      </c>
      <c r="W383" s="96" t="s">
        <v>2029</v>
      </c>
      <c r="X383" s="97">
        <v>146200</v>
      </c>
      <c r="Y383" s="46">
        <f t="shared" si="23"/>
        <v>8722598</v>
      </c>
      <c r="Z383" s="97">
        <v>344850</v>
      </c>
      <c r="AA383" s="97">
        <v>8377748</v>
      </c>
    </row>
    <row r="384" spans="1:27" ht="15">
      <c r="A384" s="95" t="s">
        <v>1545</v>
      </c>
      <c r="B384" s="96" t="s">
        <v>2067</v>
      </c>
      <c r="C384" s="97">
        <v>1123200</v>
      </c>
      <c r="D384" s="46">
        <f t="shared" si="20"/>
        <v>416616</v>
      </c>
      <c r="E384" s="97">
        <v>99550</v>
      </c>
      <c r="F384" s="97">
        <v>317066</v>
      </c>
      <c r="H384" s="95" t="s">
        <v>1677</v>
      </c>
      <c r="I384" s="96" t="s">
        <v>2097</v>
      </c>
      <c r="J384" s="97">
        <v>139500</v>
      </c>
      <c r="K384" s="46">
        <f t="shared" si="21"/>
        <v>212396</v>
      </c>
      <c r="L384" s="78"/>
      <c r="M384" s="97">
        <v>212396</v>
      </c>
      <c r="O384" s="95" t="s">
        <v>1408</v>
      </c>
      <c r="P384" s="96" t="s">
        <v>2029</v>
      </c>
      <c r="Q384" s="97">
        <v>3650546</v>
      </c>
      <c r="R384" s="97">
        <f t="shared" si="22"/>
        <v>7688767</v>
      </c>
      <c r="S384" s="97">
        <v>2939780</v>
      </c>
      <c r="T384" s="97">
        <v>4748987</v>
      </c>
      <c r="U384" s="78"/>
      <c r="V384" s="95" t="s">
        <v>1411</v>
      </c>
      <c r="W384" s="96" t="s">
        <v>2030</v>
      </c>
      <c r="X384" s="78"/>
      <c r="Y384" s="46">
        <f t="shared" si="23"/>
        <v>6478242</v>
      </c>
      <c r="Z384" s="78"/>
      <c r="AA384" s="97">
        <v>6478242</v>
      </c>
    </row>
    <row r="385" spans="1:27" ht="15">
      <c r="A385" s="95" t="s">
        <v>1548</v>
      </c>
      <c r="B385" s="96" t="s">
        <v>2068</v>
      </c>
      <c r="C385" s="97">
        <v>272500</v>
      </c>
      <c r="D385" s="46">
        <f t="shared" si="20"/>
        <v>960449</v>
      </c>
      <c r="E385" s="97">
        <v>14600</v>
      </c>
      <c r="F385" s="97">
        <v>945849</v>
      </c>
      <c r="H385" s="95" t="s">
        <v>1680</v>
      </c>
      <c r="I385" s="96" t="s">
        <v>2098</v>
      </c>
      <c r="J385" s="97">
        <v>22450</v>
      </c>
      <c r="K385" s="46">
        <f t="shared" si="21"/>
        <v>3200</v>
      </c>
      <c r="L385" s="78"/>
      <c r="M385" s="97">
        <v>3200</v>
      </c>
      <c r="O385" s="95" t="s">
        <v>1411</v>
      </c>
      <c r="P385" s="96" t="s">
        <v>2030</v>
      </c>
      <c r="Q385" s="97">
        <v>22500881</v>
      </c>
      <c r="R385" s="97">
        <f t="shared" si="22"/>
        <v>2874446</v>
      </c>
      <c r="S385" s="97">
        <v>208575</v>
      </c>
      <c r="T385" s="97">
        <v>2665871</v>
      </c>
      <c r="U385" s="78"/>
      <c r="V385" s="95" t="s">
        <v>1414</v>
      </c>
      <c r="W385" s="96" t="s">
        <v>2278</v>
      </c>
      <c r="X385" s="97">
        <v>40000</v>
      </c>
      <c r="Y385" s="46">
        <f t="shared" si="23"/>
        <v>5283125</v>
      </c>
      <c r="Z385" s="78"/>
      <c r="AA385" s="97">
        <v>5283125</v>
      </c>
    </row>
    <row r="386" spans="1:27" ht="15">
      <c r="A386" s="95" t="s">
        <v>1551</v>
      </c>
      <c r="B386" s="96" t="s">
        <v>2069</v>
      </c>
      <c r="C386" s="97">
        <v>15849871</v>
      </c>
      <c r="D386" s="46">
        <f t="shared" si="20"/>
        <v>2986791</v>
      </c>
      <c r="E386" s="97">
        <v>1320000</v>
      </c>
      <c r="F386" s="97">
        <v>1666791</v>
      </c>
      <c r="H386" s="95" t="s">
        <v>1688</v>
      </c>
      <c r="I386" s="96" t="s">
        <v>2099</v>
      </c>
      <c r="J386" s="78"/>
      <c r="K386" s="46">
        <f t="shared" si="21"/>
        <v>2500</v>
      </c>
      <c r="L386" s="78"/>
      <c r="M386" s="97">
        <v>2500</v>
      </c>
      <c r="O386" s="95" t="s">
        <v>1414</v>
      </c>
      <c r="P386" s="96" t="s">
        <v>2278</v>
      </c>
      <c r="Q386" s="97">
        <v>1971000</v>
      </c>
      <c r="R386" s="97">
        <f t="shared" si="22"/>
        <v>2778062</v>
      </c>
      <c r="S386" s="97">
        <v>928310</v>
      </c>
      <c r="T386" s="97">
        <v>1849752</v>
      </c>
      <c r="U386" s="78"/>
      <c r="V386" s="95" t="s">
        <v>1417</v>
      </c>
      <c r="W386" s="96" t="s">
        <v>2031</v>
      </c>
      <c r="X386" s="97">
        <v>8740385</v>
      </c>
      <c r="Y386" s="46">
        <f t="shared" si="23"/>
        <v>43822614</v>
      </c>
      <c r="Z386" s="97">
        <v>12000</v>
      </c>
      <c r="AA386" s="97">
        <v>43810614</v>
      </c>
    </row>
    <row r="387" spans="1:27" ht="15">
      <c r="A387" s="95" t="s">
        <v>1554</v>
      </c>
      <c r="B387" s="96" t="s">
        <v>2297</v>
      </c>
      <c r="C387" s="97">
        <v>1564903</v>
      </c>
      <c r="D387" s="46">
        <f t="shared" si="20"/>
        <v>1519544</v>
      </c>
      <c r="E387" s="97">
        <v>67800</v>
      </c>
      <c r="F387" s="97">
        <v>1451744</v>
      </c>
      <c r="H387" s="95" t="s">
        <v>1694</v>
      </c>
      <c r="I387" s="96" t="s">
        <v>2170</v>
      </c>
      <c r="J387" s="97">
        <v>79225</v>
      </c>
      <c r="K387" s="46">
        <f t="shared" si="21"/>
        <v>157463</v>
      </c>
      <c r="L387" s="78"/>
      <c r="M387" s="97">
        <v>157463</v>
      </c>
      <c r="O387" s="95" t="s">
        <v>1417</v>
      </c>
      <c r="P387" s="96" t="s">
        <v>2031</v>
      </c>
      <c r="Q387" s="97">
        <v>19893416</v>
      </c>
      <c r="R387" s="97">
        <f t="shared" si="22"/>
        <v>6448458</v>
      </c>
      <c r="S387" s="97">
        <v>1278535</v>
      </c>
      <c r="T387" s="97">
        <v>5169923</v>
      </c>
      <c r="U387" s="78"/>
      <c r="V387" s="95" t="s">
        <v>1420</v>
      </c>
      <c r="W387" s="96" t="s">
        <v>2032</v>
      </c>
      <c r="X387" s="97">
        <v>3559550</v>
      </c>
      <c r="Y387" s="46">
        <f t="shared" si="23"/>
        <v>28506703</v>
      </c>
      <c r="Z387" s="78"/>
      <c r="AA387" s="97">
        <v>28506703</v>
      </c>
    </row>
    <row r="388" spans="1:27" ht="15">
      <c r="A388" s="95" t="s">
        <v>1557</v>
      </c>
      <c r="B388" s="96" t="s">
        <v>2070</v>
      </c>
      <c r="C388" s="97">
        <v>2675151</v>
      </c>
      <c r="D388" s="46">
        <f t="shared" si="20"/>
        <v>87325</v>
      </c>
      <c r="E388" s="78"/>
      <c r="F388" s="97">
        <v>87325</v>
      </c>
      <c r="H388" s="95" t="s">
        <v>1697</v>
      </c>
      <c r="I388" s="96" t="s">
        <v>2101</v>
      </c>
      <c r="J388" s="78"/>
      <c r="K388" s="46">
        <f t="shared" si="21"/>
        <v>7550</v>
      </c>
      <c r="L388" s="78"/>
      <c r="M388" s="97">
        <v>7550</v>
      </c>
      <c r="O388" s="95" t="s">
        <v>1420</v>
      </c>
      <c r="P388" s="96" t="s">
        <v>2032</v>
      </c>
      <c r="Q388" s="97">
        <v>1117850</v>
      </c>
      <c r="R388" s="97">
        <f t="shared" si="22"/>
        <v>1743021</v>
      </c>
      <c r="S388" s="97">
        <v>443002</v>
      </c>
      <c r="T388" s="97">
        <v>1300019</v>
      </c>
      <c r="U388" s="78"/>
      <c r="V388" s="95" t="s">
        <v>1423</v>
      </c>
      <c r="W388" s="96" t="s">
        <v>2033</v>
      </c>
      <c r="X388" s="97">
        <v>72000</v>
      </c>
      <c r="Y388" s="46">
        <f t="shared" si="23"/>
        <v>54172</v>
      </c>
      <c r="Z388" s="78"/>
      <c r="AA388" s="97">
        <v>54172</v>
      </c>
    </row>
    <row r="389" spans="1:27" ht="15">
      <c r="A389" s="95" t="s">
        <v>1562</v>
      </c>
      <c r="B389" s="96" t="s">
        <v>2071</v>
      </c>
      <c r="C389" s="78"/>
      <c r="D389" s="46">
        <f t="shared" si="20"/>
        <v>325661</v>
      </c>
      <c r="E389" s="97">
        <v>239100</v>
      </c>
      <c r="F389" s="97">
        <v>86561</v>
      </c>
      <c r="H389" s="95" t="s">
        <v>1701</v>
      </c>
      <c r="I389" s="96" t="s">
        <v>2102</v>
      </c>
      <c r="J389" s="97">
        <v>37900</v>
      </c>
      <c r="K389" s="46">
        <f t="shared" si="21"/>
        <v>115735</v>
      </c>
      <c r="L389" s="78"/>
      <c r="M389" s="97">
        <v>115735</v>
      </c>
      <c r="O389" s="95" t="s">
        <v>1423</v>
      </c>
      <c r="P389" s="96" t="s">
        <v>2033</v>
      </c>
      <c r="Q389" s="97">
        <v>2468500</v>
      </c>
      <c r="R389" s="97">
        <f t="shared" si="22"/>
        <v>6953206</v>
      </c>
      <c r="S389" s="97">
        <v>2009475</v>
      </c>
      <c r="T389" s="97">
        <v>4943731</v>
      </c>
      <c r="U389" s="78"/>
      <c r="V389" s="95" t="s">
        <v>1426</v>
      </c>
      <c r="W389" s="96" t="s">
        <v>2034</v>
      </c>
      <c r="X389" s="97">
        <v>845250</v>
      </c>
      <c r="Y389" s="46">
        <f t="shared" si="23"/>
        <v>867656</v>
      </c>
      <c r="Z389" s="97">
        <v>97800</v>
      </c>
      <c r="AA389" s="97">
        <v>769856</v>
      </c>
    </row>
    <row r="390" spans="1:27" ht="15">
      <c r="A390" s="95" t="s">
        <v>1568</v>
      </c>
      <c r="B390" s="96" t="s">
        <v>2298</v>
      </c>
      <c r="C390" s="78"/>
      <c r="D390" s="46">
        <f t="shared" si="20"/>
        <v>8325</v>
      </c>
      <c r="E390" s="78"/>
      <c r="F390" s="97">
        <v>8325</v>
      </c>
      <c r="H390" s="95" t="s">
        <v>1704</v>
      </c>
      <c r="I390" s="96" t="s">
        <v>2103</v>
      </c>
      <c r="J390" s="97">
        <v>133200</v>
      </c>
      <c r="K390" s="46">
        <f t="shared" si="21"/>
        <v>1230763</v>
      </c>
      <c r="L390" s="97">
        <v>765500</v>
      </c>
      <c r="M390" s="97">
        <v>465263</v>
      </c>
      <c r="O390" s="95" t="s">
        <v>1426</v>
      </c>
      <c r="P390" s="96" t="s">
        <v>2034</v>
      </c>
      <c r="Q390" s="97">
        <v>253200</v>
      </c>
      <c r="R390" s="97">
        <f t="shared" si="22"/>
        <v>2679941</v>
      </c>
      <c r="S390" s="97">
        <v>279400</v>
      </c>
      <c r="T390" s="97">
        <v>2400541</v>
      </c>
      <c r="U390" s="78"/>
      <c r="V390" s="95" t="s">
        <v>1432</v>
      </c>
      <c r="W390" s="96" t="s">
        <v>2036</v>
      </c>
      <c r="X390" s="78"/>
      <c r="Y390" s="46">
        <f t="shared" si="23"/>
        <v>808300</v>
      </c>
      <c r="Z390" s="78"/>
      <c r="AA390" s="97">
        <v>808300</v>
      </c>
    </row>
    <row r="391" spans="1:27" ht="15">
      <c r="A391" s="95" t="s">
        <v>1571</v>
      </c>
      <c r="B391" s="96" t="s">
        <v>2072</v>
      </c>
      <c r="C391" s="97">
        <v>541650</v>
      </c>
      <c r="D391" s="46">
        <f aca="true" t="shared" si="24" ref="D391:D454">E391+F391</f>
        <v>795149</v>
      </c>
      <c r="E391" s="97">
        <v>362861</v>
      </c>
      <c r="F391" s="97">
        <v>432288</v>
      </c>
      <c r="H391" s="95" t="s">
        <v>1707</v>
      </c>
      <c r="I391" s="96" t="s">
        <v>2104</v>
      </c>
      <c r="J391" s="78"/>
      <c r="K391" s="46">
        <f aca="true" t="shared" si="25" ref="K391:K454">L391+M391</f>
        <v>131720</v>
      </c>
      <c r="L391" s="78"/>
      <c r="M391" s="97">
        <v>131720</v>
      </c>
      <c r="O391" s="95" t="s">
        <v>1429</v>
      </c>
      <c r="P391" s="96" t="s">
        <v>2035</v>
      </c>
      <c r="Q391" s="97">
        <v>1231500</v>
      </c>
      <c r="R391" s="97">
        <f aca="true" t="shared" si="26" ref="R391:R454">S391+T391</f>
        <v>4468404</v>
      </c>
      <c r="S391" s="97">
        <v>1237950</v>
      </c>
      <c r="T391" s="97">
        <v>3230454</v>
      </c>
      <c r="U391" s="78"/>
      <c r="V391" s="95" t="s">
        <v>1435</v>
      </c>
      <c r="W391" s="96" t="s">
        <v>2037</v>
      </c>
      <c r="X391" s="97">
        <v>2338251</v>
      </c>
      <c r="Y391" s="46">
        <f aca="true" t="shared" si="27" ref="Y391:Y454">Z391+AA391</f>
        <v>7692217</v>
      </c>
      <c r="Z391" s="78"/>
      <c r="AA391" s="97">
        <v>7692217</v>
      </c>
    </row>
    <row r="392" spans="1:27" ht="15">
      <c r="A392" s="95" t="s">
        <v>1574</v>
      </c>
      <c r="B392" s="96" t="s">
        <v>2299</v>
      </c>
      <c r="C392" s="97">
        <v>6079100</v>
      </c>
      <c r="D392" s="46">
        <f t="shared" si="24"/>
        <v>295540</v>
      </c>
      <c r="E392" s="97">
        <v>44150</v>
      </c>
      <c r="F392" s="97">
        <v>251390</v>
      </c>
      <c r="H392" s="95" t="s">
        <v>1713</v>
      </c>
      <c r="I392" s="96" t="s">
        <v>2105</v>
      </c>
      <c r="J392" s="97">
        <v>7191260</v>
      </c>
      <c r="K392" s="46">
        <f t="shared" si="25"/>
        <v>809072</v>
      </c>
      <c r="L392" s="78"/>
      <c r="M392" s="97">
        <v>809072</v>
      </c>
      <c r="O392" s="95" t="s">
        <v>1432</v>
      </c>
      <c r="P392" s="96" t="s">
        <v>2036</v>
      </c>
      <c r="Q392" s="97">
        <v>19603</v>
      </c>
      <c r="R392" s="97">
        <f t="shared" si="26"/>
        <v>3193438</v>
      </c>
      <c r="S392" s="97">
        <v>174340</v>
      </c>
      <c r="T392" s="97">
        <v>3019098</v>
      </c>
      <c r="U392" s="78"/>
      <c r="V392" s="95" t="s">
        <v>1438</v>
      </c>
      <c r="W392" s="96" t="s">
        <v>2038</v>
      </c>
      <c r="X392" s="78"/>
      <c r="Y392" s="46">
        <f t="shared" si="27"/>
        <v>736960</v>
      </c>
      <c r="Z392" s="78"/>
      <c r="AA392" s="97">
        <v>736960</v>
      </c>
    </row>
    <row r="393" spans="1:27" ht="15">
      <c r="A393" s="95" t="s">
        <v>1577</v>
      </c>
      <c r="B393" s="96" t="s">
        <v>2257</v>
      </c>
      <c r="C393" s="78"/>
      <c r="D393" s="46">
        <f t="shared" si="24"/>
        <v>63950</v>
      </c>
      <c r="E393" s="78"/>
      <c r="F393" s="97">
        <v>63950</v>
      </c>
      <c r="H393" s="95" t="s">
        <v>1716</v>
      </c>
      <c r="I393" s="96" t="s">
        <v>2106</v>
      </c>
      <c r="J393" s="78"/>
      <c r="K393" s="46">
        <f t="shared" si="25"/>
        <v>1176337</v>
      </c>
      <c r="L393" s="78"/>
      <c r="M393" s="97">
        <v>1176337</v>
      </c>
      <c r="O393" s="95" t="s">
        <v>1435</v>
      </c>
      <c r="P393" s="96" t="s">
        <v>2037</v>
      </c>
      <c r="Q393" s="97">
        <v>4500200</v>
      </c>
      <c r="R393" s="97">
        <f t="shared" si="26"/>
        <v>9866330</v>
      </c>
      <c r="S393" s="97">
        <v>3635785</v>
      </c>
      <c r="T393" s="97">
        <v>6230545</v>
      </c>
      <c r="U393" s="78"/>
      <c r="V393" s="95" t="s">
        <v>1441</v>
      </c>
      <c r="W393" s="96" t="s">
        <v>2309</v>
      </c>
      <c r="X393" s="97">
        <v>26000</v>
      </c>
      <c r="Y393" s="46">
        <f t="shared" si="27"/>
        <v>5523</v>
      </c>
      <c r="Z393" s="78"/>
      <c r="AA393" s="97">
        <v>5523</v>
      </c>
    </row>
    <row r="394" spans="1:27" ht="15">
      <c r="A394" s="95" t="s">
        <v>1580</v>
      </c>
      <c r="B394" s="96" t="s">
        <v>2073</v>
      </c>
      <c r="C394" s="97">
        <v>1173950</v>
      </c>
      <c r="D394" s="46">
        <f t="shared" si="24"/>
        <v>362976</v>
      </c>
      <c r="E394" s="97">
        <v>135200</v>
      </c>
      <c r="F394" s="97">
        <v>227776</v>
      </c>
      <c r="H394" s="95" t="s">
        <v>1719</v>
      </c>
      <c r="I394" s="96" t="s">
        <v>2256</v>
      </c>
      <c r="J394" s="97">
        <v>4500</v>
      </c>
      <c r="K394" s="46">
        <f t="shared" si="25"/>
        <v>60000</v>
      </c>
      <c r="L394" s="78"/>
      <c r="M394" s="97">
        <v>60000</v>
      </c>
      <c r="O394" s="95" t="s">
        <v>1438</v>
      </c>
      <c r="P394" s="96" t="s">
        <v>2038</v>
      </c>
      <c r="Q394" s="97">
        <v>994000</v>
      </c>
      <c r="R394" s="97">
        <f t="shared" si="26"/>
        <v>2719901</v>
      </c>
      <c r="S394" s="97">
        <v>496101</v>
      </c>
      <c r="T394" s="97">
        <v>2223800</v>
      </c>
      <c r="U394" s="78"/>
      <c r="V394" s="95" t="s">
        <v>1444</v>
      </c>
      <c r="W394" s="96" t="s">
        <v>2039</v>
      </c>
      <c r="X394" s="78"/>
      <c r="Y394" s="46">
        <f t="shared" si="27"/>
        <v>453547</v>
      </c>
      <c r="Z394" s="78"/>
      <c r="AA394" s="97">
        <v>453547</v>
      </c>
    </row>
    <row r="395" spans="1:27" ht="15">
      <c r="A395" s="95" t="s">
        <v>1583</v>
      </c>
      <c r="B395" s="96" t="s">
        <v>2074</v>
      </c>
      <c r="C395" s="97">
        <v>468288</v>
      </c>
      <c r="D395" s="46">
        <f t="shared" si="24"/>
        <v>412250</v>
      </c>
      <c r="E395" s="97">
        <v>336700</v>
      </c>
      <c r="F395" s="97">
        <v>75550</v>
      </c>
      <c r="H395" s="95" t="s">
        <v>1722</v>
      </c>
      <c r="I395" s="96" t="s">
        <v>1905</v>
      </c>
      <c r="J395" s="97">
        <v>645765</v>
      </c>
      <c r="K395" s="46">
        <f t="shared" si="25"/>
        <v>6838505</v>
      </c>
      <c r="L395" s="78"/>
      <c r="M395" s="97">
        <v>6838505</v>
      </c>
      <c r="O395" s="95" t="s">
        <v>1441</v>
      </c>
      <c r="P395" s="96" t="s">
        <v>2309</v>
      </c>
      <c r="Q395" s="97">
        <v>4281601</v>
      </c>
      <c r="R395" s="97">
        <f t="shared" si="26"/>
        <v>4746513</v>
      </c>
      <c r="S395" s="97">
        <v>1466200</v>
      </c>
      <c r="T395" s="97">
        <v>3280313</v>
      </c>
      <c r="U395" s="78"/>
      <c r="V395" s="95" t="s">
        <v>1447</v>
      </c>
      <c r="W395" s="96" t="s">
        <v>2040</v>
      </c>
      <c r="X395" s="97">
        <v>6020126</v>
      </c>
      <c r="Y395" s="46">
        <f t="shared" si="27"/>
        <v>7717265</v>
      </c>
      <c r="Z395" s="97">
        <v>40736</v>
      </c>
      <c r="AA395" s="97">
        <v>7676529</v>
      </c>
    </row>
    <row r="396" spans="1:27" ht="15">
      <c r="A396" s="95" t="s">
        <v>1586</v>
      </c>
      <c r="B396" s="96" t="s">
        <v>2075</v>
      </c>
      <c r="C396" s="78"/>
      <c r="D396" s="46">
        <f t="shared" si="24"/>
        <v>42547</v>
      </c>
      <c r="E396" s="97">
        <v>1850</v>
      </c>
      <c r="F396" s="97">
        <v>40697</v>
      </c>
      <c r="H396" s="95" t="s">
        <v>1724</v>
      </c>
      <c r="I396" s="96" t="s">
        <v>2107</v>
      </c>
      <c r="J396" s="78"/>
      <c r="K396" s="46">
        <f t="shared" si="25"/>
        <v>82500</v>
      </c>
      <c r="L396" s="78"/>
      <c r="M396" s="97">
        <v>82500</v>
      </c>
      <c r="O396" s="95" t="s">
        <v>1444</v>
      </c>
      <c r="P396" s="96" t="s">
        <v>2039</v>
      </c>
      <c r="Q396" s="97">
        <v>15500</v>
      </c>
      <c r="R396" s="97">
        <f t="shared" si="26"/>
        <v>1585156</v>
      </c>
      <c r="S396" s="97">
        <v>252650</v>
      </c>
      <c r="T396" s="97">
        <v>1332506</v>
      </c>
      <c r="U396" s="78"/>
      <c r="V396" s="95" t="s">
        <v>1450</v>
      </c>
      <c r="W396" s="96" t="s">
        <v>2041</v>
      </c>
      <c r="X396" s="97">
        <v>393070</v>
      </c>
      <c r="Y396" s="46">
        <f t="shared" si="27"/>
        <v>43271424</v>
      </c>
      <c r="Z396" s="97">
        <v>38500</v>
      </c>
      <c r="AA396" s="97">
        <v>43232924</v>
      </c>
    </row>
    <row r="397" spans="1:27" ht="15">
      <c r="A397" s="95" t="s">
        <v>1589</v>
      </c>
      <c r="B397" s="96" t="s">
        <v>2076</v>
      </c>
      <c r="C397" s="97">
        <v>739604</v>
      </c>
      <c r="D397" s="46">
        <f t="shared" si="24"/>
        <v>1197181</v>
      </c>
      <c r="E397" s="97">
        <v>48000</v>
      </c>
      <c r="F397" s="97">
        <v>1149181</v>
      </c>
      <c r="H397" s="95" t="s">
        <v>15</v>
      </c>
      <c r="I397" s="96" t="s">
        <v>2108</v>
      </c>
      <c r="J397" s="97">
        <v>5893000</v>
      </c>
      <c r="K397" s="46">
        <f t="shared" si="25"/>
        <v>1171617</v>
      </c>
      <c r="L397" s="78"/>
      <c r="M397" s="97">
        <v>1171617</v>
      </c>
      <c r="O397" s="95" t="s">
        <v>1447</v>
      </c>
      <c r="P397" s="96" t="s">
        <v>2040</v>
      </c>
      <c r="Q397" s="97">
        <v>4116425</v>
      </c>
      <c r="R397" s="97">
        <f t="shared" si="26"/>
        <v>7322547</v>
      </c>
      <c r="S397" s="97">
        <v>2990668</v>
      </c>
      <c r="T397" s="97">
        <v>4331879</v>
      </c>
      <c r="U397" s="78"/>
      <c r="V397" s="95" t="s">
        <v>1453</v>
      </c>
      <c r="W397" s="96" t="s">
        <v>2042</v>
      </c>
      <c r="X397" s="97">
        <v>174900</v>
      </c>
      <c r="Y397" s="46">
        <f t="shared" si="27"/>
        <v>6753633</v>
      </c>
      <c r="Z397" s="78"/>
      <c r="AA397" s="97">
        <v>6753633</v>
      </c>
    </row>
    <row r="398" spans="1:27" ht="15">
      <c r="A398" s="95" t="s">
        <v>1592</v>
      </c>
      <c r="B398" s="96" t="s">
        <v>2077</v>
      </c>
      <c r="C398" s="97">
        <v>1141000</v>
      </c>
      <c r="D398" s="46">
        <f t="shared" si="24"/>
        <v>458354</v>
      </c>
      <c r="E398" s="97">
        <v>365100</v>
      </c>
      <c r="F398" s="97">
        <v>93254</v>
      </c>
      <c r="H398" s="95" t="s">
        <v>18</v>
      </c>
      <c r="I398" s="96" t="s">
        <v>2109</v>
      </c>
      <c r="J398" s="97">
        <v>218175</v>
      </c>
      <c r="K398" s="46">
        <f t="shared" si="25"/>
        <v>19000</v>
      </c>
      <c r="L398" s="78"/>
      <c r="M398" s="97">
        <v>19000</v>
      </c>
      <c r="O398" s="95" t="s">
        <v>1450</v>
      </c>
      <c r="P398" s="96" t="s">
        <v>2041</v>
      </c>
      <c r="Q398" s="97">
        <v>21097241</v>
      </c>
      <c r="R398" s="97">
        <f t="shared" si="26"/>
        <v>13446400</v>
      </c>
      <c r="S398" s="97">
        <v>3270825</v>
      </c>
      <c r="T398" s="97">
        <v>10175575</v>
      </c>
      <c r="U398" s="78"/>
      <c r="V398" s="95" t="s">
        <v>1456</v>
      </c>
      <c r="W398" s="96" t="s">
        <v>2043</v>
      </c>
      <c r="X398" s="97">
        <v>4873000</v>
      </c>
      <c r="Y398" s="46">
        <f t="shared" si="27"/>
        <v>27421198</v>
      </c>
      <c r="Z398" s="97">
        <v>411100</v>
      </c>
      <c r="AA398" s="97">
        <v>27010098</v>
      </c>
    </row>
    <row r="399" spans="1:27" ht="15">
      <c r="A399" s="95" t="s">
        <v>1595</v>
      </c>
      <c r="B399" s="96" t="s">
        <v>2169</v>
      </c>
      <c r="C399" s="97">
        <v>560000</v>
      </c>
      <c r="D399" s="46">
        <f t="shared" si="24"/>
        <v>104460</v>
      </c>
      <c r="E399" s="97">
        <v>4000</v>
      </c>
      <c r="F399" s="97">
        <v>100460</v>
      </c>
      <c r="H399" s="95" t="s">
        <v>24</v>
      </c>
      <c r="I399" s="96" t="s">
        <v>2110</v>
      </c>
      <c r="J399" s="97">
        <v>1308001</v>
      </c>
      <c r="K399" s="46">
        <f t="shared" si="25"/>
        <v>166160</v>
      </c>
      <c r="L399" s="78"/>
      <c r="M399" s="97">
        <v>166160</v>
      </c>
      <c r="O399" s="95" t="s">
        <v>1453</v>
      </c>
      <c r="P399" s="96" t="s">
        <v>2042</v>
      </c>
      <c r="Q399" s="97">
        <v>199000</v>
      </c>
      <c r="R399" s="97">
        <f t="shared" si="26"/>
        <v>2634478</v>
      </c>
      <c r="S399" s="97">
        <v>418598</v>
      </c>
      <c r="T399" s="97">
        <v>2215880</v>
      </c>
      <c r="U399" s="78"/>
      <c r="V399" s="95" t="s">
        <v>1459</v>
      </c>
      <c r="W399" s="96" t="s">
        <v>2253</v>
      </c>
      <c r="X399" s="97">
        <v>2500</v>
      </c>
      <c r="Y399" s="46">
        <f t="shared" si="27"/>
        <v>10575308</v>
      </c>
      <c r="Z399" s="97">
        <v>8417000</v>
      </c>
      <c r="AA399" s="97">
        <v>2158308</v>
      </c>
    </row>
    <row r="400" spans="1:27" ht="15">
      <c r="A400" s="95" t="s">
        <v>1598</v>
      </c>
      <c r="B400" s="96" t="s">
        <v>2078</v>
      </c>
      <c r="C400" s="97">
        <v>2536150</v>
      </c>
      <c r="D400" s="46">
        <f t="shared" si="24"/>
        <v>819780</v>
      </c>
      <c r="E400" s="97">
        <v>11000</v>
      </c>
      <c r="F400" s="97">
        <v>808780</v>
      </c>
      <c r="H400" s="95" t="s">
        <v>30</v>
      </c>
      <c r="I400" s="96" t="s">
        <v>2111</v>
      </c>
      <c r="J400" s="97">
        <v>320000</v>
      </c>
      <c r="K400" s="46">
        <f t="shared" si="25"/>
        <v>0</v>
      </c>
      <c r="L400" s="78"/>
      <c r="M400" s="78"/>
      <c r="O400" s="95" t="s">
        <v>1456</v>
      </c>
      <c r="P400" s="96" t="s">
        <v>2043</v>
      </c>
      <c r="Q400" s="97">
        <v>3431300</v>
      </c>
      <c r="R400" s="97">
        <f t="shared" si="26"/>
        <v>7865007</v>
      </c>
      <c r="S400" s="97">
        <v>1542525</v>
      </c>
      <c r="T400" s="97">
        <v>6322482</v>
      </c>
      <c r="U400" s="78"/>
      <c r="V400" s="95" t="s">
        <v>1462</v>
      </c>
      <c r="W400" s="96" t="s">
        <v>2044</v>
      </c>
      <c r="X400" s="78"/>
      <c r="Y400" s="46">
        <f t="shared" si="27"/>
        <v>587157</v>
      </c>
      <c r="Z400" s="78"/>
      <c r="AA400" s="97">
        <v>587157</v>
      </c>
    </row>
    <row r="401" spans="1:27" ht="15">
      <c r="A401" s="95" t="s">
        <v>1602</v>
      </c>
      <c r="B401" s="96" t="s">
        <v>2079</v>
      </c>
      <c r="C401" s="78"/>
      <c r="D401" s="46">
        <f t="shared" si="24"/>
        <v>146556</v>
      </c>
      <c r="E401" s="97">
        <v>1600</v>
      </c>
      <c r="F401" s="97">
        <v>144956</v>
      </c>
      <c r="H401" s="95" t="s">
        <v>32</v>
      </c>
      <c r="I401" s="96" t="s">
        <v>2112</v>
      </c>
      <c r="J401" s="97">
        <v>945000</v>
      </c>
      <c r="K401" s="46">
        <f t="shared" si="25"/>
        <v>3082986</v>
      </c>
      <c r="L401" s="78"/>
      <c r="M401" s="97">
        <v>3082986</v>
      </c>
      <c r="O401" s="95" t="s">
        <v>1459</v>
      </c>
      <c r="P401" s="96" t="s">
        <v>2253</v>
      </c>
      <c r="Q401" s="97">
        <v>3621750</v>
      </c>
      <c r="R401" s="97">
        <f t="shared" si="26"/>
        <v>2854517</v>
      </c>
      <c r="S401" s="97">
        <v>874000</v>
      </c>
      <c r="T401" s="97">
        <v>1980517</v>
      </c>
      <c r="U401" s="78"/>
      <c r="V401" s="95" t="s">
        <v>1465</v>
      </c>
      <c r="W401" s="96" t="s">
        <v>2045</v>
      </c>
      <c r="X401" s="97">
        <v>2273486</v>
      </c>
      <c r="Y401" s="46">
        <f t="shared" si="27"/>
        <v>10884423</v>
      </c>
      <c r="Z401" s="97">
        <v>645000</v>
      </c>
      <c r="AA401" s="97">
        <v>10239423</v>
      </c>
    </row>
    <row r="402" spans="1:27" ht="15">
      <c r="A402" s="95" t="s">
        <v>1605</v>
      </c>
      <c r="B402" s="96" t="s">
        <v>2080</v>
      </c>
      <c r="C402" s="97">
        <v>3000</v>
      </c>
      <c r="D402" s="46">
        <f t="shared" si="24"/>
        <v>2570527</v>
      </c>
      <c r="E402" s="97">
        <v>401385</v>
      </c>
      <c r="F402" s="97">
        <v>2169142</v>
      </c>
      <c r="H402" s="95" t="s">
        <v>35</v>
      </c>
      <c r="I402" s="96" t="s">
        <v>2113</v>
      </c>
      <c r="J402" s="78"/>
      <c r="K402" s="46">
        <f t="shared" si="25"/>
        <v>4100</v>
      </c>
      <c r="L402" s="78"/>
      <c r="M402" s="97">
        <v>4100</v>
      </c>
      <c r="O402" s="95" t="s">
        <v>1462</v>
      </c>
      <c r="P402" s="96" t="s">
        <v>2044</v>
      </c>
      <c r="Q402" s="97">
        <v>94201</v>
      </c>
      <c r="R402" s="97">
        <f t="shared" si="26"/>
        <v>230223</v>
      </c>
      <c r="S402" s="97">
        <v>91750</v>
      </c>
      <c r="T402" s="97">
        <v>138473</v>
      </c>
      <c r="U402" s="78"/>
      <c r="V402" s="95" t="s">
        <v>1468</v>
      </c>
      <c r="W402" s="96" t="s">
        <v>2046</v>
      </c>
      <c r="X402" s="97">
        <v>49100</v>
      </c>
      <c r="Y402" s="46">
        <f t="shared" si="27"/>
        <v>639945</v>
      </c>
      <c r="Z402" s="78"/>
      <c r="AA402" s="97">
        <v>639945</v>
      </c>
    </row>
    <row r="403" spans="1:27" ht="15">
      <c r="A403" s="95" t="s">
        <v>1611</v>
      </c>
      <c r="B403" s="96" t="s">
        <v>2254</v>
      </c>
      <c r="C403" s="78"/>
      <c r="D403" s="46">
        <f t="shared" si="24"/>
        <v>718929</v>
      </c>
      <c r="E403" s="97">
        <v>44800</v>
      </c>
      <c r="F403" s="97">
        <v>674129</v>
      </c>
      <c r="H403" s="95" t="s">
        <v>38</v>
      </c>
      <c r="I403" s="96" t="s">
        <v>2114</v>
      </c>
      <c r="J403" s="97">
        <v>250</v>
      </c>
      <c r="K403" s="46">
        <f t="shared" si="25"/>
        <v>50356</v>
      </c>
      <c r="L403" s="78"/>
      <c r="M403" s="97">
        <v>50356</v>
      </c>
      <c r="O403" s="95" t="s">
        <v>1465</v>
      </c>
      <c r="P403" s="96" t="s">
        <v>2045</v>
      </c>
      <c r="Q403" s="97">
        <v>12326586</v>
      </c>
      <c r="R403" s="97">
        <f t="shared" si="26"/>
        <v>6105387</v>
      </c>
      <c r="S403" s="97">
        <v>213783</v>
      </c>
      <c r="T403" s="97">
        <v>5891604</v>
      </c>
      <c r="U403" s="78"/>
      <c r="V403" s="95" t="s">
        <v>1471</v>
      </c>
      <c r="W403" s="96" t="s">
        <v>1119</v>
      </c>
      <c r="X403" s="97">
        <v>4861004</v>
      </c>
      <c r="Y403" s="46">
        <f t="shared" si="27"/>
        <v>60908386</v>
      </c>
      <c r="Z403" s="97">
        <v>352500</v>
      </c>
      <c r="AA403" s="97">
        <v>60555886</v>
      </c>
    </row>
    <row r="404" spans="1:27" ht="15">
      <c r="A404" s="95" t="s">
        <v>1614</v>
      </c>
      <c r="B404" s="96" t="s">
        <v>2081</v>
      </c>
      <c r="C404" s="78"/>
      <c r="D404" s="46">
        <f t="shared" si="24"/>
        <v>370943</v>
      </c>
      <c r="E404" s="97">
        <v>185850</v>
      </c>
      <c r="F404" s="97">
        <v>185093</v>
      </c>
      <c r="H404" s="95" t="s">
        <v>43</v>
      </c>
      <c r="I404" s="96" t="s">
        <v>2115</v>
      </c>
      <c r="J404" s="97">
        <v>93000</v>
      </c>
      <c r="K404" s="46">
        <f t="shared" si="25"/>
        <v>120152</v>
      </c>
      <c r="L404" s="78"/>
      <c r="M404" s="97">
        <v>120152</v>
      </c>
      <c r="O404" s="95" t="s">
        <v>1468</v>
      </c>
      <c r="P404" s="96" t="s">
        <v>2046</v>
      </c>
      <c r="Q404" s="97">
        <v>860200</v>
      </c>
      <c r="R404" s="97">
        <f t="shared" si="26"/>
        <v>601403</v>
      </c>
      <c r="S404" s="97">
        <v>172700</v>
      </c>
      <c r="T404" s="97">
        <v>428703</v>
      </c>
      <c r="U404" s="78"/>
      <c r="V404" s="95" t="s">
        <v>1474</v>
      </c>
      <c r="W404" s="96" t="s">
        <v>2047</v>
      </c>
      <c r="X404" s="78"/>
      <c r="Y404" s="46">
        <f t="shared" si="27"/>
        <v>1221292</v>
      </c>
      <c r="Z404" s="97">
        <v>154500</v>
      </c>
      <c r="AA404" s="97">
        <v>1066792</v>
      </c>
    </row>
    <row r="405" spans="1:27" ht="15">
      <c r="A405" s="95" t="s">
        <v>1617</v>
      </c>
      <c r="B405" s="96" t="s">
        <v>2082</v>
      </c>
      <c r="C405" s="78"/>
      <c r="D405" s="46">
        <f t="shared" si="24"/>
        <v>162281</v>
      </c>
      <c r="E405" s="97">
        <v>25700</v>
      </c>
      <c r="F405" s="97">
        <v>136581</v>
      </c>
      <c r="H405" s="95" t="s">
        <v>46</v>
      </c>
      <c r="I405" s="96" t="s">
        <v>2116</v>
      </c>
      <c r="J405" s="97">
        <v>60000</v>
      </c>
      <c r="K405" s="46">
        <f t="shared" si="25"/>
        <v>700545</v>
      </c>
      <c r="L405" s="78"/>
      <c r="M405" s="97">
        <v>700545</v>
      </c>
      <c r="O405" s="95" t="s">
        <v>1471</v>
      </c>
      <c r="P405" s="96" t="s">
        <v>1119</v>
      </c>
      <c r="Q405" s="97">
        <v>7782937</v>
      </c>
      <c r="R405" s="97">
        <f t="shared" si="26"/>
        <v>11654393</v>
      </c>
      <c r="S405" s="97">
        <v>1439182</v>
      </c>
      <c r="T405" s="97">
        <v>10215211</v>
      </c>
      <c r="U405" s="78"/>
      <c r="V405" s="95" t="s">
        <v>1477</v>
      </c>
      <c r="W405" s="96" t="s">
        <v>2048</v>
      </c>
      <c r="X405" s="97">
        <v>3960000</v>
      </c>
      <c r="Y405" s="46">
        <f t="shared" si="27"/>
        <v>5953675</v>
      </c>
      <c r="Z405" s="97">
        <v>1460000</v>
      </c>
      <c r="AA405" s="97">
        <v>4493675</v>
      </c>
    </row>
    <row r="406" spans="1:27" ht="15">
      <c r="A406" s="95" t="s">
        <v>1620</v>
      </c>
      <c r="B406" s="96" t="s">
        <v>2300</v>
      </c>
      <c r="C406" s="97">
        <v>420700</v>
      </c>
      <c r="D406" s="46">
        <f t="shared" si="24"/>
        <v>1183187</v>
      </c>
      <c r="E406" s="97">
        <v>462450</v>
      </c>
      <c r="F406" s="97">
        <v>720737</v>
      </c>
      <c r="H406" s="95" t="s">
        <v>53</v>
      </c>
      <c r="I406" s="96" t="s">
        <v>2117</v>
      </c>
      <c r="J406" s="97">
        <v>2000</v>
      </c>
      <c r="K406" s="46">
        <f t="shared" si="25"/>
        <v>124184</v>
      </c>
      <c r="L406" s="97">
        <v>44050</v>
      </c>
      <c r="M406" s="97">
        <v>80134</v>
      </c>
      <c r="O406" s="95" t="s">
        <v>1474</v>
      </c>
      <c r="P406" s="96" t="s">
        <v>2047</v>
      </c>
      <c r="Q406" s="97">
        <v>150750</v>
      </c>
      <c r="R406" s="97">
        <f t="shared" si="26"/>
        <v>4257071</v>
      </c>
      <c r="S406" s="97">
        <v>1035950</v>
      </c>
      <c r="T406" s="97">
        <v>3221121</v>
      </c>
      <c r="U406" s="78"/>
      <c r="V406" s="95" t="s">
        <v>1480</v>
      </c>
      <c r="W406" s="96" t="s">
        <v>2049</v>
      </c>
      <c r="X406" s="97">
        <v>11049631</v>
      </c>
      <c r="Y406" s="46">
        <f t="shared" si="27"/>
        <v>16160644</v>
      </c>
      <c r="Z406" s="97">
        <v>1007500</v>
      </c>
      <c r="AA406" s="97">
        <v>15153144</v>
      </c>
    </row>
    <row r="407" spans="1:27" ht="15">
      <c r="A407" s="95" t="s">
        <v>1623</v>
      </c>
      <c r="B407" s="96" t="s">
        <v>2206</v>
      </c>
      <c r="C407" s="97">
        <v>686300</v>
      </c>
      <c r="D407" s="46">
        <f t="shared" si="24"/>
        <v>1559825</v>
      </c>
      <c r="E407" s="78"/>
      <c r="F407" s="97">
        <v>1559825</v>
      </c>
      <c r="H407" s="95" t="s">
        <v>59</v>
      </c>
      <c r="I407" s="96" t="s">
        <v>2336</v>
      </c>
      <c r="J407" s="97">
        <v>17500</v>
      </c>
      <c r="K407" s="46">
        <f t="shared" si="25"/>
        <v>47675</v>
      </c>
      <c r="L407" s="78"/>
      <c r="M407" s="97">
        <v>47675</v>
      </c>
      <c r="O407" s="95" t="s">
        <v>1477</v>
      </c>
      <c r="P407" s="96" t="s">
        <v>2048</v>
      </c>
      <c r="Q407" s="97">
        <v>701800</v>
      </c>
      <c r="R407" s="97">
        <f t="shared" si="26"/>
        <v>11180672</v>
      </c>
      <c r="S407" s="97">
        <v>6484402</v>
      </c>
      <c r="T407" s="97">
        <v>4696270</v>
      </c>
      <c r="U407" s="78"/>
      <c r="V407" s="95" t="s">
        <v>1483</v>
      </c>
      <c r="W407" s="96" t="s">
        <v>2050</v>
      </c>
      <c r="X407" s="97">
        <v>38000</v>
      </c>
      <c r="Y407" s="46">
        <f t="shared" si="27"/>
        <v>3915837</v>
      </c>
      <c r="Z407" s="78"/>
      <c r="AA407" s="97">
        <v>3915837</v>
      </c>
    </row>
    <row r="408" spans="1:27" ht="15">
      <c r="A408" s="95" t="s">
        <v>1626</v>
      </c>
      <c r="B408" s="96" t="s">
        <v>2083</v>
      </c>
      <c r="C408" s="78"/>
      <c r="D408" s="46">
        <f t="shared" si="24"/>
        <v>288561</v>
      </c>
      <c r="E408" s="97">
        <v>107448</v>
      </c>
      <c r="F408" s="97">
        <v>181113</v>
      </c>
      <c r="H408" s="95" t="s">
        <v>62</v>
      </c>
      <c r="I408" s="96" t="s">
        <v>2118</v>
      </c>
      <c r="J408" s="97">
        <v>336707</v>
      </c>
      <c r="K408" s="46">
        <f t="shared" si="25"/>
        <v>149090</v>
      </c>
      <c r="L408" s="97">
        <v>53000</v>
      </c>
      <c r="M408" s="97">
        <v>96090</v>
      </c>
      <c r="O408" s="95" t="s">
        <v>1480</v>
      </c>
      <c r="P408" s="96" t="s">
        <v>2049</v>
      </c>
      <c r="Q408" s="97">
        <v>2634000</v>
      </c>
      <c r="R408" s="97">
        <f t="shared" si="26"/>
        <v>8884091</v>
      </c>
      <c r="S408" s="97">
        <v>1339575</v>
      </c>
      <c r="T408" s="97">
        <v>7544516</v>
      </c>
      <c r="U408" s="78"/>
      <c r="V408" s="95" t="s">
        <v>1486</v>
      </c>
      <c r="W408" s="96" t="s">
        <v>2051</v>
      </c>
      <c r="X408" s="97">
        <v>342300</v>
      </c>
      <c r="Y408" s="46">
        <f t="shared" si="27"/>
        <v>4923261</v>
      </c>
      <c r="Z408" s="78"/>
      <c r="AA408" s="97">
        <v>4923261</v>
      </c>
    </row>
    <row r="409" spans="1:27" ht="15">
      <c r="A409" s="95" t="s">
        <v>1632</v>
      </c>
      <c r="B409" s="96" t="s">
        <v>2084</v>
      </c>
      <c r="C409" s="78"/>
      <c r="D409" s="46">
        <f t="shared" si="24"/>
        <v>578686</v>
      </c>
      <c r="E409" s="97">
        <v>198800</v>
      </c>
      <c r="F409" s="97">
        <v>379886</v>
      </c>
      <c r="H409" s="95" t="s">
        <v>65</v>
      </c>
      <c r="I409" s="96" t="s">
        <v>2119</v>
      </c>
      <c r="J409" s="78"/>
      <c r="K409" s="46">
        <f t="shared" si="25"/>
        <v>61451</v>
      </c>
      <c r="L409" s="97">
        <v>33100</v>
      </c>
      <c r="M409" s="97">
        <v>28351</v>
      </c>
      <c r="O409" s="95" t="s">
        <v>1483</v>
      </c>
      <c r="P409" s="96" t="s">
        <v>2050</v>
      </c>
      <c r="Q409" s="78"/>
      <c r="R409" s="97">
        <f t="shared" si="26"/>
        <v>2526188</v>
      </c>
      <c r="S409" s="97">
        <v>697710</v>
      </c>
      <c r="T409" s="97">
        <v>1828478</v>
      </c>
      <c r="U409" s="78"/>
      <c r="V409" s="95" t="s">
        <v>1489</v>
      </c>
      <c r="W409" s="96" t="s">
        <v>2052</v>
      </c>
      <c r="X409" s="97">
        <v>3769800</v>
      </c>
      <c r="Y409" s="46">
        <f t="shared" si="27"/>
        <v>15968983</v>
      </c>
      <c r="Z409" s="78"/>
      <c r="AA409" s="97">
        <v>15968983</v>
      </c>
    </row>
    <row r="410" spans="1:27" ht="15">
      <c r="A410" s="95" t="s">
        <v>1635</v>
      </c>
      <c r="B410" s="96" t="s">
        <v>2085</v>
      </c>
      <c r="C410" s="78"/>
      <c r="D410" s="46">
        <f t="shared" si="24"/>
        <v>454491</v>
      </c>
      <c r="E410" s="97">
        <v>168150</v>
      </c>
      <c r="F410" s="97">
        <v>286341</v>
      </c>
      <c r="H410" s="95" t="s">
        <v>68</v>
      </c>
      <c r="I410" s="96" t="s">
        <v>2120</v>
      </c>
      <c r="J410" s="97">
        <v>40875</v>
      </c>
      <c r="K410" s="46">
        <f t="shared" si="25"/>
        <v>5275</v>
      </c>
      <c r="L410" s="78"/>
      <c r="M410" s="97">
        <v>5275</v>
      </c>
      <c r="O410" s="95" t="s">
        <v>1486</v>
      </c>
      <c r="P410" s="96" t="s">
        <v>2051</v>
      </c>
      <c r="Q410" s="78"/>
      <c r="R410" s="97">
        <f t="shared" si="26"/>
        <v>1435804</v>
      </c>
      <c r="S410" s="97">
        <v>190200</v>
      </c>
      <c r="T410" s="97">
        <v>1245604</v>
      </c>
      <c r="U410" s="78"/>
      <c r="V410" s="95" t="s">
        <v>1492</v>
      </c>
      <c r="W410" s="96" t="s">
        <v>2053</v>
      </c>
      <c r="X410" s="97">
        <v>14810202</v>
      </c>
      <c r="Y410" s="46">
        <f t="shared" si="27"/>
        <v>16193546</v>
      </c>
      <c r="Z410" s="97">
        <v>1166500</v>
      </c>
      <c r="AA410" s="97">
        <v>15027046</v>
      </c>
    </row>
    <row r="411" spans="1:27" ht="15">
      <c r="A411" s="95" t="s">
        <v>1638</v>
      </c>
      <c r="B411" s="96" t="s">
        <v>2086</v>
      </c>
      <c r="C411" s="97">
        <v>95200</v>
      </c>
      <c r="D411" s="46">
        <f t="shared" si="24"/>
        <v>296192</v>
      </c>
      <c r="E411" s="97">
        <v>61500</v>
      </c>
      <c r="F411" s="97">
        <v>234692</v>
      </c>
      <c r="H411" s="95" t="s">
        <v>71</v>
      </c>
      <c r="I411" s="96" t="s">
        <v>2121</v>
      </c>
      <c r="J411" s="97">
        <v>12000</v>
      </c>
      <c r="K411" s="46">
        <f t="shared" si="25"/>
        <v>77943</v>
      </c>
      <c r="L411" s="78"/>
      <c r="M411" s="97">
        <v>77943</v>
      </c>
      <c r="O411" s="95" t="s">
        <v>1489</v>
      </c>
      <c r="P411" s="96" t="s">
        <v>2052</v>
      </c>
      <c r="Q411" s="97">
        <v>9192500</v>
      </c>
      <c r="R411" s="97">
        <f t="shared" si="26"/>
        <v>9549886</v>
      </c>
      <c r="S411" s="97">
        <v>1347400</v>
      </c>
      <c r="T411" s="97">
        <v>8202486</v>
      </c>
      <c r="U411" s="78"/>
      <c r="V411" s="95" t="s">
        <v>1498</v>
      </c>
      <c r="W411" s="96" t="s">
        <v>1807</v>
      </c>
      <c r="X411" s="97">
        <v>17002500</v>
      </c>
      <c r="Y411" s="46">
        <f t="shared" si="27"/>
        <v>626465</v>
      </c>
      <c r="Z411" s="97">
        <v>25750</v>
      </c>
      <c r="AA411" s="97">
        <v>600715</v>
      </c>
    </row>
    <row r="412" spans="1:27" ht="15">
      <c r="A412" s="95" t="s">
        <v>1641</v>
      </c>
      <c r="B412" s="96" t="s">
        <v>2087</v>
      </c>
      <c r="C412" s="97">
        <v>4400</v>
      </c>
      <c r="D412" s="46">
        <f t="shared" si="24"/>
        <v>1988209</v>
      </c>
      <c r="E412" s="97">
        <v>268308</v>
      </c>
      <c r="F412" s="97">
        <v>1719901</v>
      </c>
      <c r="H412" s="95" t="s">
        <v>74</v>
      </c>
      <c r="I412" s="96" t="s">
        <v>2122</v>
      </c>
      <c r="J412" s="78"/>
      <c r="K412" s="46">
        <f t="shared" si="25"/>
        <v>2620</v>
      </c>
      <c r="L412" s="78"/>
      <c r="M412" s="97">
        <v>2620</v>
      </c>
      <c r="O412" s="95" t="s">
        <v>1492</v>
      </c>
      <c r="P412" s="96" t="s">
        <v>2053</v>
      </c>
      <c r="Q412" s="97">
        <v>2182260</v>
      </c>
      <c r="R412" s="97">
        <f t="shared" si="26"/>
        <v>6552076</v>
      </c>
      <c r="S412" s="97">
        <v>412030</v>
      </c>
      <c r="T412" s="97">
        <v>6140046</v>
      </c>
      <c r="U412" s="78"/>
      <c r="V412" s="95" t="s">
        <v>1500</v>
      </c>
      <c r="W412" s="96" t="s">
        <v>2054</v>
      </c>
      <c r="X412" s="78"/>
      <c r="Y412" s="46">
        <f t="shared" si="27"/>
        <v>706576</v>
      </c>
      <c r="Z412" s="78"/>
      <c r="AA412" s="97">
        <v>706576</v>
      </c>
    </row>
    <row r="413" spans="1:27" ht="15">
      <c r="A413" s="95" t="s">
        <v>1644</v>
      </c>
      <c r="B413" s="96" t="s">
        <v>2088</v>
      </c>
      <c r="C413" s="97">
        <v>125500</v>
      </c>
      <c r="D413" s="46">
        <f t="shared" si="24"/>
        <v>601312</v>
      </c>
      <c r="E413" s="97">
        <v>24000</v>
      </c>
      <c r="F413" s="97">
        <v>577312</v>
      </c>
      <c r="H413" s="95" t="s">
        <v>77</v>
      </c>
      <c r="I413" s="96" t="s">
        <v>2123</v>
      </c>
      <c r="J413" s="97">
        <v>5155</v>
      </c>
      <c r="K413" s="46">
        <f t="shared" si="25"/>
        <v>60595</v>
      </c>
      <c r="L413" s="78"/>
      <c r="M413" s="97">
        <v>60595</v>
      </c>
      <c r="O413" s="95" t="s">
        <v>1495</v>
      </c>
      <c r="P413" s="96" t="s">
        <v>2205</v>
      </c>
      <c r="Q413" s="97">
        <v>4500</v>
      </c>
      <c r="R413" s="97">
        <f t="shared" si="26"/>
        <v>546663</v>
      </c>
      <c r="S413" s="78"/>
      <c r="T413" s="97">
        <v>546663</v>
      </c>
      <c r="U413" s="78"/>
      <c r="V413" s="95" t="s">
        <v>1504</v>
      </c>
      <c r="W413" s="96" t="s">
        <v>2055</v>
      </c>
      <c r="X413" s="78"/>
      <c r="Y413" s="46">
        <f t="shared" si="27"/>
        <v>1262048</v>
      </c>
      <c r="Z413" s="97">
        <v>457975</v>
      </c>
      <c r="AA413" s="97">
        <v>804073</v>
      </c>
    </row>
    <row r="414" spans="1:27" ht="15">
      <c r="A414" s="95" t="s">
        <v>1650</v>
      </c>
      <c r="B414" s="96" t="s">
        <v>2089</v>
      </c>
      <c r="C414" s="97">
        <v>10000</v>
      </c>
      <c r="D414" s="46">
        <f t="shared" si="24"/>
        <v>71951</v>
      </c>
      <c r="E414" s="97">
        <v>22800</v>
      </c>
      <c r="F414" s="97">
        <v>49151</v>
      </c>
      <c r="H414" s="95" t="s">
        <v>80</v>
      </c>
      <c r="I414" s="96" t="s">
        <v>2124</v>
      </c>
      <c r="J414" s="97">
        <v>1</v>
      </c>
      <c r="K414" s="46">
        <f t="shared" si="25"/>
        <v>106600</v>
      </c>
      <c r="L414" s="78"/>
      <c r="M414" s="97">
        <v>106600</v>
      </c>
      <c r="O414" s="95" t="s">
        <v>1498</v>
      </c>
      <c r="P414" s="96" t="s">
        <v>1807</v>
      </c>
      <c r="Q414" s="97">
        <v>279300</v>
      </c>
      <c r="R414" s="97">
        <f t="shared" si="26"/>
        <v>4996596</v>
      </c>
      <c r="S414" s="97">
        <v>878300</v>
      </c>
      <c r="T414" s="97">
        <v>4118296</v>
      </c>
      <c r="U414" s="78"/>
      <c r="V414" s="95" t="s">
        <v>1507</v>
      </c>
      <c r="W414" s="96" t="s">
        <v>2056</v>
      </c>
      <c r="X414" s="97">
        <v>62700</v>
      </c>
      <c r="Y414" s="46">
        <f t="shared" si="27"/>
        <v>339900</v>
      </c>
      <c r="Z414" s="78"/>
      <c r="AA414" s="97">
        <v>339900</v>
      </c>
    </row>
    <row r="415" spans="1:27" ht="15">
      <c r="A415" s="95" t="s">
        <v>1653</v>
      </c>
      <c r="B415" s="96" t="s">
        <v>2090</v>
      </c>
      <c r="C415" s="97">
        <v>145000</v>
      </c>
      <c r="D415" s="46">
        <f t="shared" si="24"/>
        <v>0</v>
      </c>
      <c r="E415" s="78"/>
      <c r="F415" s="78"/>
      <c r="H415" s="95" t="s">
        <v>83</v>
      </c>
      <c r="I415" s="96" t="s">
        <v>2125</v>
      </c>
      <c r="J415" s="78"/>
      <c r="K415" s="46">
        <f t="shared" si="25"/>
        <v>84452</v>
      </c>
      <c r="L415" s="78"/>
      <c r="M415" s="97">
        <v>84452</v>
      </c>
      <c r="O415" s="95" t="s">
        <v>1500</v>
      </c>
      <c r="P415" s="96" t="s">
        <v>2054</v>
      </c>
      <c r="Q415" s="78"/>
      <c r="R415" s="97">
        <f t="shared" si="26"/>
        <v>1799683</v>
      </c>
      <c r="S415" s="97">
        <v>281800</v>
      </c>
      <c r="T415" s="97">
        <v>1517883</v>
      </c>
      <c r="U415" s="78"/>
      <c r="V415" s="95" t="s">
        <v>1510</v>
      </c>
      <c r="W415" s="96" t="s">
        <v>2057</v>
      </c>
      <c r="X415" s="97">
        <v>148600</v>
      </c>
      <c r="Y415" s="46">
        <f t="shared" si="27"/>
        <v>1634320</v>
      </c>
      <c r="Z415" s="97">
        <v>824775</v>
      </c>
      <c r="AA415" s="97">
        <v>809545</v>
      </c>
    </row>
    <row r="416" spans="1:27" ht="15">
      <c r="A416" s="95" t="s">
        <v>1656</v>
      </c>
      <c r="B416" s="96" t="s">
        <v>2091</v>
      </c>
      <c r="C416" s="78"/>
      <c r="D416" s="46">
        <f t="shared" si="24"/>
        <v>13050</v>
      </c>
      <c r="E416" s="78"/>
      <c r="F416" s="97">
        <v>13050</v>
      </c>
      <c r="H416" s="95" t="s">
        <v>86</v>
      </c>
      <c r="I416" s="96" t="s">
        <v>2126</v>
      </c>
      <c r="J416" s="97">
        <v>10700</v>
      </c>
      <c r="K416" s="46">
        <f t="shared" si="25"/>
        <v>33216</v>
      </c>
      <c r="L416" s="78"/>
      <c r="M416" s="97">
        <v>33216</v>
      </c>
      <c r="O416" s="95" t="s">
        <v>1504</v>
      </c>
      <c r="P416" s="96" t="s">
        <v>2055</v>
      </c>
      <c r="Q416" s="97">
        <v>3875370</v>
      </c>
      <c r="R416" s="97">
        <f t="shared" si="26"/>
        <v>2054933</v>
      </c>
      <c r="S416" s="97">
        <v>1555060</v>
      </c>
      <c r="T416" s="97">
        <v>499873</v>
      </c>
      <c r="U416" s="78"/>
      <c r="V416" s="95" t="s">
        <v>1513</v>
      </c>
      <c r="W416" s="96" t="s">
        <v>2058</v>
      </c>
      <c r="X416" s="97">
        <v>40000</v>
      </c>
      <c r="Y416" s="46">
        <f t="shared" si="27"/>
        <v>613969</v>
      </c>
      <c r="Z416" s="97">
        <v>136335</v>
      </c>
      <c r="AA416" s="97">
        <v>477634</v>
      </c>
    </row>
    <row r="417" spans="1:27" ht="15">
      <c r="A417" s="95" t="s">
        <v>1659</v>
      </c>
      <c r="B417" s="96" t="s">
        <v>2092</v>
      </c>
      <c r="C417" s="78"/>
      <c r="D417" s="46">
        <f t="shared" si="24"/>
        <v>41500</v>
      </c>
      <c r="E417" s="78"/>
      <c r="F417" s="97">
        <v>41500</v>
      </c>
      <c r="H417" s="95" t="s">
        <v>89</v>
      </c>
      <c r="I417" s="96" t="s">
        <v>2280</v>
      </c>
      <c r="J417" s="97">
        <v>432000</v>
      </c>
      <c r="K417" s="46">
        <f t="shared" si="25"/>
        <v>3850</v>
      </c>
      <c r="L417" s="78"/>
      <c r="M417" s="97">
        <v>3850</v>
      </c>
      <c r="O417" s="95" t="s">
        <v>1507</v>
      </c>
      <c r="P417" s="96" t="s">
        <v>2056</v>
      </c>
      <c r="Q417" s="97">
        <v>6118196</v>
      </c>
      <c r="R417" s="97">
        <f t="shared" si="26"/>
        <v>2832232</v>
      </c>
      <c r="S417" s="97">
        <v>856259</v>
      </c>
      <c r="T417" s="97">
        <v>1975973</v>
      </c>
      <c r="U417" s="78"/>
      <c r="V417" s="95" t="s">
        <v>1516</v>
      </c>
      <c r="W417" s="96" t="s">
        <v>2059</v>
      </c>
      <c r="X417" s="97">
        <v>93379</v>
      </c>
      <c r="Y417" s="46">
        <f t="shared" si="27"/>
        <v>1698111</v>
      </c>
      <c r="Z417" s="97">
        <v>28685</v>
      </c>
      <c r="AA417" s="97">
        <v>1669426</v>
      </c>
    </row>
    <row r="418" spans="1:27" ht="15">
      <c r="A418" s="95" t="s">
        <v>1662</v>
      </c>
      <c r="B418" s="96" t="s">
        <v>2093</v>
      </c>
      <c r="C418" s="97">
        <v>50</v>
      </c>
      <c r="D418" s="46">
        <f t="shared" si="24"/>
        <v>27692</v>
      </c>
      <c r="E418" s="78"/>
      <c r="F418" s="97">
        <v>27692</v>
      </c>
      <c r="H418" s="95" t="s">
        <v>92</v>
      </c>
      <c r="I418" s="96" t="s">
        <v>2127</v>
      </c>
      <c r="J418" s="78"/>
      <c r="K418" s="46">
        <f t="shared" si="25"/>
        <v>928793</v>
      </c>
      <c r="L418" s="78"/>
      <c r="M418" s="97">
        <v>928793</v>
      </c>
      <c r="O418" s="95" t="s">
        <v>1510</v>
      </c>
      <c r="P418" s="96" t="s">
        <v>2057</v>
      </c>
      <c r="Q418" s="97">
        <v>18457770</v>
      </c>
      <c r="R418" s="97">
        <f t="shared" si="26"/>
        <v>2248862</v>
      </c>
      <c r="S418" s="97">
        <v>984600</v>
      </c>
      <c r="T418" s="97">
        <v>1264262</v>
      </c>
      <c r="U418" s="78"/>
      <c r="V418" s="95" t="s">
        <v>1519</v>
      </c>
      <c r="W418" s="96" t="s">
        <v>2060</v>
      </c>
      <c r="X418" s="97">
        <v>3446529</v>
      </c>
      <c r="Y418" s="46">
        <f t="shared" si="27"/>
        <v>24443187</v>
      </c>
      <c r="Z418" s="97">
        <v>111000</v>
      </c>
      <c r="AA418" s="97">
        <v>24332187</v>
      </c>
    </row>
    <row r="419" spans="1:27" ht="15">
      <c r="A419" s="95" t="s">
        <v>1665</v>
      </c>
      <c r="B419" s="96" t="s">
        <v>2094</v>
      </c>
      <c r="C419" s="78"/>
      <c r="D419" s="46">
        <f t="shared" si="24"/>
        <v>167494</v>
      </c>
      <c r="E419" s="97">
        <v>110900</v>
      </c>
      <c r="F419" s="97">
        <v>56594</v>
      </c>
      <c r="H419" s="95" t="s">
        <v>95</v>
      </c>
      <c r="I419" s="96" t="s">
        <v>2128</v>
      </c>
      <c r="J419" s="78"/>
      <c r="K419" s="46">
        <f t="shared" si="25"/>
        <v>39150</v>
      </c>
      <c r="L419" s="78"/>
      <c r="M419" s="97">
        <v>39150</v>
      </c>
      <c r="O419" s="95" t="s">
        <v>1513</v>
      </c>
      <c r="P419" s="96" t="s">
        <v>2058</v>
      </c>
      <c r="Q419" s="97">
        <v>758905</v>
      </c>
      <c r="R419" s="97">
        <f t="shared" si="26"/>
        <v>1770656</v>
      </c>
      <c r="S419" s="97">
        <v>135952</v>
      </c>
      <c r="T419" s="97">
        <v>1634704</v>
      </c>
      <c r="U419" s="78"/>
      <c r="V419" s="95" t="s">
        <v>1522</v>
      </c>
      <c r="W419" s="96" t="s">
        <v>2061</v>
      </c>
      <c r="X419" s="97">
        <v>9469170</v>
      </c>
      <c r="Y419" s="46">
        <f t="shared" si="27"/>
        <v>53273163</v>
      </c>
      <c r="Z419" s="97">
        <v>4283340</v>
      </c>
      <c r="AA419" s="97">
        <v>48989823</v>
      </c>
    </row>
    <row r="420" spans="1:27" ht="15">
      <c r="A420" s="95" t="s">
        <v>1668</v>
      </c>
      <c r="B420" s="96" t="s">
        <v>2095</v>
      </c>
      <c r="C420" s="97">
        <v>151472</v>
      </c>
      <c r="D420" s="46">
        <f t="shared" si="24"/>
        <v>431155</v>
      </c>
      <c r="E420" s="78"/>
      <c r="F420" s="97">
        <v>431155</v>
      </c>
      <c r="H420" s="95" t="s">
        <v>98</v>
      </c>
      <c r="I420" s="96" t="s">
        <v>2129</v>
      </c>
      <c r="J420" s="78"/>
      <c r="K420" s="46">
        <f t="shared" si="25"/>
        <v>4300</v>
      </c>
      <c r="L420" s="78"/>
      <c r="M420" s="97">
        <v>4300</v>
      </c>
      <c r="O420" s="95" t="s">
        <v>1516</v>
      </c>
      <c r="P420" s="96" t="s">
        <v>2059</v>
      </c>
      <c r="Q420" s="97">
        <v>12549946</v>
      </c>
      <c r="R420" s="97">
        <f t="shared" si="26"/>
        <v>15776019</v>
      </c>
      <c r="S420" s="97">
        <v>1506085</v>
      </c>
      <c r="T420" s="97">
        <v>14269934</v>
      </c>
      <c r="U420" s="78"/>
      <c r="V420" s="95" t="s">
        <v>1524</v>
      </c>
      <c r="W420" s="96" t="s">
        <v>2062</v>
      </c>
      <c r="X420" s="97">
        <v>44731</v>
      </c>
      <c r="Y420" s="46">
        <f t="shared" si="27"/>
        <v>315610</v>
      </c>
      <c r="Z420" s="78"/>
      <c r="AA420" s="97">
        <v>315610</v>
      </c>
    </row>
    <row r="421" spans="1:27" ht="15">
      <c r="A421" s="95" t="s">
        <v>1671</v>
      </c>
      <c r="B421" s="96" t="s">
        <v>2301</v>
      </c>
      <c r="C421" s="97">
        <v>4850</v>
      </c>
      <c r="D421" s="46">
        <f t="shared" si="24"/>
        <v>523567</v>
      </c>
      <c r="E421" s="97">
        <v>5000</v>
      </c>
      <c r="F421" s="97">
        <v>518567</v>
      </c>
      <c r="H421" s="95" t="s">
        <v>101</v>
      </c>
      <c r="I421" s="96" t="s">
        <v>2207</v>
      </c>
      <c r="J421" s="97">
        <v>2460995</v>
      </c>
      <c r="K421" s="46">
        <f t="shared" si="25"/>
        <v>206983</v>
      </c>
      <c r="L421" s="78"/>
      <c r="M421" s="97">
        <v>206983</v>
      </c>
      <c r="O421" s="95" t="s">
        <v>1519</v>
      </c>
      <c r="P421" s="96" t="s">
        <v>2060</v>
      </c>
      <c r="Q421" s="97">
        <v>27506795</v>
      </c>
      <c r="R421" s="97">
        <f t="shared" si="26"/>
        <v>22673164</v>
      </c>
      <c r="S421" s="97">
        <v>5518225</v>
      </c>
      <c r="T421" s="97">
        <v>17154939</v>
      </c>
      <c r="U421" s="78"/>
      <c r="V421" s="95" t="s">
        <v>1527</v>
      </c>
      <c r="W421" s="96" t="s">
        <v>2063</v>
      </c>
      <c r="X421" s="78"/>
      <c r="Y421" s="46">
        <f t="shared" si="27"/>
        <v>213575</v>
      </c>
      <c r="Z421" s="97">
        <v>194225</v>
      </c>
      <c r="AA421" s="97">
        <v>19350</v>
      </c>
    </row>
    <row r="422" spans="1:27" ht="15">
      <c r="A422" s="95" t="s">
        <v>1674</v>
      </c>
      <c r="B422" s="96" t="s">
        <v>2096</v>
      </c>
      <c r="C422" s="78"/>
      <c r="D422" s="46">
        <f t="shared" si="24"/>
        <v>34710</v>
      </c>
      <c r="E422" s="78"/>
      <c r="F422" s="97">
        <v>34710</v>
      </c>
      <c r="H422" s="95" t="s">
        <v>104</v>
      </c>
      <c r="I422" s="96" t="s">
        <v>2130</v>
      </c>
      <c r="J422" s="78"/>
      <c r="K422" s="46">
        <f t="shared" si="25"/>
        <v>124864</v>
      </c>
      <c r="L422" s="78"/>
      <c r="M422" s="97">
        <v>124864</v>
      </c>
      <c r="O422" s="95" t="s">
        <v>1522</v>
      </c>
      <c r="P422" s="96" t="s">
        <v>2061</v>
      </c>
      <c r="Q422" s="97">
        <v>44391910</v>
      </c>
      <c r="R422" s="97">
        <f t="shared" si="26"/>
        <v>27674328</v>
      </c>
      <c r="S422" s="97">
        <v>3348854</v>
      </c>
      <c r="T422" s="97">
        <v>24325474</v>
      </c>
      <c r="U422" s="78"/>
      <c r="V422" s="95" t="s">
        <v>1530</v>
      </c>
      <c r="W422" s="96" t="s">
        <v>2064</v>
      </c>
      <c r="X422" s="97">
        <v>49570</v>
      </c>
      <c r="Y422" s="46">
        <f t="shared" si="27"/>
        <v>56952</v>
      </c>
      <c r="Z422" s="78"/>
      <c r="AA422" s="97">
        <v>56952</v>
      </c>
    </row>
    <row r="423" spans="1:27" ht="15">
      <c r="A423" s="95" t="s">
        <v>1677</v>
      </c>
      <c r="B423" s="96" t="s">
        <v>2097</v>
      </c>
      <c r="C423" s="97">
        <v>237100</v>
      </c>
      <c r="D423" s="46">
        <f t="shared" si="24"/>
        <v>101650</v>
      </c>
      <c r="E423" s="97">
        <v>33050</v>
      </c>
      <c r="F423" s="97">
        <v>68600</v>
      </c>
      <c r="H423" s="95" t="s">
        <v>107</v>
      </c>
      <c r="I423" s="96" t="s">
        <v>2131</v>
      </c>
      <c r="J423" s="97">
        <v>22000</v>
      </c>
      <c r="K423" s="46">
        <f t="shared" si="25"/>
        <v>19087</v>
      </c>
      <c r="L423" s="78"/>
      <c r="M423" s="97">
        <v>19087</v>
      </c>
      <c r="O423" s="95" t="s">
        <v>1524</v>
      </c>
      <c r="P423" s="96" t="s">
        <v>2062</v>
      </c>
      <c r="Q423" s="97">
        <v>641905</v>
      </c>
      <c r="R423" s="97">
        <f t="shared" si="26"/>
        <v>475446</v>
      </c>
      <c r="S423" s="97">
        <v>97920</v>
      </c>
      <c r="T423" s="97">
        <v>377526</v>
      </c>
      <c r="U423" s="78"/>
      <c r="V423" s="95" t="s">
        <v>1533</v>
      </c>
      <c r="W423" s="96" t="s">
        <v>2065</v>
      </c>
      <c r="X423" s="97">
        <v>16761255</v>
      </c>
      <c r="Y423" s="46">
        <f t="shared" si="27"/>
        <v>3997985</v>
      </c>
      <c r="Z423" s="97">
        <v>59354</v>
      </c>
      <c r="AA423" s="97">
        <v>3938631</v>
      </c>
    </row>
    <row r="424" spans="1:27" ht="15">
      <c r="A424" s="95" t="s">
        <v>1680</v>
      </c>
      <c r="B424" s="96" t="s">
        <v>2098</v>
      </c>
      <c r="C424" s="78"/>
      <c r="D424" s="46">
        <f t="shared" si="24"/>
        <v>73535</v>
      </c>
      <c r="E424" s="78"/>
      <c r="F424" s="97">
        <v>73535</v>
      </c>
      <c r="H424" s="95" t="s">
        <v>110</v>
      </c>
      <c r="I424" s="96" t="s">
        <v>2132</v>
      </c>
      <c r="J424" s="78"/>
      <c r="K424" s="46">
        <f t="shared" si="25"/>
        <v>12901</v>
      </c>
      <c r="L424" s="78"/>
      <c r="M424" s="97">
        <v>12901</v>
      </c>
      <c r="O424" s="95" t="s">
        <v>1527</v>
      </c>
      <c r="P424" s="96" t="s">
        <v>2063</v>
      </c>
      <c r="Q424" s="97">
        <v>5722340</v>
      </c>
      <c r="R424" s="97">
        <f t="shared" si="26"/>
        <v>1730749</v>
      </c>
      <c r="S424" s="97">
        <v>911760</v>
      </c>
      <c r="T424" s="97">
        <v>818989</v>
      </c>
      <c r="U424" s="78"/>
      <c r="V424" s="95" t="s">
        <v>1536</v>
      </c>
      <c r="W424" s="96" t="s">
        <v>2066</v>
      </c>
      <c r="X424" s="97">
        <v>3346207</v>
      </c>
      <c r="Y424" s="46">
        <f t="shared" si="27"/>
        <v>5502105</v>
      </c>
      <c r="Z424" s="78"/>
      <c r="AA424" s="97">
        <v>5502105</v>
      </c>
    </row>
    <row r="425" spans="1:27" ht="15">
      <c r="A425" s="95" t="s">
        <v>1688</v>
      </c>
      <c r="B425" s="96" t="s">
        <v>2099</v>
      </c>
      <c r="C425" s="78"/>
      <c r="D425" s="46">
        <f t="shared" si="24"/>
        <v>42455</v>
      </c>
      <c r="E425" s="78"/>
      <c r="F425" s="97">
        <v>42455</v>
      </c>
      <c r="H425" s="95" t="s">
        <v>113</v>
      </c>
      <c r="I425" s="96" t="s">
        <v>2133</v>
      </c>
      <c r="J425" s="78"/>
      <c r="K425" s="46">
        <f t="shared" si="25"/>
        <v>154449</v>
      </c>
      <c r="L425" s="78"/>
      <c r="M425" s="97">
        <v>154449</v>
      </c>
      <c r="O425" s="95" t="s">
        <v>1530</v>
      </c>
      <c r="P425" s="96" t="s">
        <v>2064</v>
      </c>
      <c r="Q425" s="97">
        <v>1246022</v>
      </c>
      <c r="R425" s="97">
        <f t="shared" si="26"/>
        <v>1248787</v>
      </c>
      <c r="S425" s="97">
        <v>738662</v>
      </c>
      <c r="T425" s="97">
        <v>510125</v>
      </c>
      <c r="U425" s="78"/>
      <c r="V425" s="95" t="s">
        <v>1539</v>
      </c>
      <c r="W425" s="96" t="s">
        <v>2326</v>
      </c>
      <c r="X425" s="78"/>
      <c r="Y425" s="46">
        <f t="shared" si="27"/>
        <v>163043</v>
      </c>
      <c r="Z425" s="97">
        <v>34500</v>
      </c>
      <c r="AA425" s="97">
        <v>128543</v>
      </c>
    </row>
    <row r="426" spans="1:27" ht="15">
      <c r="A426" s="95" t="s">
        <v>1691</v>
      </c>
      <c r="B426" s="96" t="s">
        <v>2100</v>
      </c>
      <c r="C426" s="78"/>
      <c r="D426" s="46">
        <f t="shared" si="24"/>
        <v>212160</v>
      </c>
      <c r="E426" s="78"/>
      <c r="F426" s="97">
        <v>212160</v>
      </c>
      <c r="H426" s="95" t="s">
        <v>127</v>
      </c>
      <c r="I426" s="96" t="s">
        <v>2134</v>
      </c>
      <c r="J426" s="78"/>
      <c r="K426" s="46">
        <f t="shared" si="25"/>
        <v>132070</v>
      </c>
      <c r="L426" s="97">
        <v>20700</v>
      </c>
      <c r="M426" s="97">
        <v>111370</v>
      </c>
      <c r="O426" s="95" t="s">
        <v>1533</v>
      </c>
      <c r="P426" s="96" t="s">
        <v>2065</v>
      </c>
      <c r="Q426" s="97">
        <v>6643774</v>
      </c>
      <c r="R426" s="97">
        <f t="shared" si="26"/>
        <v>10962698</v>
      </c>
      <c r="S426" s="97">
        <v>766008</v>
      </c>
      <c r="T426" s="97">
        <v>10196690</v>
      </c>
      <c r="U426" s="78"/>
      <c r="V426" s="95" t="s">
        <v>1542</v>
      </c>
      <c r="W426" s="96" t="s">
        <v>2296</v>
      </c>
      <c r="X426" s="97">
        <v>44743560</v>
      </c>
      <c r="Y426" s="46">
        <f t="shared" si="27"/>
        <v>25163279</v>
      </c>
      <c r="Z426" s="97">
        <v>6308801</v>
      </c>
      <c r="AA426" s="97">
        <v>18854478</v>
      </c>
    </row>
    <row r="427" spans="1:27" ht="15">
      <c r="A427" s="95" t="s">
        <v>1694</v>
      </c>
      <c r="B427" s="96" t="s">
        <v>2170</v>
      </c>
      <c r="C427" s="97">
        <v>19704</v>
      </c>
      <c r="D427" s="46">
        <f t="shared" si="24"/>
        <v>9000</v>
      </c>
      <c r="E427" s="78"/>
      <c r="F427" s="97">
        <v>9000</v>
      </c>
      <c r="H427" s="95" t="s">
        <v>133</v>
      </c>
      <c r="I427" s="96" t="s">
        <v>2136</v>
      </c>
      <c r="J427" s="78"/>
      <c r="K427" s="46">
        <f t="shared" si="25"/>
        <v>58450</v>
      </c>
      <c r="L427" s="78"/>
      <c r="M427" s="97">
        <v>58450</v>
      </c>
      <c r="O427" s="95" t="s">
        <v>1536</v>
      </c>
      <c r="P427" s="96" t="s">
        <v>2066</v>
      </c>
      <c r="Q427" s="97">
        <v>17597962</v>
      </c>
      <c r="R427" s="97">
        <f t="shared" si="26"/>
        <v>10217359</v>
      </c>
      <c r="S427" s="97">
        <v>1184946</v>
      </c>
      <c r="T427" s="97">
        <v>9032413</v>
      </c>
      <c r="U427" s="78"/>
      <c r="V427" s="95" t="s">
        <v>1545</v>
      </c>
      <c r="W427" s="96" t="s">
        <v>2067</v>
      </c>
      <c r="X427" s="97">
        <v>15200</v>
      </c>
      <c r="Y427" s="46">
        <f t="shared" si="27"/>
        <v>1217044</v>
      </c>
      <c r="Z427" s="97">
        <v>983843</v>
      </c>
      <c r="AA427" s="97">
        <v>233201</v>
      </c>
    </row>
    <row r="428" spans="1:27" ht="15">
      <c r="A428" s="95" t="s">
        <v>1697</v>
      </c>
      <c r="B428" s="96" t="s">
        <v>2101</v>
      </c>
      <c r="C428" s="78"/>
      <c r="D428" s="46">
        <f t="shared" si="24"/>
        <v>148673</v>
      </c>
      <c r="E428" s="78"/>
      <c r="F428" s="97">
        <v>148673</v>
      </c>
      <c r="H428" s="95" t="s">
        <v>136</v>
      </c>
      <c r="I428" s="96" t="s">
        <v>2137</v>
      </c>
      <c r="J428" s="78"/>
      <c r="K428" s="46">
        <f t="shared" si="25"/>
        <v>508729</v>
      </c>
      <c r="L428" s="78"/>
      <c r="M428" s="97">
        <v>508729</v>
      </c>
      <c r="O428" s="95" t="s">
        <v>1539</v>
      </c>
      <c r="P428" s="96" t="s">
        <v>2326</v>
      </c>
      <c r="Q428" s="78"/>
      <c r="R428" s="97">
        <f t="shared" si="26"/>
        <v>286752</v>
      </c>
      <c r="S428" s="78"/>
      <c r="T428" s="97">
        <v>286752</v>
      </c>
      <c r="U428" s="78"/>
      <c r="V428" s="95" t="s">
        <v>1548</v>
      </c>
      <c r="W428" s="96" t="s">
        <v>2068</v>
      </c>
      <c r="X428" s="97">
        <v>1904697</v>
      </c>
      <c r="Y428" s="46">
        <f t="shared" si="27"/>
        <v>2520133</v>
      </c>
      <c r="Z428" s="97">
        <v>2800</v>
      </c>
      <c r="AA428" s="97">
        <v>2517333</v>
      </c>
    </row>
    <row r="429" spans="1:27" ht="15">
      <c r="A429" s="95" t="s">
        <v>1701</v>
      </c>
      <c r="B429" s="96" t="s">
        <v>2102</v>
      </c>
      <c r="C429" s="78"/>
      <c r="D429" s="46">
        <f t="shared" si="24"/>
        <v>332823</v>
      </c>
      <c r="E429" s="78"/>
      <c r="F429" s="97">
        <v>332823</v>
      </c>
      <c r="H429" s="95" t="s">
        <v>142</v>
      </c>
      <c r="I429" s="96" t="s">
        <v>2138</v>
      </c>
      <c r="J429" s="78"/>
      <c r="K429" s="46">
        <f t="shared" si="25"/>
        <v>883829</v>
      </c>
      <c r="L429" s="97">
        <v>765000</v>
      </c>
      <c r="M429" s="97">
        <v>118829</v>
      </c>
      <c r="O429" s="95" t="s">
        <v>1542</v>
      </c>
      <c r="P429" s="96" t="s">
        <v>2296</v>
      </c>
      <c r="Q429" s="97">
        <v>54204042</v>
      </c>
      <c r="R429" s="97">
        <f t="shared" si="26"/>
        <v>11241100</v>
      </c>
      <c r="S429" s="97">
        <v>4723398</v>
      </c>
      <c r="T429" s="97">
        <v>6517702</v>
      </c>
      <c r="U429" s="78"/>
      <c r="V429" s="95" t="s">
        <v>1551</v>
      </c>
      <c r="W429" s="96" t="s">
        <v>2069</v>
      </c>
      <c r="X429" s="97">
        <v>87600</v>
      </c>
      <c r="Y429" s="46">
        <f t="shared" si="27"/>
        <v>232563</v>
      </c>
      <c r="Z429" s="97">
        <v>113201</v>
      </c>
      <c r="AA429" s="97">
        <v>119362</v>
      </c>
    </row>
    <row r="430" spans="1:27" ht="15">
      <c r="A430" s="95" t="s">
        <v>1704</v>
      </c>
      <c r="B430" s="96" t="s">
        <v>2103</v>
      </c>
      <c r="C430" s="78"/>
      <c r="D430" s="46">
        <f t="shared" si="24"/>
        <v>1671361</v>
      </c>
      <c r="E430" s="97">
        <v>238400</v>
      </c>
      <c r="F430" s="97">
        <v>1432961</v>
      </c>
      <c r="H430" s="95" t="s">
        <v>145</v>
      </c>
      <c r="I430" s="96" t="s">
        <v>2139</v>
      </c>
      <c r="J430" s="78"/>
      <c r="K430" s="46">
        <f t="shared" si="25"/>
        <v>27950</v>
      </c>
      <c r="L430" s="78"/>
      <c r="M430" s="97">
        <v>27950</v>
      </c>
      <c r="O430" s="95" t="s">
        <v>1545</v>
      </c>
      <c r="P430" s="96" t="s">
        <v>2067</v>
      </c>
      <c r="Q430" s="97">
        <v>8503169</v>
      </c>
      <c r="R430" s="97">
        <f t="shared" si="26"/>
        <v>2380716</v>
      </c>
      <c r="S430" s="97">
        <v>761151</v>
      </c>
      <c r="T430" s="97">
        <v>1619565</v>
      </c>
      <c r="U430" s="78"/>
      <c r="V430" s="95" t="s">
        <v>1554</v>
      </c>
      <c r="W430" s="96" t="s">
        <v>2297</v>
      </c>
      <c r="X430" s="97">
        <v>2230655</v>
      </c>
      <c r="Y430" s="46">
        <f t="shared" si="27"/>
        <v>1849160</v>
      </c>
      <c r="Z430" s="97">
        <v>43300</v>
      </c>
      <c r="AA430" s="97">
        <v>1805860</v>
      </c>
    </row>
    <row r="431" spans="1:27" ht="15">
      <c r="A431" s="95" t="s">
        <v>1707</v>
      </c>
      <c r="B431" s="96" t="s">
        <v>2104</v>
      </c>
      <c r="C431" s="97">
        <v>160000</v>
      </c>
      <c r="D431" s="46">
        <f t="shared" si="24"/>
        <v>1182210</v>
      </c>
      <c r="E431" s="97">
        <v>558350</v>
      </c>
      <c r="F431" s="97">
        <v>623860</v>
      </c>
      <c r="H431" s="95" t="s">
        <v>148</v>
      </c>
      <c r="I431" s="96" t="s">
        <v>2330</v>
      </c>
      <c r="J431" s="97">
        <v>15000</v>
      </c>
      <c r="K431" s="46">
        <f t="shared" si="25"/>
        <v>176400</v>
      </c>
      <c r="L431" s="78"/>
      <c r="M431" s="97">
        <v>176400</v>
      </c>
      <c r="O431" s="95" t="s">
        <v>1548</v>
      </c>
      <c r="P431" s="96" t="s">
        <v>2068</v>
      </c>
      <c r="Q431" s="97">
        <v>4635680</v>
      </c>
      <c r="R431" s="97">
        <f t="shared" si="26"/>
        <v>7230945</v>
      </c>
      <c r="S431" s="97">
        <v>738430</v>
      </c>
      <c r="T431" s="97">
        <v>6492515</v>
      </c>
      <c r="U431" s="78"/>
      <c r="V431" s="95" t="s">
        <v>1557</v>
      </c>
      <c r="W431" s="96" t="s">
        <v>2070</v>
      </c>
      <c r="X431" s="97">
        <v>192841</v>
      </c>
      <c r="Y431" s="46">
        <f t="shared" si="27"/>
        <v>1231298</v>
      </c>
      <c r="Z431" s="78"/>
      <c r="AA431" s="97">
        <v>1231298</v>
      </c>
    </row>
    <row r="432" spans="1:27" ht="15">
      <c r="A432" s="95" t="s">
        <v>1713</v>
      </c>
      <c r="B432" s="96" t="s">
        <v>2105</v>
      </c>
      <c r="C432" s="78"/>
      <c r="D432" s="46">
        <f t="shared" si="24"/>
        <v>443324</v>
      </c>
      <c r="E432" s="97">
        <v>138300</v>
      </c>
      <c r="F432" s="97">
        <v>305024</v>
      </c>
      <c r="H432" s="95" t="s">
        <v>151</v>
      </c>
      <c r="I432" s="96" t="s">
        <v>2140</v>
      </c>
      <c r="J432" s="78"/>
      <c r="K432" s="46">
        <f t="shared" si="25"/>
        <v>106337</v>
      </c>
      <c r="L432" s="78"/>
      <c r="M432" s="97">
        <v>106337</v>
      </c>
      <c r="O432" s="95" t="s">
        <v>1551</v>
      </c>
      <c r="P432" s="96" t="s">
        <v>2069</v>
      </c>
      <c r="Q432" s="97">
        <v>56906777</v>
      </c>
      <c r="R432" s="97">
        <f t="shared" si="26"/>
        <v>15194350</v>
      </c>
      <c r="S432" s="97">
        <v>4065723</v>
      </c>
      <c r="T432" s="97">
        <v>11128627</v>
      </c>
      <c r="U432" s="78"/>
      <c r="V432" s="95" t="s">
        <v>1560</v>
      </c>
      <c r="W432" s="96" t="s">
        <v>2008</v>
      </c>
      <c r="X432" s="97">
        <v>300000</v>
      </c>
      <c r="Y432" s="46">
        <f t="shared" si="27"/>
        <v>76575</v>
      </c>
      <c r="Z432" s="78"/>
      <c r="AA432" s="97">
        <v>76575</v>
      </c>
    </row>
    <row r="433" spans="1:27" ht="15">
      <c r="A433" s="95" t="s">
        <v>1716</v>
      </c>
      <c r="B433" s="96" t="s">
        <v>2106</v>
      </c>
      <c r="C433" s="97">
        <v>4206550</v>
      </c>
      <c r="D433" s="46">
        <f t="shared" si="24"/>
        <v>2354282</v>
      </c>
      <c r="E433" s="97">
        <v>582800</v>
      </c>
      <c r="F433" s="97">
        <v>1771482</v>
      </c>
      <c r="H433" s="95" t="s">
        <v>157</v>
      </c>
      <c r="I433" s="96" t="s">
        <v>2142</v>
      </c>
      <c r="J433" s="78"/>
      <c r="K433" s="46">
        <f t="shared" si="25"/>
        <v>641169</v>
      </c>
      <c r="L433" s="78"/>
      <c r="M433" s="97">
        <v>641169</v>
      </c>
      <c r="O433" s="95" t="s">
        <v>1554</v>
      </c>
      <c r="P433" s="96" t="s">
        <v>2297</v>
      </c>
      <c r="Q433" s="97">
        <v>16936808</v>
      </c>
      <c r="R433" s="97">
        <f t="shared" si="26"/>
        <v>11519461</v>
      </c>
      <c r="S433" s="97">
        <v>806129</v>
      </c>
      <c r="T433" s="97">
        <v>10713332</v>
      </c>
      <c r="U433" s="78"/>
      <c r="V433" s="95" t="s">
        <v>1562</v>
      </c>
      <c r="W433" s="96" t="s">
        <v>2071</v>
      </c>
      <c r="X433" s="78"/>
      <c r="Y433" s="46">
        <f t="shared" si="27"/>
        <v>89500</v>
      </c>
      <c r="Z433" s="78"/>
      <c r="AA433" s="97">
        <v>89500</v>
      </c>
    </row>
    <row r="434" spans="1:27" ht="15">
      <c r="A434" s="95" t="s">
        <v>1719</v>
      </c>
      <c r="B434" s="96" t="s">
        <v>2256</v>
      </c>
      <c r="C434" s="78"/>
      <c r="D434" s="46">
        <f t="shared" si="24"/>
        <v>268265</v>
      </c>
      <c r="E434" s="78"/>
      <c r="F434" s="97">
        <v>268265</v>
      </c>
      <c r="H434" s="95" t="s">
        <v>160</v>
      </c>
      <c r="I434" s="96" t="s">
        <v>2143</v>
      </c>
      <c r="J434" s="78"/>
      <c r="K434" s="46">
        <f t="shared" si="25"/>
        <v>47802</v>
      </c>
      <c r="L434" s="78"/>
      <c r="M434" s="97">
        <v>47802</v>
      </c>
      <c r="O434" s="95" t="s">
        <v>1557</v>
      </c>
      <c r="P434" s="96" t="s">
        <v>2070</v>
      </c>
      <c r="Q434" s="97">
        <v>21960901</v>
      </c>
      <c r="R434" s="97">
        <f t="shared" si="26"/>
        <v>1035911</v>
      </c>
      <c r="S434" s="78"/>
      <c r="T434" s="97">
        <v>1035911</v>
      </c>
      <c r="U434" s="78"/>
      <c r="V434" s="95" t="s">
        <v>1568</v>
      </c>
      <c r="W434" s="96" t="s">
        <v>2298</v>
      </c>
      <c r="X434" s="97">
        <v>224537</v>
      </c>
      <c r="Y434" s="46">
        <f t="shared" si="27"/>
        <v>1098419</v>
      </c>
      <c r="Z434" s="97">
        <v>7000</v>
      </c>
      <c r="AA434" s="97">
        <v>1091419</v>
      </c>
    </row>
    <row r="435" spans="1:27" ht="15">
      <c r="A435" s="95" t="s">
        <v>1722</v>
      </c>
      <c r="B435" s="96" t="s">
        <v>1905</v>
      </c>
      <c r="C435" s="97">
        <v>377400</v>
      </c>
      <c r="D435" s="46">
        <f t="shared" si="24"/>
        <v>2209275</v>
      </c>
      <c r="E435" s="78"/>
      <c r="F435" s="97">
        <v>2209275</v>
      </c>
      <c r="H435" s="95" t="s">
        <v>163</v>
      </c>
      <c r="I435" s="96" t="s">
        <v>2144</v>
      </c>
      <c r="J435" s="97">
        <v>16000</v>
      </c>
      <c r="K435" s="46">
        <f t="shared" si="25"/>
        <v>15501</v>
      </c>
      <c r="L435" s="78"/>
      <c r="M435" s="97">
        <v>15501</v>
      </c>
      <c r="O435" s="95" t="s">
        <v>1560</v>
      </c>
      <c r="P435" s="96" t="s">
        <v>2008</v>
      </c>
      <c r="Q435" s="97">
        <v>37771</v>
      </c>
      <c r="R435" s="97">
        <f t="shared" si="26"/>
        <v>1143595</v>
      </c>
      <c r="S435" s="97">
        <v>115950</v>
      </c>
      <c r="T435" s="97">
        <v>1027645</v>
      </c>
      <c r="U435" s="78"/>
      <c r="V435" s="95" t="s">
        <v>1571</v>
      </c>
      <c r="W435" s="96" t="s">
        <v>2072</v>
      </c>
      <c r="X435" s="97">
        <v>173601</v>
      </c>
      <c r="Y435" s="46">
        <f t="shared" si="27"/>
        <v>3394239</v>
      </c>
      <c r="Z435" s="97">
        <v>882627</v>
      </c>
      <c r="AA435" s="97">
        <v>2511612</v>
      </c>
    </row>
    <row r="436" spans="1:27" ht="15">
      <c r="A436" s="95" t="s">
        <v>1724</v>
      </c>
      <c r="B436" s="96" t="s">
        <v>2107</v>
      </c>
      <c r="C436" s="78"/>
      <c r="D436" s="46">
        <f t="shared" si="24"/>
        <v>164414</v>
      </c>
      <c r="E436" s="78"/>
      <c r="F436" s="97">
        <v>164414</v>
      </c>
      <c r="H436" s="95" t="s">
        <v>166</v>
      </c>
      <c r="I436" s="96" t="s">
        <v>2145</v>
      </c>
      <c r="J436" s="97">
        <v>4800</v>
      </c>
      <c r="K436" s="46">
        <f t="shared" si="25"/>
        <v>743392</v>
      </c>
      <c r="L436" s="78"/>
      <c r="M436" s="97">
        <v>743392</v>
      </c>
      <c r="O436" s="95" t="s">
        <v>1562</v>
      </c>
      <c r="P436" s="96" t="s">
        <v>2071</v>
      </c>
      <c r="Q436" s="97">
        <v>884021</v>
      </c>
      <c r="R436" s="97">
        <f t="shared" si="26"/>
        <v>881121</v>
      </c>
      <c r="S436" s="97">
        <v>320800</v>
      </c>
      <c r="T436" s="97">
        <v>560321</v>
      </c>
      <c r="U436" s="78"/>
      <c r="V436" s="95" t="s">
        <v>1574</v>
      </c>
      <c r="W436" s="96" t="s">
        <v>2299</v>
      </c>
      <c r="X436" s="78"/>
      <c r="Y436" s="46">
        <f t="shared" si="27"/>
        <v>780199</v>
      </c>
      <c r="Z436" s="97">
        <v>76500</v>
      </c>
      <c r="AA436" s="97">
        <v>703699</v>
      </c>
    </row>
    <row r="437" spans="1:27" ht="15">
      <c r="A437" s="95" t="s">
        <v>15</v>
      </c>
      <c r="B437" s="96" t="s">
        <v>2108</v>
      </c>
      <c r="C437" s="97">
        <v>726307</v>
      </c>
      <c r="D437" s="46">
        <f t="shared" si="24"/>
        <v>2185304</v>
      </c>
      <c r="E437" s="97">
        <v>378148</v>
      </c>
      <c r="F437" s="97">
        <v>1807156</v>
      </c>
      <c r="H437" s="95" t="s">
        <v>172</v>
      </c>
      <c r="I437" s="96" t="s">
        <v>2147</v>
      </c>
      <c r="J437" s="78"/>
      <c r="K437" s="46">
        <f t="shared" si="25"/>
        <v>103200</v>
      </c>
      <c r="L437" s="78"/>
      <c r="M437" s="97">
        <v>103200</v>
      </c>
      <c r="O437" s="95" t="s">
        <v>1565</v>
      </c>
      <c r="P437" s="96" t="s">
        <v>2284</v>
      </c>
      <c r="Q437" s="78"/>
      <c r="R437" s="97">
        <f t="shared" si="26"/>
        <v>156073</v>
      </c>
      <c r="S437" s="97">
        <v>34000</v>
      </c>
      <c r="T437" s="97">
        <v>122073</v>
      </c>
      <c r="U437" s="78"/>
      <c r="V437" s="95" t="s">
        <v>1577</v>
      </c>
      <c r="W437" s="96" t="s">
        <v>2257</v>
      </c>
      <c r="X437" s="97">
        <v>290000</v>
      </c>
      <c r="Y437" s="46">
        <f t="shared" si="27"/>
        <v>1213675</v>
      </c>
      <c r="Z437" s="78"/>
      <c r="AA437" s="97">
        <v>1213675</v>
      </c>
    </row>
    <row r="438" spans="1:27" ht="15">
      <c r="A438" s="95" t="s">
        <v>18</v>
      </c>
      <c r="B438" s="96" t="s">
        <v>2109</v>
      </c>
      <c r="C438" s="78"/>
      <c r="D438" s="46">
        <f t="shared" si="24"/>
        <v>165481</v>
      </c>
      <c r="E438" s="78"/>
      <c r="F438" s="97">
        <v>165481</v>
      </c>
      <c r="H438" s="95" t="s">
        <v>175</v>
      </c>
      <c r="I438" s="96" t="s">
        <v>2148</v>
      </c>
      <c r="J438" s="78"/>
      <c r="K438" s="46">
        <f t="shared" si="25"/>
        <v>255084</v>
      </c>
      <c r="L438" s="78"/>
      <c r="M438" s="97">
        <v>255084</v>
      </c>
      <c r="O438" s="95" t="s">
        <v>1568</v>
      </c>
      <c r="P438" s="96" t="s">
        <v>2298</v>
      </c>
      <c r="Q438" s="97">
        <v>887152</v>
      </c>
      <c r="R438" s="97">
        <f t="shared" si="26"/>
        <v>892889</v>
      </c>
      <c r="S438" s="97">
        <v>140800</v>
      </c>
      <c r="T438" s="97">
        <v>752089</v>
      </c>
      <c r="U438" s="78"/>
      <c r="V438" s="95" t="s">
        <v>1580</v>
      </c>
      <c r="W438" s="96" t="s">
        <v>2073</v>
      </c>
      <c r="X438" s="97">
        <v>288088</v>
      </c>
      <c r="Y438" s="46">
        <f t="shared" si="27"/>
        <v>130848</v>
      </c>
      <c r="Z438" s="97">
        <v>56750</v>
      </c>
      <c r="AA438" s="97">
        <v>74098</v>
      </c>
    </row>
    <row r="439" spans="1:27" ht="15">
      <c r="A439" s="95" t="s">
        <v>21</v>
      </c>
      <c r="B439" s="96" t="s">
        <v>2329</v>
      </c>
      <c r="C439" s="78"/>
      <c r="D439" s="46">
        <f t="shared" si="24"/>
        <v>23109</v>
      </c>
      <c r="E439" s="78"/>
      <c r="F439" s="97">
        <v>23109</v>
      </c>
      <c r="H439" s="95" t="s">
        <v>178</v>
      </c>
      <c r="I439" s="96" t="s">
        <v>1836</v>
      </c>
      <c r="J439" s="97">
        <v>1063000</v>
      </c>
      <c r="K439" s="46">
        <f t="shared" si="25"/>
        <v>2242502</v>
      </c>
      <c r="L439" s="78"/>
      <c r="M439" s="97">
        <v>2242502</v>
      </c>
      <c r="O439" s="95" t="s">
        <v>1571</v>
      </c>
      <c r="P439" s="96" t="s">
        <v>2072</v>
      </c>
      <c r="Q439" s="97">
        <v>12273209</v>
      </c>
      <c r="R439" s="97">
        <f t="shared" si="26"/>
        <v>7718643</v>
      </c>
      <c r="S439" s="97">
        <v>3313343</v>
      </c>
      <c r="T439" s="97">
        <v>4405300</v>
      </c>
      <c r="U439" s="78"/>
      <c r="V439" s="95" t="s">
        <v>1583</v>
      </c>
      <c r="W439" s="96" t="s">
        <v>2074</v>
      </c>
      <c r="X439" s="97">
        <v>418501</v>
      </c>
      <c r="Y439" s="46">
        <f t="shared" si="27"/>
        <v>291078</v>
      </c>
      <c r="Z439" s="78"/>
      <c r="AA439" s="97">
        <v>291078</v>
      </c>
    </row>
    <row r="440" spans="1:27" ht="15">
      <c r="A440" s="95" t="s">
        <v>24</v>
      </c>
      <c r="B440" s="96" t="s">
        <v>2110</v>
      </c>
      <c r="C440" s="97">
        <v>5589533</v>
      </c>
      <c r="D440" s="46">
        <f t="shared" si="24"/>
        <v>1116893</v>
      </c>
      <c r="E440" s="97">
        <v>2000</v>
      </c>
      <c r="F440" s="97">
        <v>1114893</v>
      </c>
      <c r="H440" s="95" t="s">
        <v>180</v>
      </c>
      <c r="I440" s="96" t="s">
        <v>2149</v>
      </c>
      <c r="J440" s="78"/>
      <c r="K440" s="46">
        <f t="shared" si="25"/>
        <v>1040273</v>
      </c>
      <c r="L440" s="78"/>
      <c r="M440" s="97">
        <v>1040273</v>
      </c>
      <c r="O440" s="95" t="s">
        <v>1574</v>
      </c>
      <c r="P440" s="96" t="s">
        <v>2299</v>
      </c>
      <c r="Q440" s="97">
        <v>9597358</v>
      </c>
      <c r="R440" s="97">
        <f t="shared" si="26"/>
        <v>4858198</v>
      </c>
      <c r="S440" s="97">
        <v>1279851</v>
      </c>
      <c r="T440" s="97">
        <v>3578347</v>
      </c>
      <c r="U440" s="78"/>
      <c r="V440" s="95" t="s">
        <v>1586</v>
      </c>
      <c r="W440" s="96" t="s">
        <v>2075</v>
      </c>
      <c r="X440" s="78"/>
      <c r="Y440" s="46">
        <f t="shared" si="27"/>
        <v>135752</v>
      </c>
      <c r="Z440" s="78"/>
      <c r="AA440" s="97">
        <v>135752</v>
      </c>
    </row>
    <row r="441" spans="1:27" ht="15">
      <c r="A441" s="95" t="s">
        <v>32</v>
      </c>
      <c r="B441" s="96" t="s">
        <v>2112</v>
      </c>
      <c r="C441" s="78"/>
      <c r="D441" s="46">
        <f t="shared" si="24"/>
        <v>158747</v>
      </c>
      <c r="E441" s="97">
        <v>28800</v>
      </c>
      <c r="F441" s="97">
        <v>129947</v>
      </c>
      <c r="H441" s="95" t="s">
        <v>183</v>
      </c>
      <c r="I441" s="96" t="s">
        <v>1948</v>
      </c>
      <c r="J441" s="97">
        <v>28000</v>
      </c>
      <c r="K441" s="46">
        <f t="shared" si="25"/>
        <v>524933</v>
      </c>
      <c r="L441" s="97">
        <v>16800</v>
      </c>
      <c r="M441" s="97">
        <v>508133</v>
      </c>
      <c r="O441" s="95" t="s">
        <v>1577</v>
      </c>
      <c r="P441" s="96" t="s">
        <v>2257</v>
      </c>
      <c r="Q441" s="97">
        <v>1635950</v>
      </c>
      <c r="R441" s="97">
        <f t="shared" si="26"/>
        <v>692532</v>
      </c>
      <c r="S441" s="78"/>
      <c r="T441" s="97">
        <v>692532</v>
      </c>
      <c r="U441" s="78"/>
      <c r="V441" s="95" t="s">
        <v>1589</v>
      </c>
      <c r="W441" s="96" t="s">
        <v>2076</v>
      </c>
      <c r="X441" s="97">
        <v>1542201</v>
      </c>
      <c r="Y441" s="46">
        <f t="shared" si="27"/>
        <v>13716417</v>
      </c>
      <c r="Z441" s="97">
        <v>12500</v>
      </c>
      <c r="AA441" s="97">
        <v>13703917</v>
      </c>
    </row>
    <row r="442" spans="1:27" ht="15">
      <c r="A442" s="95" t="s">
        <v>35</v>
      </c>
      <c r="B442" s="96" t="s">
        <v>2113</v>
      </c>
      <c r="C442" s="97">
        <v>11000</v>
      </c>
      <c r="D442" s="46">
        <f t="shared" si="24"/>
        <v>98593</v>
      </c>
      <c r="E442" s="78"/>
      <c r="F442" s="97">
        <v>98593</v>
      </c>
      <c r="H442" s="95" t="s">
        <v>185</v>
      </c>
      <c r="I442" s="96" t="s">
        <v>2150</v>
      </c>
      <c r="J442" s="97">
        <v>59000</v>
      </c>
      <c r="K442" s="46">
        <f t="shared" si="25"/>
        <v>273806</v>
      </c>
      <c r="L442" s="78"/>
      <c r="M442" s="97">
        <v>273806</v>
      </c>
      <c r="O442" s="95" t="s">
        <v>1580</v>
      </c>
      <c r="P442" s="96" t="s">
        <v>2073</v>
      </c>
      <c r="Q442" s="97">
        <v>3534991</v>
      </c>
      <c r="R442" s="97">
        <f t="shared" si="26"/>
        <v>2690834</v>
      </c>
      <c r="S442" s="97">
        <v>558625</v>
      </c>
      <c r="T442" s="97">
        <v>2132209</v>
      </c>
      <c r="U442" s="78"/>
      <c r="V442" s="95" t="s">
        <v>1592</v>
      </c>
      <c r="W442" s="96" t="s">
        <v>2077</v>
      </c>
      <c r="X442" s="97">
        <v>45000</v>
      </c>
      <c r="Y442" s="46">
        <f t="shared" si="27"/>
        <v>910075</v>
      </c>
      <c r="Z442" s="97">
        <v>735550</v>
      </c>
      <c r="AA442" s="97">
        <v>174525</v>
      </c>
    </row>
    <row r="443" spans="1:27" ht="15">
      <c r="A443" s="95" t="s">
        <v>38</v>
      </c>
      <c r="B443" s="96" t="s">
        <v>2114</v>
      </c>
      <c r="C443" s="78"/>
      <c r="D443" s="46">
        <f t="shared" si="24"/>
        <v>1437826</v>
      </c>
      <c r="E443" s="97">
        <v>45000</v>
      </c>
      <c r="F443" s="97">
        <v>1392826</v>
      </c>
      <c r="H443" s="95" t="s">
        <v>191</v>
      </c>
      <c r="I443" s="96" t="s">
        <v>2151</v>
      </c>
      <c r="J443" s="78"/>
      <c r="K443" s="46">
        <f t="shared" si="25"/>
        <v>38000</v>
      </c>
      <c r="L443" s="78"/>
      <c r="M443" s="97">
        <v>38000</v>
      </c>
      <c r="O443" s="95" t="s">
        <v>1583</v>
      </c>
      <c r="P443" s="96" t="s">
        <v>2074</v>
      </c>
      <c r="Q443" s="97">
        <v>4810533</v>
      </c>
      <c r="R443" s="97">
        <f t="shared" si="26"/>
        <v>2533220</v>
      </c>
      <c r="S443" s="97">
        <v>1677492</v>
      </c>
      <c r="T443" s="97">
        <v>855728</v>
      </c>
      <c r="U443" s="78"/>
      <c r="V443" s="95" t="s">
        <v>1598</v>
      </c>
      <c r="W443" s="96" t="s">
        <v>2078</v>
      </c>
      <c r="X443" s="97">
        <v>8132656</v>
      </c>
      <c r="Y443" s="46">
        <f t="shared" si="27"/>
        <v>2892809</v>
      </c>
      <c r="Z443" s="97">
        <v>120050</v>
      </c>
      <c r="AA443" s="97">
        <v>2772759</v>
      </c>
    </row>
    <row r="444" spans="1:27" ht="15">
      <c r="A444" s="95" t="s">
        <v>41</v>
      </c>
      <c r="B444" s="96" t="s">
        <v>2302</v>
      </c>
      <c r="C444" s="78"/>
      <c r="D444" s="46">
        <f t="shared" si="24"/>
        <v>70793</v>
      </c>
      <c r="E444" s="78"/>
      <c r="F444" s="97">
        <v>70793</v>
      </c>
      <c r="H444" s="95" t="s">
        <v>193</v>
      </c>
      <c r="I444" s="96" t="s">
        <v>2282</v>
      </c>
      <c r="J444" s="78"/>
      <c r="K444" s="46">
        <f t="shared" si="25"/>
        <v>261000</v>
      </c>
      <c r="L444" s="78"/>
      <c r="M444" s="97">
        <v>261000</v>
      </c>
      <c r="O444" s="95" t="s">
        <v>1586</v>
      </c>
      <c r="P444" s="96" t="s">
        <v>2075</v>
      </c>
      <c r="Q444" s="78"/>
      <c r="R444" s="97">
        <f t="shared" si="26"/>
        <v>491099</v>
      </c>
      <c r="S444" s="97">
        <v>62460</v>
      </c>
      <c r="T444" s="97">
        <v>428639</v>
      </c>
      <c r="U444" s="78"/>
      <c r="V444" s="95" t="s">
        <v>1602</v>
      </c>
      <c r="W444" s="96" t="s">
        <v>2079</v>
      </c>
      <c r="X444" s="97">
        <v>42500</v>
      </c>
      <c r="Y444" s="46">
        <f t="shared" si="27"/>
        <v>5000</v>
      </c>
      <c r="Z444" s="78"/>
      <c r="AA444" s="97">
        <v>5000</v>
      </c>
    </row>
    <row r="445" spans="1:27" ht="15">
      <c r="A445" s="95" t="s">
        <v>43</v>
      </c>
      <c r="B445" s="96" t="s">
        <v>2115</v>
      </c>
      <c r="C445" s="97">
        <v>1352600</v>
      </c>
      <c r="D445" s="46">
        <f t="shared" si="24"/>
        <v>1006251</v>
      </c>
      <c r="E445" s="97">
        <v>49650</v>
      </c>
      <c r="F445" s="97">
        <v>956601</v>
      </c>
      <c r="H445" s="95" t="s">
        <v>194</v>
      </c>
      <c r="I445" s="96" t="s">
        <v>2152</v>
      </c>
      <c r="J445" s="97">
        <v>417300</v>
      </c>
      <c r="K445" s="46">
        <f t="shared" si="25"/>
        <v>40840</v>
      </c>
      <c r="L445" s="97">
        <v>7000</v>
      </c>
      <c r="M445" s="97">
        <v>33840</v>
      </c>
      <c r="O445" s="95" t="s">
        <v>1589</v>
      </c>
      <c r="P445" s="96" t="s">
        <v>2076</v>
      </c>
      <c r="Q445" s="97">
        <v>27027636</v>
      </c>
      <c r="R445" s="97">
        <f t="shared" si="26"/>
        <v>8643627</v>
      </c>
      <c r="S445" s="97">
        <v>1416230</v>
      </c>
      <c r="T445" s="97">
        <v>7227397</v>
      </c>
      <c r="U445" s="78"/>
      <c r="V445" s="95" t="s">
        <v>1605</v>
      </c>
      <c r="W445" s="96" t="s">
        <v>2080</v>
      </c>
      <c r="X445" s="97">
        <v>168601962</v>
      </c>
      <c r="Y445" s="46">
        <f t="shared" si="27"/>
        <v>39191283</v>
      </c>
      <c r="Z445" s="97">
        <v>1291000</v>
      </c>
      <c r="AA445" s="97">
        <v>37900283</v>
      </c>
    </row>
    <row r="446" spans="1:27" ht="15">
      <c r="A446" s="95" t="s">
        <v>46</v>
      </c>
      <c r="B446" s="96" t="s">
        <v>2116</v>
      </c>
      <c r="C446" s="78"/>
      <c r="D446" s="46">
        <f t="shared" si="24"/>
        <v>550972</v>
      </c>
      <c r="E446" s="97">
        <v>258200</v>
      </c>
      <c r="F446" s="97">
        <v>292772</v>
      </c>
      <c r="H446" s="95" t="s">
        <v>198</v>
      </c>
      <c r="I446" s="96" t="s">
        <v>1905</v>
      </c>
      <c r="J446" s="97">
        <v>3000</v>
      </c>
      <c r="K446" s="46">
        <f t="shared" si="25"/>
        <v>1211787</v>
      </c>
      <c r="L446" s="97">
        <v>27300</v>
      </c>
      <c r="M446" s="97">
        <v>1184487</v>
      </c>
      <c r="O446" s="95" t="s">
        <v>1592</v>
      </c>
      <c r="P446" s="96" t="s">
        <v>2077</v>
      </c>
      <c r="Q446" s="97">
        <v>7965060</v>
      </c>
      <c r="R446" s="97">
        <f t="shared" si="26"/>
        <v>2285672</v>
      </c>
      <c r="S446" s="97">
        <v>1575345</v>
      </c>
      <c r="T446" s="97">
        <v>710327</v>
      </c>
      <c r="U446" s="78"/>
      <c r="V446" s="95" t="s">
        <v>1608</v>
      </c>
      <c r="W446" s="96" t="s">
        <v>2264</v>
      </c>
      <c r="X446" s="78"/>
      <c r="Y446" s="46">
        <f t="shared" si="27"/>
        <v>41900</v>
      </c>
      <c r="Z446" s="78"/>
      <c r="AA446" s="97">
        <v>41900</v>
      </c>
    </row>
    <row r="447" spans="1:27" ht="15">
      <c r="A447" s="95" t="s">
        <v>53</v>
      </c>
      <c r="B447" s="96" t="s">
        <v>2117</v>
      </c>
      <c r="C447" s="97">
        <v>301300</v>
      </c>
      <c r="D447" s="46">
        <f t="shared" si="24"/>
        <v>167846</v>
      </c>
      <c r="E447" s="97">
        <v>14800</v>
      </c>
      <c r="F447" s="97">
        <v>153046</v>
      </c>
      <c r="H447" s="95" t="s">
        <v>201</v>
      </c>
      <c r="I447" s="96" t="s">
        <v>2153</v>
      </c>
      <c r="J447" s="97">
        <v>22000</v>
      </c>
      <c r="K447" s="46">
        <f t="shared" si="25"/>
        <v>25671</v>
      </c>
      <c r="L447" s="78"/>
      <c r="M447" s="97">
        <v>25671</v>
      </c>
      <c r="O447" s="95" t="s">
        <v>1595</v>
      </c>
      <c r="P447" s="96" t="s">
        <v>2169</v>
      </c>
      <c r="Q447" s="97">
        <v>2261100</v>
      </c>
      <c r="R447" s="97">
        <f t="shared" si="26"/>
        <v>1566617</v>
      </c>
      <c r="S447" s="97">
        <v>533335</v>
      </c>
      <c r="T447" s="97">
        <v>1033282</v>
      </c>
      <c r="U447" s="78"/>
      <c r="V447" s="95" t="s">
        <v>1611</v>
      </c>
      <c r="W447" s="96" t="s">
        <v>2254</v>
      </c>
      <c r="X447" s="97">
        <v>8357336</v>
      </c>
      <c r="Y447" s="46">
        <f t="shared" si="27"/>
        <v>538445</v>
      </c>
      <c r="Z447" s="78"/>
      <c r="AA447" s="97">
        <v>538445</v>
      </c>
    </row>
    <row r="448" spans="1:27" ht="15">
      <c r="A448" s="95" t="s">
        <v>59</v>
      </c>
      <c r="B448" s="96" t="s">
        <v>2336</v>
      </c>
      <c r="C448" s="78"/>
      <c r="D448" s="46">
        <f t="shared" si="24"/>
        <v>133491</v>
      </c>
      <c r="E448" s="97">
        <v>6650</v>
      </c>
      <c r="F448" s="97">
        <v>126841</v>
      </c>
      <c r="H448" s="95" t="s">
        <v>204</v>
      </c>
      <c r="I448" s="96" t="s">
        <v>1880</v>
      </c>
      <c r="J448" s="78"/>
      <c r="K448" s="46">
        <f t="shared" si="25"/>
        <v>130123</v>
      </c>
      <c r="L448" s="78"/>
      <c r="M448" s="97">
        <v>130123</v>
      </c>
      <c r="O448" s="95" t="s">
        <v>1598</v>
      </c>
      <c r="P448" s="96" t="s">
        <v>2078</v>
      </c>
      <c r="Q448" s="97">
        <v>24499641</v>
      </c>
      <c r="R448" s="97">
        <f t="shared" si="26"/>
        <v>5588744</v>
      </c>
      <c r="S448" s="97">
        <v>69704</v>
      </c>
      <c r="T448" s="97">
        <v>5519040</v>
      </c>
      <c r="U448" s="78"/>
      <c r="V448" s="95" t="s">
        <v>1614</v>
      </c>
      <c r="W448" s="96" t="s">
        <v>2081</v>
      </c>
      <c r="X448" s="97">
        <v>7500</v>
      </c>
      <c r="Y448" s="46">
        <f t="shared" si="27"/>
        <v>11059663</v>
      </c>
      <c r="Z448" s="97">
        <v>5065000</v>
      </c>
      <c r="AA448" s="97">
        <v>5994663</v>
      </c>
    </row>
    <row r="449" spans="1:27" ht="15">
      <c r="A449" s="95" t="s">
        <v>62</v>
      </c>
      <c r="B449" s="96" t="s">
        <v>2118</v>
      </c>
      <c r="C449" s="97">
        <v>221100</v>
      </c>
      <c r="D449" s="46">
        <f t="shared" si="24"/>
        <v>355163</v>
      </c>
      <c r="E449" s="97">
        <v>214000</v>
      </c>
      <c r="F449" s="97">
        <v>141163</v>
      </c>
      <c r="H449" s="95" t="s">
        <v>209</v>
      </c>
      <c r="I449" s="96" t="s">
        <v>2154</v>
      </c>
      <c r="J449" s="78"/>
      <c r="K449" s="46">
        <f t="shared" si="25"/>
        <v>97500</v>
      </c>
      <c r="L449" s="78"/>
      <c r="M449" s="97">
        <v>97500</v>
      </c>
      <c r="O449" s="95" t="s">
        <v>1602</v>
      </c>
      <c r="P449" s="96" t="s">
        <v>2079</v>
      </c>
      <c r="Q449" s="97">
        <v>208720</v>
      </c>
      <c r="R449" s="97">
        <f t="shared" si="26"/>
        <v>2009233</v>
      </c>
      <c r="S449" s="97">
        <v>503985</v>
      </c>
      <c r="T449" s="97">
        <v>1505248</v>
      </c>
      <c r="U449" s="78"/>
      <c r="V449" s="95" t="s">
        <v>1617</v>
      </c>
      <c r="W449" s="96" t="s">
        <v>2082</v>
      </c>
      <c r="X449" s="97">
        <v>5000000</v>
      </c>
      <c r="Y449" s="46">
        <f t="shared" si="27"/>
        <v>707495</v>
      </c>
      <c r="Z449" s="78"/>
      <c r="AA449" s="97">
        <v>707495</v>
      </c>
    </row>
    <row r="450" spans="1:27" ht="15">
      <c r="A450" s="95" t="s">
        <v>65</v>
      </c>
      <c r="B450" s="96" t="s">
        <v>2119</v>
      </c>
      <c r="C450" s="78"/>
      <c r="D450" s="46">
        <f t="shared" si="24"/>
        <v>70552</v>
      </c>
      <c r="E450" s="97">
        <v>4000</v>
      </c>
      <c r="F450" s="97">
        <v>66552</v>
      </c>
      <c r="H450" s="95" t="s">
        <v>212</v>
      </c>
      <c r="I450" s="96" t="s">
        <v>2155</v>
      </c>
      <c r="J450" s="78"/>
      <c r="K450" s="46">
        <f t="shared" si="25"/>
        <v>27990</v>
      </c>
      <c r="L450" s="78"/>
      <c r="M450" s="97">
        <v>27990</v>
      </c>
      <c r="O450" s="95" t="s">
        <v>1605</v>
      </c>
      <c r="P450" s="96" t="s">
        <v>2080</v>
      </c>
      <c r="Q450" s="97">
        <v>1916000</v>
      </c>
      <c r="R450" s="97">
        <f t="shared" si="26"/>
        <v>34929006</v>
      </c>
      <c r="S450" s="97">
        <v>7218405</v>
      </c>
      <c r="T450" s="97">
        <v>27710601</v>
      </c>
      <c r="U450" s="78"/>
      <c r="V450" s="95" t="s">
        <v>1620</v>
      </c>
      <c r="W450" s="96" t="s">
        <v>2300</v>
      </c>
      <c r="X450" s="97">
        <v>51239382</v>
      </c>
      <c r="Y450" s="46">
        <f t="shared" si="27"/>
        <v>10443167</v>
      </c>
      <c r="Z450" s="97">
        <v>443000</v>
      </c>
      <c r="AA450" s="97">
        <v>10000167</v>
      </c>
    </row>
    <row r="451" spans="1:27" ht="15">
      <c r="A451" s="95" t="s">
        <v>68</v>
      </c>
      <c r="B451" s="96" t="s">
        <v>2120</v>
      </c>
      <c r="C451" s="78"/>
      <c r="D451" s="46">
        <f t="shared" si="24"/>
        <v>104850</v>
      </c>
      <c r="E451" s="97">
        <v>41050</v>
      </c>
      <c r="F451" s="97">
        <v>63800</v>
      </c>
      <c r="H451" s="95" t="s">
        <v>214</v>
      </c>
      <c r="I451" s="96" t="s">
        <v>2156</v>
      </c>
      <c r="J451" s="97">
        <v>7000</v>
      </c>
      <c r="K451" s="46">
        <f t="shared" si="25"/>
        <v>6440</v>
      </c>
      <c r="L451" s="78"/>
      <c r="M451" s="97">
        <v>6440</v>
      </c>
      <c r="O451" s="95" t="s">
        <v>1608</v>
      </c>
      <c r="P451" s="96" t="s">
        <v>2264</v>
      </c>
      <c r="Q451" s="97">
        <v>157500</v>
      </c>
      <c r="R451" s="97">
        <f t="shared" si="26"/>
        <v>1203774</v>
      </c>
      <c r="S451" s="97">
        <v>72340</v>
      </c>
      <c r="T451" s="97">
        <v>1131434</v>
      </c>
      <c r="U451" s="78"/>
      <c r="V451" s="95" t="s">
        <v>1623</v>
      </c>
      <c r="W451" s="96" t="s">
        <v>2206</v>
      </c>
      <c r="X451" s="97">
        <v>7480000</v>
      </c>
      <c r="Y451" s="46">
        <f t="shared" si="27"/>
        <v>24572704</v>
      </c>
      <c r="Z451" s="97">
        <v>4621002</v>
      </c>
      <c r="AA451" s="97">
        <v>19951702</v>
      </c>
    </row>
    <row r="452" spans="1:27" ht="15">
      <c r="A452" s="95" t="s">
        <v>71</v>
      </c>
      <c r="B452" s="96" t="s">
        <v>2121</v>
      </c>
      <c r="C452" s="78"/>
      <c r="D452" s="46">
        <f t="shared" si="24"/>
        <v>64451</v>
      </c>
      <c r="E452" s="97">
        <v>45000</v>
      </c>
      <c r="F452" s="97">
        <v>19451</v>
      </c>
      <c r="H452" s="95" t="s">
        <v>217</v>
      </c>
      <c r="I452" s="96" t="s">
        <v>2157</v>
      </c>
      <c r="J452" s="78"/>
      <c r="K452" s="46">
        <f t="shared" si="25"/>
        <v>8775</v>
      </c>
      <c r="L452" s="78"/>
      <c r="M452" s="97">
        <v>8775</v>
      </c>
      <c r="O452" s="95" t="s">
        <v>1611</v>
      </c>
      <c r="P452" s="96" t="s">
        <v>2254</v>
      </c>
      <c r="Q452" s="97">
        <v>165500</v>
      </c>
      <c r="R452" s="97">
        <f t="shared" si="26"/>
        <v>10417050</v>
      </c>
      <c r="S452" s="97">
        <v>4191400</v>
      </c>
      <c r="T452" s="97">
        <v>6225650</v>
      </c>
      <c r="U452" s="78"/>
      <c r="V452" s="95" t="s">
        <v>1626</v>
      </c>
      <c r="W452" s="96" t="s">
        <v>2083</v>
      </c>
      <c r="X452" s="97">
        <v>35300</v>
      </c>
      <c r="Y452" s="46">
        <f t="shared" si="27"/>
        <v>559507</v>
      </c>
      <c r="Z452" s="78"/>
      <c r="AA452" s="97">
        <v>559507</v>
      </c>
    </row>
    <row r="453" spans="1:27" ht="15">
      <c r="A453" s="95" t="s">
        <v>74</v>
      </c>
      <c r="B453" s="96" t="s">
        <v>2122</v>
      </c>
      <c r="C453" s="97">
        <v>622400</v>
      </c>
      <c r="D453" s="46">
        <f t="shared" si="24"/>
        <v>137880</v>
      </c>
      <c r="E453" s="78"/>
      <c r="F453" s="97">
        <v>137880</v>
      </c>
      <c r="H453" s="95" t="s">
        <v>220</v>
      </c>
      <c r="I453" s="96" t="s">
        <v>2158</v>
      </c>
      <c r="J453" s="97">
        <v>1500</v>
      </c>
      <c r="K453" s="46">
        <f t="shared" si="25"/>
        <v>36566</v>
      </c>
      <c r="L453" s="78"/>
      <c r="M453" s="97">
        <v>36566</v>
      </c>
      <c r="O453" s="95" t="s">
        <v>1614</v>
      </c>
      <c r="P453" s="96" t="s">
        <v>2081</v>
      </c>
      <c r="Q453" s="97">
        <v>836350</v>
      </c>
      <c r="R453" s="97">
        <f t="shared" si="26"/>
        <v>5328101</v>
      </c>
      <c r="S453" s="97">
        <v>1011155</v>
      </c>
      <c r="T453" s="97">
        <v>4316946</v>
      </c>
      <c r="U453" s="78"/>
      <c r="V453" s="95" t="s">
        <v>1632</v>
      </c>
      <c r="W453" s="96" t="s">
        <v>2084</v>
      </c>
      <c r="X453" s="97">
        <v>12060</v>
      </c>
      <c r="Y453" s="46">
        <f t="shared" si="27"/>
        <v>393045</v>
      </c>
      <c r="Z453" s="97">
        <v>4000</v>
      </c>
      <c r="AA453" s="97">
        <v>389045</v>
      </c>
    </row>
    <row r="454" spans="1:27" ht="15">
      <c r="A454" s="95" t="s">
        <v>77</v>
      </c>
      <c r="B454" s="96" t="s">
        <v>2123</v>
      </c>
      <c r="C454" s="97">
        <v>203000</v>
      </c>
      <c r="D454" s="46">
        <f t="shared" si="24"/>
        <v>255764</v>
      </c>
      <c r="E454" s="97">
        <v>63500</v>
      </c>
      <c r="F454" s="97">
        <v>192264</v>
      </c>
      <c r="H454" s="95" t="s">
        <v>223</v>
      </c>
      <c r="I454" s="96" t="s">
        <v>2159</v>
      </c>
      <c r="J454" s="78"/>
      <c r="K454" s="46">
        <f t="shared" si="25"/>
        <v>300</v>
      </c>
      <c r="L454" s="78"/>
      <c r="M454" s="97">
        <v>300</v>
      </c>
      <c r="O454" s="95" t="s">
        <v>1617</v>
      </c>
      <c r="P454" s="96" t="s">
        <v>2082</v>
      </c>
      <c r="Q454" s="97">
        <v>347100</v>
      </c>
      <c r="R454" s="97">
        <f t="shared" si="26"/>
        <v>3885232</v>
      </c>
      <c r="S454" s="97">
        <v>730950</v>
      </c>
      <c r="T454" s="97">
        <v>3154282</v>
      </c>
      <c r="U454" s="78"/>
      <c r="V454" s="95" t="s">
        <v>1635</v>
      </c>
      <c r="W454" s="96" t="s">
        <v>2085</v>
      </c>
      <c r="X454" s="97">
        <v>15530402</v>
      </c>
      <c r="Y454" s="46">
        <f t="shared" si="27"/>
        <v>33079136</v>
      </c>
      <c r="Z454" s="97">
        <v>287000</v>
      </c>
      <c r="AA454" s="97">
        <v>32792136</v>
      </c>
    </row>
    <row r="455" spans="1:27" ht="15">
      <c r="A455" s="95" t="s">
        <v>80</v>
      </c>
      <c r="B455" s="96" t="s">
        <v>2124</v>
      </c>
      <c r="C455" s="97">
        <v>35000</v>
      </c>
      <c r="D455" s="46">
        <f aca="true" t="shared" si="28" ref="D455:D503">E455+F455</f>
        <v>351413</v>
      </c>
      <c r="E455" s="97">
        <v>110000</v>
      </c>
      <c r="F455" s="97">
        <v>241413</v>
      </c>
      <c r="H455" s="95" t="s">
        <v>229</v>
      </c>
      <c r="I455" s="96" t="s">
        <v>1824</v>
      </c>
      <c r="J455" s="78"/>
      <c r="K455" s="46">
        <f aca="true" t="shared" si="29" ref="K455:K462">L455+M455</f>
        <v>13296</v>
      </c>
      <c r="L455" s="78"/>
      <c r="M455" s="97">
        <v>13296</v>
      </c>
      <c r="O455" s="95" t="s">
        <v>1620</v>
      </c>
      <c r="P455" s="96" t="s">
        <v>2300</v>
      </c>
      <c r="Q455" s="97">
        <v>2696806</v>
      </c>
      <c r="R455" s="97">
        <f aca="true" t="shared" si="30" ref="R455:R518">S455+T455</f>
        <v>17032793</v>
      </c>
      <c r="S455" s="97">
        <v>4593613</v>
      </c>
      <c r="T455" s="97">
        <v>12439180</v>
      </c>
      <c r="U455" s="78"/>
      <c r="V455" s="95" t="s">
        <v>1638</v>
      </c>
      <c r="W455" s="96" t="s">
        <v>2086</v>
      </c>
      <c r="X455" s="97">
        <v>12000</v>
      </c>
      <c r="Y455" s="46">
        <f aca="true" t="shared" si="31" ref="Y455:Y518">Z455+AA455</f>
        <v>1837392</v>
      </c>
      <c r="Z455" s="78"/>
      <c r="AA455" s="97">
        <v>1837392</v>
      </c>
    </row>
    <row r="456" spans="1:27" ht="15">
      <c r="A456" s="95" t="s">
        <v>83</v>
      </c>
      <c r="B456" s="96" t="s">
        <v>2125</v>
      </c>
      <c r="C456" s="97">
        <v>405200</v>
      </c>
      <c r="D456" s="46">
        <f t="shared" si="28"/>
        <v>384483</v>
      </c>
      <c r="E456" s="97">
        <v>85300</v>
      </c>
      <c r="F456" s="97">
        <v>299183</v>
      </c>
      <c r="H456" s="95" t="s">
        <v>232</v>
      </c>
      <c r="I456" s="96" t="s">
        <v>2161</v>
      </c>
      <c r="J456" s="78"/>
      <c r="K456" s="46">
        <f t="shared" si="29"/>
        <v>426842</v>
      </c>
      <c r="L456" s="97">
        <v>417292</v>
      </c>
      <c r="M456" s="97">
        <v>9550</v>
      </c>
      <c r="O456" s="95" t="s">
        <v>1623</v>
      </c>
      <c r="P456" s="96" t="s">
        <v>2206</v>
      </c>
      <c r="Q456" s="97">
        <v>14658264</v>
      </c>
      <c r="R456" s="97">
        <f t="shared" si="30"/>
        <v>19388111</v>
      </c>
      <c r="S456" s="97">
        <v>342901</v>
      </c>
      <c r="T456" s="97">
        <v>19045210</v>
      </c>
      <c r="U456" s="78"/>
      <c r="V456" s="95" t="s">
        <v>1641</v>
      </c>
      <c r="W456" s="96" t="s">
        <v>2087</v>
      </c>
      <c r="X456" s="97">
        <v>93599481</v>
      </c>
      <c r="Y456" s="46">
        <f t="shared" si="31"/>
        <v>49870384</v>
      </c>
      <c r="Z456" s="97">
        <v>362000</v>
      </c>
      <c r="AA456" s="97">
        <v>49508384</v>
      </c>
    </row>
    <row r="457" spans="1:27" ht="15">
      <c r="A457" s="95" t="s">
        <v>86</v>
      </c>
      <c r="B457" s="96" t="s">
        <v>2126</v>
      </c>
      <c r="C457" s="97">
        <v>5290</v>
      </c>
      <c r="D457" s="46">
        <f t="shared" si="28"/>
        <v>74745</v>
      </c>
      <c r="E457" s="97">
        <v>58400</v>
      </c>
      <c r="F457" s="97">
        <v>16345</v>
      </c>
      <c r="H457" s="95" t="s">
        <v>235</v>
      </c>
      <c r="I457" s="96" t="s">
        <v>2162</v>
      </c>
      <c r="J457" s="97">
        <v>344467</v>
      </c>
      <c r="K457" s="46">
        <f t="shared" si="29"/>
        <v>101851</v>
      </c>
      <c r="L457" s="78"/>
      <c r="M457" s="97">
        <v>101851</v>
      </c>
      <c r="O457" s="95" t="s">
        <v>1626</v>
      </c>
      <c r="P457" s="96" t="s">
        <v>2083</v>
      </c>
      <c r="Q457" s="97">
        <v>5620700</v>
      </c>
      <c r="R457" s="97">
        <f t="shared" si="30"/>
        <v>2550866</v>
      </c>
      <c r="S457" s="97">
        <v>755859</v>
      </c>
      <c r="T457" s="97">
        <v>1795007</v>
      </c>
      <c r="U457" s="78"/>
      <c r="V457" s="95" t="s">
        <v>1644</v>
      </c>
      <c r="W457" s="96" t="s">
        <v>2088</v>
      </c>
      <c r="X457" s="97">
        <v>1149700</v>
      </c>
      <c r="Y457" s="46">
        <f t="shared" si="31"/>
        <v>4295587</v>
      </c>
      <c r="Z457" s="97">
        <v>54000</v>
      </c>
      <c r="AA457" s="97">
        <v>4241587</v>
      </c>
    </row>
    <row r="458" spans="1:27" ht="15">
      <c r="A458" s="95" t="s">
        <v>89</v>
      </c>
      <c r="B458" s="96" t="s">
        <v>2280</v>
      </c>
      <c r="C458" s="78"/>
      <c r="D458" s="46">
        <f t="shared" si="28"/>
        <v>121451</v>
      </c>
      <c r="E458" s="78"/>
      <c r="F458" s="97">
        <v>121451</v>
      </c>
      <c r="H458" s="95" t="s">
        <v>238</v>
      </c>
      <c r="I458" s="96" t="s">
        <v>2163</v>
      </c>
      <c r="J458" s="97">
        <v>24505</v>
      </c>
      <c r="K458" s="46">
        <f t="shared" si="29"/>
        <v>49620</v>
      </c>
      <c r="L458" s="97">
        <v>14225</v>
      </c>
      <c r="M458" s="97">
        <v>35395</v>
      </c>
      <c r="O458" s="95" t="s">
        <v>1629</v>
      </c>
      <c r="P458" s="96" t="s">
        <v>2279</v>
      </c>
      <c r="Q458" s="78"/>
      <c r="R458" s="97">
        <f t="shared" si="30"/>
        <v>541721</v>
      </c>
      <c r="S458" s="78"/>
      <c r="T458" s="97">
        <v>541721</v>
      </c>
      <c r="U458" s="78"/>
      <c r="V458" s="95" t="s">
        <v>1647</v>
      </c>
      <c r="W458" s="96" t="s">
        <v>2327</v>
      </c>
      <c r="X458" s="97">
        <v>99400</v>
      </c>
      <c r="Y458" s="46">
        <f t="shared" si="31"/>
        <v>1809211</v>
      </c>
      <c r="Z458" s="97">
        <v>500</v>
      </c>
      <c r="AA458" s="97">
        <v>1808711</v>
      </c>
    </row>
    <row r="459" spans="1:27" ht="15">
      <c r="A459" s="95" t="s">
        <v>92</v>
      </c>
      <c r="B459" s="96" t="s">
        <v>2127</v>
      </c>
      <c r="C459" s="97">
        <v>220000</v>
      </c>
      <c r="D459" s="46">
        <f t="shared" si="28"/>
        <v>298829</v>
      </c>
      <c r="E459" s="78"/>
      <c r="F459" s="97">
        <v>298829</v>
      </c>
      <c r="H459" s="95" t="s">
        <v>240</v>
      </c>
      <c r="I459" s="96" t="s">
        <v>2164</v>
      </c>
      <c r="J459" s="78"/>
      <c r="K459" s="46">
        <f t="shared" si="29"/>
        <v>71330</v>
      </c>
      <c r="L459" s="78"/>
      <c r="M459" s="97">
        <v>71330</v>
      </c>
      <c r="O459" s="95" t="s">
        <v>1632</v>
      </c>
      <c r="P459" s="96" t="s">
        <v>2084</v>
      </c>
      <c r="Q459" s="97">
        <v>23400</v>
      </c>
      <c r="R459" s="97">
        <f t="shared" si="30"/>
        <v>3763555</v>
      </c>
      <c r="S459" s="97">
        <v>633090</v>
      </c>
      <c r="T459" s="97">
        <v>3130465</v>
      </c>
      <c r="U459" s="78"/>
      <c r="V459" s="95" t="s">
        <v>1650</v>
      </c>
      <c r="W459" s="96" t="s">
        <v>2089</v>
      </c>
      <c r="X459" s="97">
        <v>173400</v>
      </c>
      <c r="Y459" s="46">
        <f t="shared" si="31"/>
        <v>647510</v>
      </c>
      <c r="Z459" s="97">
        <v>21848</v>
      </c>
      <c r="AA459" s="97">
        <v>625662</v>
      </c>
    </row>
    <row r="460" spans="1:27" ht="15">
      <c r="A460" s="95" t="s">
        <v>95</v>
      </c>
      <c r="B460" s="96" t="s">
        <v>2128</v>
      </c>
      <c r="C460" s="78"/>
      <c r="D460" s="46">
        <f t="shared" si="28"/>
        <v>252358</v>
      </c>
      <c r="E460" s="97">
        <v>41800</v>
      </c>
      <c r="F460" s="97">
        <v>210558</v>
      </c>
      <c r="H460" s="95" t="s">
        <v>243</v>
      </c>
      <c r="I460" s="96" t="s">
        <v>1807</v>
      </c>
      <c r="J460" s="97">
        <v>64500</v>
      </c>
      <c r="K460" s="46">
        <f t="shared" si="29"/>
        <v>53100</v>
      </c>
      <c r="L460" s="78"/>
      <c r="M460" s="97">
        <v>53100</v>
      </c>
      <c r="O460" s="95" t="s">
        <v>1635</v>
      </c>
      <c r="P460" s="96" t="s">
        <v>2085</v>
      </c>
      <c r="Q460" s="97">
        <v>950000</v>
      </c>
      <c r="R460" s="97">
        <f t="shared" si="30"/>
        <v>3356338</v>
      </c>
      <c r="S460" s="97">
        <v>1111300</v>
      </c>
      <c r="T460" s="97">
        <v>2245038</v>
      </c>
      <c r="U460" s="78"/>
      <c r="V460" s="95" t="s">
        <v>1653</v>
      </c>
      <c r="W460" s="96" t="s">
        <v>2090</v>
      </c>
      <c r="X460" s="97">
        <v>6000</v>
      </c>
      <c r="Y460" s="46">
        <f t="shared" si="31"/>
        <v>462524</v>
      </c>
      <c r="Z460" s="78"/>
      <c r="AA460" s="97">
        <v>462524</v>
      </c>
    </row>
    <row r="461" spans="1:27" ht="15">
      <c r="A461" s="95" t="s">
        <v>98</v>
      </c>
      <c r="B461" s="96" t="s">
        <v>2129</v>
      </c>
      <c r="C461" s="97">
        <v>83000</v>
      </c>
      <c r="D461" s="46">
        <f t="shared" si="28"/>
        <v>87016</v>
      </c>
      <c r="E461" s="78"/>
      <c r="F461" s="97">
        <v>87016</v>
      </c>
      <c r="H461" s="95" t="s">
        <v>246</v>
      </c>
      <c r="I461" s="96" t="s">
        <v>2171</v>
      </c>
      <c r="J461" s="97">
        <v>7606</v>
      </c>
      <c r="K461" s="46">
        <f t="shared" si="29"/>
        <v>19400</v>
      </c>
      <c r="L461" s="78"/>
      <c r="M461" s="97">
        <v>19400</v>
      </c>
      <c r="O461" s="95" t="s">
        <v>1638</v>
      </c>
      <c r="P461" s="96" t="s">
        <v>2086</v>
      </c>
      <c r="Q461" s="97">
        <v>95200</v>
      </c>
      <c r="R461" s="97">
        <f t="shared" si="30"/>
        <v>1723760</v>
      </c>
      <c r="S461" s="97">
        <v>296000</v>
      </c>
      <c r="T461" s="97">
        <v>1427760</v>
      </c>
      <c r="U461" s="78"/>
      <c r="V461" s="95" t="s">
        <v>1656</v>
      </c>
      <c r="W461" s="96" t="s">
        <v>2091</v>
      </c>
      <c r="X461" s="97">
        <v>113618</v>
      </c>
      <c r="Y461" s="46">
        <f t="shared" si="31"/>
        <v>111031</v>
      </c>
      <c r="Z461" s="97">
        <v>23800</v>
      </c>
      <c r="AA461" s="97">
        <v>87231</v>
      </c>
    </row>
    <row r="462" spans="1:27" ht="15">
      <c r="A462" s="95" t="s">
        <v>101</v>
      </c>
      <c r="B462" s="96" t="s">
        <v>2207</v>
      </c>
      <c r="C462" s="97">
        <v>234093</v>
      </c>
      <c r="D462" s="46">
        <f t="shared" si="28"/>
        <v>792000</v>
      </c>
      <c r="E462" s="97">
        <v>100001</v>
      </c>
      <c r="F462" s="97">
        <v>691999</v>
      </c>
      <c r="H462" s="95" t="s">
        <v>249</v>
      </c>
      <c r="I462" s="96" t="s">
        <v>2172</v>
      </c>
      <c r="J462" s="97">
        <v>630754</v>
      </c>
      <c r="K462" s="46">
        <f t="shared" si="29"/>
        <v>1148565</v>
      </c>
      <c r="L462" s="97">
        <v>371250</v>
      </c>
      <c r="M462" s="97">
        <v>777315</v>
      </c>
      <c r="O462" s="95" t="s">
        <v>1641</v>
      </c>
      <c r="P462" s="96" t="s">
        <v>2087</v>
      </c>
      <c r="Q462" s="97">
        <v>2053215</v>
      </c>
      <c r="R462" s="97">
        <f t="shared" si="30"/>
        <v>14803734</v>
      </c>
      <c r="S462" s="97">
        <v>2786424</v>
      </c>
      <c r="T462" s="97">
        <v>12017310</v>
      </c>
      <c r="U462" s="78"/>
      <c r="V462" s="95" t="s">
        <v>1659</v>
      </c>
      <c r="W462" s="96" t="s">
        <v>2092</v>
      </c>
      <c r="X462" s="97">
        <v>1816361</v>
      </c>
      <c r="Y462" s="46">
        <f t="shared" si="31"/>
        <v>24431</v>
      </c>
      <c r="Z462" s="78"/>
      <c r="AA462" s="97">
        <v>24431</v>
      </c>
    </row>
    <row r="463" spans="1:27" ht="15">
      <c r="A463" s="95" t="s">
        <v>104</v>
      </c>
      <c r="B463" s="96" t="s">
        <v>2130</v>
      </c>
      <c r="C463" s="97">
        <v>43000</v>
      </c>
      <c r="D463" s="46">
        <f t="shared" si="28"/>
        <v>123371</v>
      </c>
      <c r="E463" s="78"/>
      <c r="F463" s="97">
        <v>123371</v>
      </c>
      <c r="O463" s="95" t="s">
        <v>1644</v>
      </c>
      <c r="P463" s="96" t="s">
        <v>2088</v>
      </c>
      <c r="Q463" s="97">
        <v>1768825</v>
      </c>
      <c r="R463" s="97">
        <f t="shared" si="30"/>
        <v>9269577</v>
      </c>
      <c r="S463" s="97">
        <v>1408990</v>
      </c>
      <c r="T463" s="97">
        <v>7860587</v>
      </c>
      <c r="U463" s="78"/>
      <c r="V463" s="95" t="s">
        <v>1662</v>
      </c>
      <c r="W463" s="96" t="s">
        <v>2093</v>
      </c>
      <c r="X463" s="97">
        <v>301809</v>
      </c>
      <c r="Y463" s="46">
        <f t="shared" si="31"/>
        <v>1806258</v>
      </c>
      <c r="Z463" s="97">
        <v>37000</v>
      </c>
      <c r="AA463" s="97">
        <v>1769258</v>
      </c>
    </row>
    <row r="464" spans="1:27" ht="15">
      <c r="A464" s="95" t="s">
        <v>107</v>
      </c>
      <c r="B464" s="96" t="s">
        <v>2131</v>
      </c>
      <c r="C464" s="78"/>
      <c r="D464" s="46">
        <f t="shared" si="28"/>
        <v>263629</v>
      </c>
      <c r="E464" s="97">
        <v>177300</v>
      </c>
      <c r="F464" s="97">
        <v>86329</v>
      </c>
      <c r="O464" s="95" t="s">
        <v>1647</v>
      </c>
      <c r="P464" s="96" t="s">
        <v>2327</v>
      </c>
      <c r="Q464" s="97">
        <v>15606</v>
      </c>
      <c r="R464" s="97">
        <f t="shared" si="30"/>
        <v>2207141</v>
      </c>
      <c r="S464" s="97">
        <v>402700</v>
      </c>
      <c r="T464" s="97">
        <v>1804441</v>
      </c>
      <c r="U464" s="78"/>
      <c r="V464" s="95" t="s">
        <v>1665</v>
      </c>
      <c r="W464" s="96" t="s">
        <v>2094</v>
      </c>
      <c r="X464" s="97">
        <v>5277467</v>
      </c>
      <c r="Y464" s="46">
        <f t="shared" si="31"/>
        <v>5598555</v>
      </c>
      <c r="Z464" s="97">
        <v>3011968</v>
      </c>
      <c r="AA464" s="97">
        <v>2586587</v>
      </c>
    </row>
    <row r="465" spans="1:27" ht="15">
      <c r="A465" s="95" t="s">
        <v>110</v>
      </c>
      <c r="B465" s="96" t="s">
        <v>2132</v>
      </c>
      <c r="C465" s="78"/>
      <c r="D465" s="46">
        <f t="shared" si="28"/>
        <v>39478</v>
      </c>
      <c r="E465" s="78"/>
      <c r="F465" s="97">
        <v>39478</v>
      </c>
      <c r="O465" s="95" t="s">
        <v>1650</v>
      </c>
      <c r="P465" s="96" t="s">
        <v>2089</v>
      </c>
      <c r="Q465" s="97">
        <v>505000</v>
      </c>
      <c r="R465" s="97">
        <f t="shared" si="30"/>
        <v>646277</v>
      </c>
      <c r="S465" s="97">
        <v>379700</v>
      </c>
      <c r="T465" s="97">
        <v>266577</v>
      </c>
      <c r="U465" s="78"/>
      <c r="V465" s="95" t="s">
        <v>1668</v>
      </c>
      <c r="W465" s="96" t="s">
        <v>2095</v>
      </c>
      <c r="X465" s="97">
        <v>3000</v>
      </c>
      <c r="Y465" s="46">
        <f t="shared" si="31"/>
        <v>225865</v>
      </c>
      <c r="Z465" s="78"/>
      <c r="AA465" s="97">
        <v>225865</v>
      </c>
    </row>
    <row r="466" spans="1:27" ht="15">
      <c r="A466" s="95" t="s">
        <v>113</v>
      </c>
      <c r="B466" s="96" t="s">
        <v>2133</v>
      </c>
      <c r="C466" s="97">
        <v>31601</v>
      </c>
      <c r="D466" s="46">
        <f t="shared" si="28"/>
        <v>596957</v>
      </c>
      <c r="E466" s="97">
        <v>63300</v>
      </c>
      <c r="F466" s="97">
        <v>533657</v>
      </c>
      <c r="O466" s="95" t="s">
        <v>1653</v>
      </c>
      <c r="P466" s="96" t="s">
        <v>2090</v>
      </c>
      <c r="Q466" s="97">
        <v>324450</v>
      </c>
      <c r="R466" s="97">
        <f t="shared" si="30"/>
        <v>45500</v>
      </c>
      <c r="S466" s="78"/>
      <c r="T466" s="97">
        <v>45500</v>
      </c>
      <c r="U466" s="78"/>
      <c r="V466" s="95" t="s">
        <v>1671</v>
      </c>
      <c r="W466" s="96" t="s">
        <v>2301</v>
      </c>
      <c r="X466" s="97">
        <v>584716</v>
      </c>
      <c r="Y466" s="46">
        <f t="shared" si="31"/>
        <v>1535978</v>
      </c>
      <c r="Z466" s="97">
        <v>23835</v>
      </c>
      <c r="AA466" s="97">
        <v>1512143</v>
      </c>
    </row>
    <row r="467" spans="1:27" ht="15">
      <c r="A467" s="95" t="s">
        <v>127</v>
      </c>
      <c r="B467" s="96" t="s">
        <v>2134</v>
      </c>
      <c r="C467" s="97">
        <v>375000</v>
      </c>
      <c r="D467" s="46">
        <f t="shared" si="28"/>
        <v>133577</v>
      </c>
      <c r="E467" s="97">
        <v>2000</v>
      </c>
      <c r="F467" s="97">
        <v>131577</v>
      </c>
      <c r="O467" s="95" t="s">
        <v>1656</v>
      </c>
      <c r="P467" s="96" t="s">
        <v>2091</v>
      </c>
      <c r="Q467" s="97">
        <v>227300</v>
      </c>
      <c r="R467" s="97">
        <f t="shared" si="30"/>
        <v>166878</v>
      </c>
      <c r="S467" s="97">
        <v>87000</v>
      </c>
      <c r="T467" s="97">
        <v>79878</v>
      </c>
      <c r="U467" s="78"/>
      <c r="V467" s="95" t="s">
        <v>1674</v>
      </c>
      <c r="W467" s="96" t="s">
        <v>2096</v>
      </c>
      <c r="X467" s="97">
        <v>907100</v>
      </c>
      <c r="Y467" s="46">
        <f t="shared" si="31"/>
        <v>1384628</v>
      </c>
      <c r="Z467" s="97">
        <v>125500</v>
      </c>
      <c r="AA467" s="97">
        <v>1259128</v>
      </c>
    </row>
    <row r="468" spans="1:27" ht="15">
      <c r="A468" s="95" t="s">
        <v>133</v>
      </c>
      <c r="B468" s="96" t="s">
        <v>2136</v>
      </c>
      <c r="C468" s="78"/>
      <c r="D468" s="46">
        <f t="shared" si="28"/>
        <v>730247</v>
      </c>
      <c r="E468" s="97">
        <v>379000</v>
      </c>
      <c r="F468" s="97">
        <v>351247</v>
      </c>
      <c r="O468" s="95" t="s">
        <v>1659</v>
      </c>
      <c r="P468" s="96" t="s">
        <v>2092</v>
      </c>
      <c r="Q468" s="97">
        <v>382075</v>
      </c>
      <c r="R468" s="97">
        <f t="shared" si="30"/>
        <v>295259</v>
      </c>
      <c r="S468" s="97">
        <v>81000</v>
      </c>
      <c r="T468" s="97">
        <v>214259</v>
      </c>
      <c r="U468" s="78"/>
      <c r="V468" s="95" t="s">
        <v>1677</v>
      </c>
      <c r="W468" s="96" t="s">
        <v>2097</v>
      </c>
      <c r="X468" s="97">
        <v>473063</v>
      </c>
      <c r="Y468" s="46">
        <f t="shared" si="31"/>
        <v>2807460</v>
      </c>
      <c r="Z468" s="97">
        <v>3200</v>
      </c>
      <c r="AA468" s="97">
        <v>2804260</v>
      </c>
    </row>
    <row r="469" spans="1:27" ht="15">
      <c r="A469" s="95" t="s">
        <v>136</v>
      </c>
      <c r="B469" s="96" t="s">
        <v>2137</v>
      </c>
      <c r="C469" s="97">
        <v>783000</v>
      </c>
      <c r="D469" s="46">
        <f t="shared" si="28"/>
        <v>6627436</v>
      </c>
      <c r="E469" s="97">
        <v>632317</v>
      </c>
      <c r="F469" s="97">
        <v>5995119</v>
      </c>
      <c r="O469" s="95" t="s">
        <v>1662</v>
      </c>
      <c r="P469" s="96" t="s">
        <v>2093</v>
      </c>
      <c r="Q469" s="97">
        <v>28601</v>
      </c>
      <c r="R469" s="97">
        <f t="shared" si="30"/>
        <v>419205</v>
      </c>
      <c r="S469" s="97">
        <v>237902</v>
      </c>
      <c r="T469" s="97">
        <v>181303</v>
      </c>
      <c r="U469" s="78"/>
      <c r="V469" s="95" t="s">
        <v>1680</v>
      </c>
      <c r="W469" s="96" t="s">
        <v>2098</v>
      </c>
      <c r="X469" s="97">
        <v>59250</v>
      </c>
      <c r="Y469" s="46">
        <f t="shared" si="31"/>
        <v>40050</v>
      </c>
      <c r="Z469" s="78"/>
      <c r="AA469" s="97">
        <v>40050</v>
      </c>
    </row>
    <row r="470" spans="1:27" ht="15">
      <c r="A470" s="95" t="s">
        <v>142</v>
      </c>
      <c r="B470" s="96" t="s">
        <v>2138</v>
      </c>
      <c r="C470" s="78"/>
      <c r="D470" s="46">
        <f t="shared" si="28"/>
        <v>663700</v>
      </c>
      <c r="E470" s="97">
        <v>418000</v>
      </c>
      <c r="F470" s="97">
        <v>245700</v>
      </c>
      <c r="O470" s="95" t="s">
        <v>1665</v>
      </c>
      <c r="P470" s="96" t="s">
        <v>2094</v>
      </c>
      <c r="Q470" s="97">
        <v>460700</v>
      </c>
      <c r="R470" s="97">
        <f t="shared" si="30"/>
        <v>564419</v>
      </c>
      <c r="S470" s="97">
        <v>110900</v>
      </c>
      <c r="T470" s="97">
        <v>453519</v>
      </c>
      <c r="U470" s="78"/>
      <c r="V470" s="95" t="s">
        <v>1688</v>
      </c>
      <c r="W470" s="96" t="s">
        <v>2099</v>
      </c>
      <c r="X470" s="97">
        <v>6515</v>
      </c>
      <c r="Y470" s="46">
        <f t="shared" si="31"/>
        <v>980380</v>
      </c>
      <c r="Z470" s="97">
        <v>205000</v>
      </c>
      <c r="AA470" s="97">
        <v>775380</v>
      </c>
    </row>
    <row r="471" spans="1:27" ht="15">
      <c r="A471" s="95" t="s">
        <v>145</v>
      </c>
      <c r="B471" s="96" t="s">
        <v>2139</v>
      </c>
      <c r="C471" s="78"/>
      <c r="D471" s="46">
        <f t="shared" si="28"/>
        <v>188138</v>
      </c>
      <c r="E471" s="78"/>
      <c r="F471" s="97">
        <v>188138</v>
      </c>
      <c r="O471" s="95" t="s">
        <v>1668</v>
      </c>
      <c r="P471" s="96" t="s">
        <v>2095</v>
      </c>
      <c r="Q471" s="97">
        <v>491122</v>
      </c>
      <c r="R471" s="97">
        <f t="shared" si="30"/>
        <v>878627</v>
      </c>
      <c r="S471" s="97">
        <v>1500</v>
      </c>
      <c r="T471" s="97">
        <v>877127</v>
      </c>
      <c r="U471" s="78"/>
      <c r="V471" s="95" t="s">
        <v>1691</v>
      </c>
      <c r="W471" s="96" t="s">
        <v>2100</v>
      </c>
      <c r="X471" s="97">
        <v>2631385</v>
      </c>
      <c r="Y471" s="46">
        <f t="shared" si="31"/>
        <v>3466509</v>
      </c>
      <c r="Z471" s="97">
        <v>183000</v>
      </c>
      <c r="AA471" s="97">
        <v>3283509</v>
      </c>
    </row>
    <row r="472" spans="1:27" ht="15">
      <c r="A472" s="95" t="s">
        <v>148</v>
      </c>
      <c r="B472" s="96" t="s">
        <v>2330</v>
      </c>
      <c r="C472" s="78"/>
      <c r="D472" s="46">
        <f t="shared" si="28"/>
        <v>342116</v>
      </c>
      <c r="E472" s="78"/>
      <c r="F472" s="97">
        <v>342116</v>
      </c>
      <c r="O472" s="95" t="s">
        <v>1671</v>
      </c>
      <c r="P472" s="96" t="s">
        <v>2301</v>
      </c>
      <c r="Q472" s="97">
        <v>35850</v>
      </c>
      <c r="R472" s="97">
        <f t="shared" si="30"/>
        <v>2544973</v>
      </c>
      <c r="S472" s="97">
        <v>69065</v>
      </c>
      <c r="T472" s="97">
        <v>2475908</v>
      </c>
      <c r="U472" s="78"/>
      <c r="V472" s="95" t="s">
        <v>1694</v>
      </c>
      <c r="W472" s="96" t="s">
        <v>2170</v>
      </c>
      <c r="X472" s="97">
        <v>277878</v>
      </c>
      <c r="Y472" s="46">
        <f t="shared" si="31"/>
        <v>2142418</v>
      </c>
      <c r="Z472" s="97">
        <v>2000</v>
      </c>
      <c r="AA472" s="97">
        <v>2140418</v>
      </c>
    </row>
    <row r="473" spans="1:27" ht="15">
      <c r="A473" s="95" t="s">
        <v>151</v>
      </c>
      <c r="B473" s="96" t="s">
        <v>2140</v>
      </c>
      <c r="C473" s="78"/>
      <c r="D473" s="46">
        <f t="shared" si="28"/>
        <v>153015</v>
      </c>
      <c r="E473" s="97">
        <v>13089</v>
      </c>
      <c r="F473" s="97">
        <v>139926</v>
      </c>
      <c r="O473" s="95" t="s">
        <v>1674</v>
      </c>
      <c r="P473" s="96" t="s">
        <v>2096</v>
      </c>
      <c r="Q473" s="97">
        <v>502000</v>
      </c>
      <c r="R473" s="97">
        <f t="shared" si="30"/>
        <v>621955</v>
      </c>
      <c r="S473" s="97">
        <v>158000</v>
      </c>
      <c r="T473" s="97">
        <v>463955</v>
      </c>
      <c r="U473" s="78"/>
      <c r="V473" s="95" t="s">
        <v>1697</v>
      </c>
      <c r="W473" s="96" t="s">
        <v>2101</v>
      </c>
      <c r="X473" s="78"/>
      <c r="Y473" s="46">
        <f t="shared" si="31"/>
        <v>831451</v>
      </c>
      <c r="Z473" s="78"/>
      <c r="AA473" s="97">
        <v>831451</v>
      </c>
    </row>
    <row r="474" spans="1:27" ht="15">
      <c r="A474" s="95" t="s">
        <v>157</v>
      </c>
      <c r="B474" s="96" t="s">
        <v>2142</v>
      </c>
      <c r="C474" s="97">
        <v>370000</v>
      </c>
      <c r="D474" s="46">
        <f t="shared" si="28"/>
        <v>420121</v>
      </c>
      <c r="E474" s="97">
        <v>166000</v>
      </c>
      <c r="F474" s="97">
        <v>254121</v>
      </c>
      <c r="O474" s="95" t="s">
        <v>1677</v>
      </c>
      <c r="P474" s="96" t="s">
        <v>2097</v>
      </c>
      <c r="Q474" s="97">
        <v>848204</v>
      </c>
      <c r="R474" s="97">
        <f t="shared" si="30"/>
        <v>643050</v>
      </c>
      <c r="S474" s="97">
        <v>432050</v>
      </c>
      <c r="T474" s="97">
        <v>211000</v>
      </c>
      <c r="U474" s="78"/>
      <c r="V474" s="95" t="s">
        <v>1701</v>
      </c>
      <c r="W474" s="96" t="s">
        <v>2102</v>
      </c>
      <c r="X474" s="97">
        <v>1655982</v>
      </c>
      <c r="Y474" s="46">
        <f t="shared" si="31"/>
        <v>6458814</v>
      </c>
      <c r="Z474" s="97">
        <v>427610</v>
      </c>
      <c r="AA474" s="97">
        <v>6031204</v>
      </c>
    </row>
    <row r="475" spans="1:27" ht="15">
      <c r="A475" s="95" t="s">
        <v>160</v>
      </c>
      <c r="B475" s="96" t="s">
        <v>2143</v>
      </c>
      <c r="C475" s="78"/>
      <c r="D475" s="46">
        <f t="shared" si="28"/>
        <v>1573040</v>
      </c>
      <c r="E475" s="97">
        <v>979640</v>
      </c>
      <c r="F475" s="97">
        <v>593400</v>
      </c>
      <c r="O475" s="95" t="s">
        <v>1680</v>
      </c>
      <c r="P475" s="96" t="s">
        <v>2098</v>
      </c>
      <c r="Q475" s="97">
        <v>524900</v>
      </c>
      <c r="R475" s="97">
        <f t="shared" si="30"/>
        <v>265402</v>
      </c>
      <c r="S475" s="97">
        <v>25000</v>
      </c>
      <c r="T475" s="97">
        <v>240402</v>
      </c>
      <c r="U475" s="78"/>
      <c r="V475" s="95" t="s">
        <v>1704</v>
      </c>
      <c r="W475" s="96" t="s">
        <v>2103</v>
      </c>
      <c r="X475" s="97">
        <v>1179200</v>
      </c>
      <c r="Y475" s="46">
        <f t="shared" si="31"/>
        <v>10263539</v>
      </c>
      <c r="Z475" s="97">
        <v>765500</v>
      </c>
      <c r="AA475" s="97">
        <v>9498039</v>
      </c>
    </row>
    <row r="476" spans="1:27" ht="15">
      <c r="A476" s="95" t="s">
        <v>163</v>
      </c>
      <c r="B476" s="96" t="s">
        <v>2144</v>
      </c>
      <c r="C476" s="78"/>
      <c r="D476" s="46">
        <f t="shared" si="28"/>
        <v>1317416</v>
      </c>
      <c r="E476" s="78"/>
      <c r="F476" s="97">
        <v>1317416</v>
      </c>
      <c r="O476" s="95" t="s">
        <v>1688</v>
      </c>
      <c r="P476" s="96" t="s">
        <v>2099</v>
      </c>
      <c r="Q476" s="78"/>
      <c r="R476" s="97">
        <f t="shared" si="30"/>
        <v>334486</v>
      </c>
      <c r="S476" s="78"/>
      <c r="T476" s="97">
        <v>334486</v>
      </c>
      <c r="U476" s="78"/>
      <c r="V476" s="95" t="s">
        <v>1707</v>
      </c>
      <c r="W476" s="96" t="s">
        <v>2104</v>
      </c>
      <c r="X476" s="78"/>
      <c r="Y476" s="46">
        <f t="shared" si="31"/>
        <v>1410440</v>
      </c>
      <c r="Z476" s="78"/>
      <c r="AA476" s="97">
        <v>1410440</v>
      </c>
    </row>
    <row r="477" spans="1:27" ht="15">
      <c r="A477" s="95" t="s">
        <v>166</v>
      </c>
      <c r="B477" s="96" t="s">
        <v>2145</v>
      </c>
      <c r="C477" s="78"/>
      <c r="D477" s="46">
        <f t="shared" si="28"/>
        <v>616730</v>
      </c>
      <c r="E477" s="97">
        <v>94500</v>
      </c>
      <c r="F477" s="97">
        <v>522230</v>
      </c>
      <c r="O477" s="95" t="s">
        <v>1691</v>
      </c>
      <c r="P477" s="96" t="s">
        <v>2100</v>
      </c>
      <c r="Q477" s="97">
        <v>2740401</v>
      </c>
      <c r="R477" s="97">
        <f t="shared" si="30"/>
        <v>1756306</v>
      </c>
      <c r="S477" s="78"/>
      <c r="T477" s="97">
        <v>1756306</v>
      </c>
      <c r="U477" s="78"/>
      <c r="V477" s="95" t="s">
        <v>1710</v>
      </c>
      <c r="W477" s="96" t="s">
        <v>2328</v>
      </c>
      <c r="X477" s="78"/>
      <c r="Y477" s="46">
        <f t="shared" si="31"/>
        <v>19399</v>
      </c>
      <c r="Z477" s="78"/>
      <c r="AA477" s="97">
        <v>19399</v>
      </c>
    </row>
    <row r="478" spans="1:27" ht="15">
      <c r="A478" s="95" t="s">
        <v>172</v>
      </c>
      <c r="B478" s="96" t="s">
        <v>2147</v>
      </c>
      <c r="C478" s="78"/>
      <c r="D478" s="46">
        <f t="shared" si="28"/>
        <v>466211</v>
      </c>
      <c r="E478" s="78"/>
      <c r="F478" s="97">
        <v>466211</v>
      </c>
      <c r="O478" s="95" t="s">
        <v>1694</v>
      </c>
      <c r="P478" s="96" t="s">
        <v>2170</v>
      </c>
      <c r="Q478" s="97">
        <v>421797</v>
      </c>
      <c r="R478" s="97">
        <f t="shared" si="30"/>
        <v>224534</v>
      </c>
      <c r="S478" s="97">
        <v>142778</v>
      </c>
      <c r="T478" s="97">
        <v>81756</v>
      </c>
      <c r="U478" s="78"/>
      <c r="V478" s="95" t="s">
        <v>1713</v>
      </c>
      <c r="W478" s="96" t="s">
        <v>2105</v>
      </c>
      <c r="X478" s="97">
        <v>11625325</v>
      </c>
      <c r="Y478" s="46">
        <f t="shared" si="31"/>
        <v>43994333</v>
      </c>
      <c r="Z478" s="97">
        <v>7177697</v>
      </c>
      <c r="AA478" s="97">
        <v>36816636</v>
      </c>
    </row>
    <row r="479" spans="1:27" ht="15">
      <c r="A479" s="95" t="s">
        <v>175</v>
      </c>
      <c r="B479" s="96" t="s">
        <v>2148</v>
      </c>
      <c r="C479" s="97">
        <v>1005000</v>
      </c>
      <c r="D479" s="46">
        <f t="shared" si="28"/>
        <v>1597121</v>
      </c>
      <c r="E479" s="97">
        <v>889350</v>
      </c>
      <c r="F479" s="97">
        <v>707771</v>
      </c>
      <c r="O479" s="95" t="s">
        <v>1697</v>
      </c>
      <c r="P479" s="96" t="s">
        <v>2101</v>
      </c>
      <c r="Q479" s="78"/>
      <c r="R479" s="97">
        <f t="shared" si="30"/>
        <v>1120885</v>
      </c>
      <c r="S479" s="97">
        <v>343180</v>
      </c>
      <c r="T479" s="97">
        <v>777705</v>
      </c>
      <c r="U479" s="78"/>
      <c r="V479" s="95" t="s">
        <v>1716</v>
      </c>
      <c r="W479" s="96" t="s">
        <v>2106</v>
      </c>
      <c r="X479" s="97">
        <v>1418000</v>
      </c>
      <c r="Y479" s="46">
        <f t="shared" si="31"/>
        <v>47307542</v>
      </c>
      <c r="Z479" s="97">
        <v>217631</v>
      </c>
      <c r="AA479" s="97">
        <v>47089911</v>
      </c>
    </row>
    <row r="480" spans="1:27" ht="15">
      <c r="A480" s="95" t="s">
        <v>178</v>
      </c>
      <c r="B480" s="96" t="s">
        <v>1836</v>
      </c>
      <c r="C480" s="97">
        <v>238500</v>
      </c>
      <c r="D480" s="46">
        <f t="shared" si="28"/>
        <v>538281</v>
      </c>
      <c r="E480" s="97">
        <v>117750</v>
      </c>
      <c r="F480" s="97">
        <v>420531</v>
      </c>
      <c r="O480" s="95" t="s">
        <v>1701</v>
      </c>
      <c r="P480" s="96" t="s">
        <v>2102</v>
      </c>
      <c r="Q480" s="97">
        <v>1253749</v>
      </c>
      <c r="R480" s="97">
        <f t="shared" si="30"/>
        <v>3700000</v>
      </c>
      <c r="S480" s="97">
        <v>440477</v>
      </c>
      <c r="T480" s="97">
        <v>3259523</v>
      </c>
      <c r="U480" s="78"/>
      <c r="V480" s="95" t="s">
        <v>1719</v>
      </c>
      <c r="W480" s="96" t="s">
        <v>2256</v>
      </c>
      <c r="X480" s="97">
        <v>42100</v>
      </c>
      <c r="Y480" s="46">
        <f t="shared" si="31"/>
        <v>1153437</v>
      </c>
      <c r="Z480" s="78"/>
      <c r="AA480" s="97">
        <v>1153437</v>
      </c>
    </row>
    <row r="481" spans="1:27" ht="15">
      <c r="A481" s="95" t="s">
        <v>180</v>
      </c>
      <c r="B481" s="96" t="s">
        <v>2149</v>
      </c>
      <c r="C481" s="97">
        <v>150000</v>
      </c>
      <c r="D481" s="46">
        <f t="shared" si="28"/>
        <v>2665076</v>
      </c>
      <c r="E481" s="97">
        <v>463500</v>
      </c>
      <c r="F481" s="97">
        <v>2201576</v>
      </c>
      <c r="O481" s="95" t="s">
        <v>1704</v>
      </c>
      <c r="P481" s="96" t="s">
        <v>2103</v>
      </c>
      <c r="Q481" s="97">
        <v>2645600</v>
      </c>
      <c r="R481" s="97">
        <f t="shared" si="30"/>
        <v>14653538</v>
      </c>
      <c r="S481" s="97">
        <v>3868470</v>
      </c>
      <c r="T481" s="97">
        <v>10785068</v>
      </c>
      <c r="U481" s="78"/>
      <c r="V481" s="95" t="s">
        <v>1722</v>
      </c>
      <c r="W481" s="96" t="s">
        <v>1905</v>
      </c>
      <c r="X481" s="97">
        <v>36155548</v>
      </c>
      <c r="Y481" s="46">
        <f t="shared" si="31"/>
        <v>60293280</v>
      </c>
      <c r="Z481" s="97">
        <v>9078410</v>
      </c>
      <c r="AA481" s="97">
        <v>51214870</v>
      </c>
    </row>
    <row r="482" spans="1:27" ht="15">
      <c r="A482" s="95" t="s">
        <v>183</v>
      </c>
      <c r="B482" s="96" t="s">
        <v>1948</v>
      </c>
      <c r="C482" s="97">
        <v>1516000</v>
      </c>
      <c r="D482" s="46">
        <f t="shared" si="28"/>
        <v>1301497</v>
      </c>
      <c r="E482" s="97">
        <v>276600</v>
      </c>
      <c r="F482" s="97">
        <v>1024897</v>
      </c>
      <c r="O482" s="95" t="s">
        <v>1707</v>
      </c>
      <c r="P482" s="96" t="s">
        <v>2104</v>
      </c>
      <c r="Q482" s="97">
        <v>2001079</v>
      </c>
      <c r="R482" s="97">
        <f t="shared" si="30"/>
        <v>10781471</v>
      </c>
      <c r="S482" s="97">
        <v>3030500</v>
      </c>
      <c r="T482" s="97">
        <v>7750971</v>
      </c>
      <c r="U482" s="78"/>
      <c r="V482" s="95" t="s">
        <v>1724</v>
      </c>
      <c r="W482" s="96" t="s">
        <v>2107</v>
      </c>
      <c r="X482" s="78"/>
      <c r="Y482" s="46">
        <f t="shared" si="31"/>
        <v>2123150</v>
      </c>
      <c r="Z482" s="78"/>
      <c r="AA482" s="97">
        <v>2123150</v>
      </c>
    </row>
    <row r="483" spans="1:27" ht="15">
      <c r="A483" s="95" t="s">
        <v>185</v>
      </c>
      <c r="B483" s="96" t="s">
        <v>2150</v>
      </c>
      <c r="C483" s="97">
        <v>2182000</v>
      </c>
      <c r="D483" s="46">
        <f t="shared" si="28"/>
        <v>3332832</v>
      </c>
      <c r="E483" s="97">
        <v>1952531</v>
      </c>
      <c r="F483" s="97">
        <v>1380301</v>
      </c>
      <c r="O483" s="95" t="s">
        <v>1710</v>
      </c>
      <c r="P483" s="96" t="s">
        <v>2328</v>
      </c>
      <c r="Q483" s="97">
        <v>169000</v>
      </c>
      <c r="R483" s="97">
        <f t="shared" si="30"/>
        <v>3850443</v>
      </c>
      <c r="S483" s="78"/>
      <c r="T483" s="97">
        <v>3850443</v>
      </c>
      <c r="U483" s="78"/>
      <c r="V483" s="95" t="s">
        <v>15</v>
      </c>
      <c r="W483" s="96" t="s">
        <v>2108</v>
      </c>
      <c r="X483" s="97">
        <v>25126678</v>
      </c>
      <c r="Y483" s="46">
        <f t="shared" si="31"/>
        <v>3890860</v>
      </c>
      <c r="Z483" s="78"/>
      <c r="AA483" s="97">
        <v>3890860</v>
      </c>
    </row>
    <row r="484" spans="1:27" ht="15">
      <c r="A484" s="95" t="s">
        <v>188</v>
      </c>
      <c r="B484" s="96" t="s">
        <v>2331</v>
      </c>
      <c r="C484" s="78"/>
      <c r="D484" s="46">
        <f t="shared" si="28"/>
        <v>1400</v>
      </c>
      <c r="E484" s="78"/>
      <c r="F484" s="97">
        <v>1400</v>
      </c>
      <c r="O484" s="95" t="s">
        <v>1713</v>
      </c>
      <c r="P484" s="96" t="s">
        <v>2105</v>
      </c>
      <c r="Q484" s="97">
        <v>4087965</v>
      </c>
      <c r="R484" s="97">
        <f t="shared" si="30"/>
        <v>5519817</v>
      </c>
      <c r="S484" s="97">
        <v>1366394</v>
      </c>
      <c r="T484" s="97">
        <v>4153423</v>
      </c>
      <c r="U484" s="78"/>
      <c r="V484" s="95" t="s">
        <v>18</v>
      </c>
      <c r="W484" s="96" t="s">
        <v>2109</v>
      </c>
      <c r="X484" s="97">
        <v>218175</v>
      </c>
      <c r="Y484" s="46">
        <f t="shared" si="31"/>
        <v>1066584</v>
      </c>
      <c r="Z484" s="78"/>
      <c r="AA484" s="97">
        <v>1066584</v>
      </c>
    </row>
    <row r="485" spans="1:27" ht="15">
      <c r="A485" s="95" t="s">
        <v>191</v>
      </c>
      <c r="B485" s="96" t="s">
        <v>2151</v>
      </c>
      <c r="C485" s="97">
        <v>1623950</v>
      </c>
      <c r="D485" s="46">
        <f t="shared" si="28"/>
        <v>70432</v>
      </c>
      <c r="E485" s="78"/>
      <c r="F485" s="97">
        <v>70432</v>
      </c>
      <c r="O485" s="95" t="s">
        <v>1716</v>
      </c>
      <c r="P485" s="96" t="s">
        <v>2106</v>
      </c>
      <c r="Q485" s="97">
        <v>7554828</v>
      </c>
      <c r="R485" s="97">
        <f t="shared" si="30"/>
        <v>17112317</v>
      </c>
      <c r="S485" s="97">
        <v>3437665</v>
      </c>
      <c r="T485" s="97">
        <v>13674652</v>
      </c>
      <c r="U485" s="78"/>
      <c r="V485" s="95" t="s">
        <v>21</v>
      </c>
      <c r="W485" s="96" t="s">
        <v>2329</v>
      </c>
      <c r="X485" s="78"/>
      <c r="Y485" s="46">
        <f t="shared" si="31"/>
        <v>137792</v>
      </c>
      <c r="Z485" s="78"/>
      <c r="AA485" s="97">
        <v>137792</v>
      </c>
    </row>
    <row r="486" spans="1:27" ht="15">
      <c r="A486" s="95" t="s">
        <v>193</v>
      </c>
      <c r="B486" s="96" t="s">
        <v>2282</v>
      </c>
      <c r="C486" s="78"/>
      <c r="D486" s="46">
        <f t="shared" si="28"/>
        <v>92489</v>
      </c>
      <c r="E486" s="78"/>
      <c r="F486" s="97">
        <v>92489</v>
      </c>
      <c r="O486" s="95" t="s">
        <v>1719</v>
      </c>
      <c r="P486" s="96" t="s">
        <v>2256</v>
      </c>
      <c r="Q486" s="78"/>
      <c r="R486" s="97">
        <f t="shared" si="30"/>
        <v>1092198</v>
      </c>
      <c r="S486" s="97">
        <v>22000</v>
      </c>
      <c r="T486" s="97">
        <v>1070198</v>
      </c>
      <c r="U486" s="78"/>
      <c r="V486" s="95" t="s">
        <v>24</v>
      </c>
      <c r="W486" s="96" t="s">
        <v>2110</v>
      </c>
      <c r="X486" s="97">
        <v>2813754</v>
      </c>
      <c r="Y486" s="46">
        <f t="shared" si="31"/>
        <v>6597585</v>
      </c>
      <c r="Z486" s="78"/>
      <c r="AA486" s="97">
        <v>6597585</v>
      </c>
    </row>
    <row r="487" spans="1:27" ht="15">
      <c r="A487" s="95" t="s">
        <v>194</v>
      </c>
      <c r="B487" s="96" t="s">
        <v>2152</v>
      </c>
      <c r="C487" s="97">
        <v>763200</v>
      </c>
      <c r="D487" s="46">
        <f t="shared" si="28"/>
        <v>124564</v>
      </c>
      <c r="E487" s="97">
        <v>50600</v>
      </c>
      <c r="F487" s="97">
        <v>73964</v>
      </c>
      <c r="O487" s="95" t="s">
        <v>1722</v>
      </c>
      <c r="P487" s="96" t="s">
        <v>1905</v>
      </c>
      <c r="Q487" s="97">
        <v>6105480</v>
      </c>
      <c r="R487" s="97">
        <f t="shared" si="30"/>
        <v>21319933</v>
      </c>
      <c r="S487" s="97">
        <v>776643</v>
      </c>
      <c r="T487" s="97">
        <v>20543290</v>
      </c>
      <c r="U487" s="78"/>
      <c r="V487" s="95" t="s">
        <v>27</v>
      </c>
      <c r="W487" s="96" t="s">
        <v>2184</v>
      </c>
      <c r="X487" s="97">
        <v>1124000</v>
      </c>
      <c r="Y487" s="46">
        <f t="shared" si="31"/>
        <v>2097806</v>
      </c>
      <c r="Z487" s="78"/>
      <c r="AA487" s="97">
        <v>2097806</v>
      </c>
    </row>
    <row r="488" spans="1:27" ht="15">
      <c r="A488" s="95" t="s">
        <v>198</v>
      </c>
      <c r="B488" s="96" t="s">
        <v>1905</v>
      </c>
      <c r="C488" s="78"/>
      <c r="D488" s="46">
        <f t="shared" si="28"/>
        <v>29625</v>
      </c>
      <c r="E488" s="78"/>
      <c r="F488" s="97">
        <v>29625</v>
      </c>
      <c r="O488" s="95" t="s">
        <v>1724</v>
      </c>
      <c r="P488" s="96" t="s">
        <v>2107</v>
      </c>
      <c r="Q488" s="97">
        <v>1265000</v>
      </c>
      <c r="R488" s="97">
        <f t="shared" si="30"/>
        <v>1864495</v>
      </c>
      <c r="S488" s="97">
        <v>31200</v>
      </c>
      <c r="T488" s="97">
        <v>1833295</v>
      </c>
      <c r="U488" s="78"/>
      <c r="V488" s="95" t="s">
        <v>30</v>
      </c>
      <c r="W488" s="96" t="s">
        <v>2111</v>
      </c>
      <c r="X488" s="97">
        <v>321500</v>
      </c>
      <c r="Y488" s="46">
        <f t="shared" si="31"/>
        <v>24001</v>
      </c>
      <c r="Z488" s="78"/>
      <c r="AA488" s="97">
        <v>24001</v>
      </c>
    </row>
    <row r="489" spans="1:27" ht="15">
      <c r="A489" s="95" t="s">
        <v>201</v>
      </c>
      <c r="B489" s="96" t="s">
        <v>2153</v>
      </c>
      <c r="C489" s="78"/>
      <c r="D489" s="46">
        <f t="shared" si="28"/>
        <v>516</v>
      </c>
      <c r="E489" s="78"/>
      <c r="F489" s="97">
        <v>516</v>
      </c>
      <c r="O489" s="95" t="s">
        <v>15</v>
      </c>
      <c r="P489" s="96" t="s">
        <v>2108</v>
      </c>
      <c r="Q489" s="97">
        <v>22599805</v>
      </c>
      <c r="R489" s="97">
        <f t="shared" si="30"/>
        <v>17965701</v>
      </c>
      <c r="S489" s="97">
        <v>1899398</v>
      </c>
      <c r="T489" s="97">
        <v>16066303</v>
      </c>
      <c r="U489" s="78"/>
      <c r="V489" s="95" t="s">
        <v>32</v>
      </c>
      <c r="W489" s="96" t="s">
        <v>2112</v>
      </c>
      <c r="X489" s="97">
        <v>3680500</v>
      </c>
      <c r="Y489" s="46">
        <f t="shared" si="31"/>
        <v>114781534</v>
      </c>
      <c r="Z489" s="78"/>
      <c r="AA489" s="97">
        <v>114781534</v>
      </c>
    </row>
    <row r="490" spans="1:27" ht="15">
      <c r="A490" s="95" t="s">
        <v>204</v>
      </c>
      <c r="B490" s="96" t="s">
        <v>1880</v>
      </c>
      <c r="C490" s="78"/>
      <c r="D490" s="46">
        <f t="shared" si="28"/>
        <v>39567</v>
      </c>
      <c r="E490" s="97">
        <v>8501</v>
      </c>
      <c r="F490" s="97">
        <v>31066</v>
      </c>
      <c r="O490" s="95" t="s">
        <v>18</v>
      </c>
      <c r="P490" s="96" t="s">
        <v>2109</v>
      </c>
      <c r="Q490" s="97">
        <v>259635</v>
      </c>
      <c r="R490" s="97">
        <f t="shared" si="30"/>
        <v>2415292</v>
      </c>
      <c r="S490" s="97">
        <v>219050</v>
      </c>
      <c r="T490" s="97">
        <v>2196242</v>
      </c>
      <c r="U490" s="78"/>
      <c r="V490" s="95" t="s">
        <v>35</v>
      </c>
      <c r="W490" s="96" t="s">
        <v>2113</v>
      </c>
      <c r="X490" s="78"/>
      <c r="Y490" s="46">
        <f t="shared" si="31"/>
        <v>445284</v>
      </c>
      <c r="Z490" s="78"/>
      <c r="AA490" s="97">
        <v>445284</v>
      </c>
    </row>
    <row r="491" spans="1:27" ht="15">
      <c r="A491" s="95" t="s">
        <v>209</v>
      </c>
      <c r="B491" s="96" t="s">
        <v>2154</v>
      </c>
      <c r="C491" s="97">
        <v>0</v>
      </c>
      <c r="D491" s="46">
        <f t="shared" si="28"/>
        <v>25206</v>
      </c>
      <c r="E491" s="78"/>
      <c r="F491" s="97">
        <v>25206</v>
      </c>
      <c r="O491" s="95" t="s">
        <v>21</v>
      </c>
      <c r="P491" s="96" t="s">
        <v>2329</v>
      </c>
      <c r="Q491" s="78"/>
      <c r="R491" s="97">
        <f t="shared" si="30"/>
        <v>46862</v>
      </c>
      <c r="S491" s="97">
        <v>4000</v>
      </c>
      <c r="T491" s="97">
        <v>42862</v>
      </c>
      <c r="U491" s="78"/>
      <c r="V491" s="95" t="s">
        <v>38</v>
      </c>
      <c r="W491" s="96" t="s">
        <v>2114</v>
      </c>
      <c r="X491" s="97">
        <v>1272650</v>
      </c>
      <c r="Y491" s="46">
        <f t="shared" si="31"/>
        <v>4438104</v>
      </c>
      <c r="Z491" s="78"/>
      <c r="AA491" s="97">
        <v>4438104</v>
      </c>
    </row>
    <row r="492" spans="1:27" ht="15">
      <c r="A492" s="95" t="s">
        <v>212</v>
      </c>
      <c r="B492" s="96" t="s">
        <v>2155</v>
      </c>
      <c r="C492" s="97">
        <v>30000</v>
      </c>
      <c r="D492" s="46">
        <f t="shared" si="28"/>
        <v>7621</v>
      </c>
      <c r="E492" s="78"/>
      <c r="F492" s="97">
        <v>7621</v>
      </c>
      <c r="O492" s="95" t="s">
        <v>24</v>
      </c>
      <c r="P492" s="96" t="s">
        <v>2110</v>
      </c>
      <c r="Q492" s="97">
        <v>9694784</v>
      </c>
      <c r="R492" s="97">
        <f t="shared" si="30"/>
        <v>7730252</v>
      </c>
      <c r="S492" s="97">
        <v>440173</v>
      </c>
      <c r="T492" s="97">
        <v>7290079</v>
      </c>
      <c r="U492" s="78"/>
      <c r="V492" s="95" t="s">
        <v>41</v>
      </c>
      <c r="W492" s="96" t="s">
        <v>2302</v>
      </c>
      <c r="X492" s="78"/>
      <c r="Y492" s="46">
        <f t="shared" si="31"/>
        <v>552246</v>
      </c>
      <c r="Z492" s="78"/>
      <c r="AA492" s="97">
        <v>552246</v>
      </c>
    </row>
    <row r="493" spans="1:27" ht="15">
      <c r="A493" s="95" t="s">
        <v>214</v>
      </c>
      <c r="B493" s="96" t="s">
        <v>2156</v>
      </c>
      <c r="C493" s="78"/>
      <c r="D493" s="46">
        <f t="shared" si="28"/>
        <v>17530</v>
      </c>
      <c r="E493" s="78"/>
      <c r="F493" s="97">
        <v>17530</v>
      </c>
      <c r="O493" s="95" t="s">
        <v>27</v>
      </c>
      <c r="P493" s="96" t="s">
        <v>2184</v>
      </c>
      <c r="Q493" s="97">
        <v>100</v>
      </c>
      <c r="R493" s="97">
        <f t="shared" si="30"/>
        <v>1841279</v>
      </c>
      <c r="S493" s="97">
        <v>9803</v>
      </c>
      <c r="T493" s="97">
        <v>1831476</v>
      </c>
      <c r="U493" s="78"/>
      <c r="V493" s="95" t="s">
        <v>43</v>
      </c>
      <c r="W493" s="96" t="s">
        <v>2115</v>
      </c>
      <c r="X493" s="97">
        <v>677195</v>
      </c>
      <c r="Y493" s="46">
        <f t="shared" si="31"/>
        <v>11398971</v>
      </c>
      <c r="Z493" s="78"/>
      <c r="AA493" s="97">
        <v>11398971</v>
      </c>
    </row>
    <row r="494" spans="1:27" ht="15">
      <c r="A494" s="95" t="s">
        <v>217</v>
      </c>
      <c r="B494" s="96" t="s">
        <v>2157</v>
      </c>
      <c r="C494" s="78"/>
      <c r="D494" s="46">
        <f t="shared" si="28"/>
        <v>78624</v>
      </c>
      <c r="E494" s="78"/>
      <c r="F494" s="97">
        <v>78624</v>
      </c>
      <c r="O494" s="95" t="s">
        <v>30</v>
      </c>
      <c r="P494" s="96" t="s">
        <v>2111</v>
      </c>
      <c r="Q494" s="97">
        <v>1</v>
      </c>
      <c r="R494" s="97">
        <f t="shared" si="30"/>
        <v>823141</v>
      </c>
      <c r="S494" s="78"/>
      <c r="T494" s="97">
        <v>823141</v>
      </c>
      <c r="U494" s="78"/>
      <c r="V494" s="95" t="s">
        <v>46</v>
      </c>
      <c r="W494" s="96" t="s">
        <v>2116</v>
      </c>
      <c r="X494" s="97">
        <v>196719</v>
      </c>
      <c r="Y494" s="46">
        <f t="shared" si="31"/>
        <v>4934328</v>
      </c>
      <c r="Z494" s="78"/>
      <c r="AA494" s="97">
        <v>4934328</v>
      </c>
    </row>
    <row r="495" spans="1:27" ht="15">
      <c r="A495" s="95" t="s">
        <v>220</v>
      </c>
      <c r="B495" s="96" t="s">
        <v>2158</v>
      </c>
      <c r="C495" s="78"/>
      <c r="D495" s="46">
        <f t="shared" si="28"/>
        <v>97899</v>
      </c>
      <c r="E495" s="97">
        <v>46300</v>
      </c>
      <c r="F495" s="97">
        <v>51599</v>
      </c>
      <c r="O495" s="95" t="s">
        <v>32</v>
      </c>
      <c r="P495" s="96" t="s">
        <v>2112</v>
      </c>
      <c r="Q495" s="97">
        <v>87100</v>
      </c>
      <c r="R495" s="97">
        <f t="shared" si="30"/>
        <v>6194192</v>
      </c>
      <c r="S495" s="97">
        <v>474200</v>
      </c>
      <c r="T495" s="97">
        <v>5719992</v>
      </c>
      <c r="U495" s="78"/>
      <c r="V495" s="95" t="s">
        <v>50</v>
      </c>
      <c r="W495" s="96" t="s">
        <v>2303</v>
      </c>
      <c r="X495" s="78"/>
      <c r="Y495" s="46">
        <f t="shared" si="31"/>
        <v>45000</v>
      </c>
      <c r="Z495" s="78"/>
      <c r="AA495" s="97">
        <v>45000</v>
      </c>
    </row>
    <row r="496" spans="1:27" ht="15">
      <c r="A496" s="95" t="s">
        <v>223</v>
      </c>
      <c r="B496" s="96" t="s">
        <v>2159</v>
      </c>
      <c r="C496" s="78"/>
      <c r="D496" s="46">
        <f t="shared" si="28"/>
        <v>53850</v>
      </c>
      <c r="E496" s="78"/>
      <c r="F496" s="97">
        <v>53850</v>
      </c>
      <c r="O496" s="95" t="s">
        <v>35</v>
      </c>
      <c r="P496" s="96" t="s">
        <v>2113</v>
      </c>
      <c r="Q496" s="97">
        <v>111000</v>
      </c>
      <c r="R496" s="97">
        <f t="shared" si="30"/>
        <v>613748</v>
      </c>
      <c r="S496" s="97">
        <v>146001</v>
      </c>
      <c r="T496" s="97">
        <v>467747</v>
      </c>
      <c r="U496" s="78"/>
      <c r="V496" s="95" t="s">
        <v>53</v>
      </c>
      <c r="W496" s="96" t="s">
        <v>2117</v>
      </c>
      <c r="X496" s="97">
        <v>1398350</v>
      </c>
      <c r="Y496" s="46">
        <f t="shared" si="31"/>
        <v>1351585</v>
      </c>
      <c r="Z496" s="97">
        <v>356501</v>
      </c>
      <c r="AA496" s="97">
        <v>995084</v>
      </c>
    </row>
    <row r="497" spans="1:27" ht="15">
      <c r="A497" s="95" t="s">
        <v>229</v>
      </c>
      <c r="B497" s="96" t="s">
        <v>1824</v>
      </c>
      <c r="C497" s="78"/>
      <c r="D497" s="46">
        <f t="shared" si="28"/>
        <v>358008</v>
      </c>
      <c r="E497" s="97">
        <v>10400</v>
      </c>
      <c r="F497" s="97">
        <v>347608</v>
      </c>
      <c r="O497" s="95" t="s">
        <v>38</v>
      </c>
      <c r="P497" s="96" t="s">
        <v>2114</v>
      </c>
      <c r="Q497" s="97">
        <v>19662293</v>
      </c>
      <c r="R497" s="97">
        <f t="shared" si="30"/>
        <v>8430702</v>
      </c>
      <c r="S497" s="97">
        <v>402550</v>
      </c>
      <c r="T497" s="97">
        <v>8028152</v>
      </c>
      <c r="U497" s="78"/>
      <c r="V497" s="95" t="s">
        <v>56</v>
      </c>
      <c r="W497" s="96" t="s">
        <v>2310</v>
      </c>
      <c r="X497" s="78"/>
      <c r="Y497" s="46">
        <f t="shared" si="31"/>
        <v>155904</v>
      </c>
      <c r="Z497" s="97">
        <v>48500</v>
      </c>
      <c r="AA497" s="97">
        <v>107404</v>
      </c>
    </row>
    <row r="498" spans="1:27" ht="15">
      <c r="A498" s="95" t="s">
        <v>232</v>
      </c>
      <c r="B498" s="96" t="s">
        <v>2161</v>
      </c>
      <c r="C498" s="78"/>
      <c r="D498" s="46">
        <f t="shared" si="28"/>
        <v>89590</v>
      </c>
      <c r="E498" s="97">
        <v>21590</v>
      </c>
      <c r="F498" s="97">
        <v>68000</v>
      </c>
      <c r="O498" s="95" t="s">
        <v>41</v>
      </c>
      <c r="P498" s="96" t="s">
        <v>2302</v>
      </c>
      <c r="Q498" s="97">
        <v>190600</v>
      </c>
      <c r="R498" s="97">
        <f t="shared" si="30"/>
        <v>533404</v>
      </c>
      <c r="S498" s="97">
        <v>34800</v>
      </c>
      <c r="T498" s="97">
        <v>498604</v>
      </c>
      <c r="U498" s="78"/>
      <c r="V498" s="95" t="s">
        <v>59</v>
      </c>
      <c r="W498" s="96" t="s">
        <v>2336</v>
      </c>
      <c r="X498" s="97">
        <v>17500</v>
      </c>
      <c r="Y498" s="46">
        <f t="shared" si="31"/>
        <v>1320214</v>
      </c>
      <c r="Z498" s="78"/>
      <c r="AA498" s="97">
        <v>1320214</v>
      </c>
    </row>
    <row r="499" spans="1:27" ht="15">
      <c r="A499" s="95" t="s">
        <v>235</v>
      </c>
      <c r="B499" s="96" t="s">
        <v>2162</v>
      </c>
      <c r="C499" s="78"/>
      <c r="D499" s="46">
        <f t="shared" si="28"/>
        <v>345049</v>
      </c>
      <c r="E499" s="97">
        <v>9500</v>
      </c>
      <c r="F499" s="97">
        <v>335549</v>
      </c>
      <c r="O499" s="95" t="s">
        <v>43</v>
      </c>
      <c r="P499" s="96" t="s">
        <v>2115</v>
      </c>
      <c r="Q499" s="97">
        <v>5336995</v>
      </c>
      <c r="R499" s="97">
        <f t="shared" si="30"/>
        <v>19918780</v>
      </c>
      <c r="S499" s="97">
        <v>2150374</v>
      </c>
      <c r="T499" s="97">
        <v>17768406</v>
      </c>
      <c r="U499" s="78"/>
      <c r="V499" s="95" t="s">
        <v>62</v>
      </c>
      <c r="W499" s="96" t="s">
        <v>2118</v>
      </c>
      <c r="X499" s="97">
        <v>753438</v>
      </c>
      <c r="Y499" s="46">
        <f t="shared" si="31"/>
        <v>1298805</v>
      </c>
      <c r="Z499" s="97">
        <v>242750</v>
      </c>
      <c r="AA499" s="97">
        <v>1056055</v>
      </c>
    </row>
    <row r="500" spans="1:27" ht="15">
      <c r="A500" s="95" t="s">
        <v>238</v>
      </c>
      <c r="B500" s="96" t="s">
        <v>2163</v>
      </c>
      <c r="C500" s="97">
        <v>6500</v>
      </c>
      <c r="D500" s="46">
        <f t="shared" si="28"/>
        <v>30510</v>
      </c>
      <c r="E500" s="97">
        <v>15000</v>
      </c>
      <c r="F500" s="97">
        <v>15510</v>
      </c>
      <c r="O500" s="95" t="s">
        <v>46</v>
      </c>
      <c r="P500" s="96" t="s">
        <v>2116</v>
      </c>
      <c r="Q500" s="97">
        <v>2370500</v>
      </c>
      <c r="R500" s="97">
        <f t="shared" si="30"/>
        <v>4576785</v>
      </c>
      <c r="S500" s="97">
        <v>1319290</v>
      </c>
      <c r="T500" s="97">
        <v>3257495</v>
      </c>
      <c r="U500" s="78"/>
      <c r="V500" s="95" t="s">
        <v>65</v>
      </c>
      <c r="W500" s="96" t="s">
        <v>2119</v>
      </c>
      <c r="X500" s="97">
        <v>15000</v>
      </c>
      <c r="Y500" s="46">
        <f t="shared" si="31"/>
        <v>1463684</v>
      </c>
      <c r="Z500" s="97">
        <v>243315</v>
      </c>
      <c r="AA500" s="97">
        <v>1220369</v>
      </c>
    </row>
    <row r="501" spans="1:27" ht="15">
      <c r="A501" s="95" t="s">
        <v>240</v>
      </c>
      <c r="B501" s="96" t="s">
        <v>2164</v>
      </c>
      <c r="C501" s="78"/>
      <c r="D501" s="46">
        <f t="shared" si="28"/>
        <v>88872</v>
      </c>
      <c r="E501" s="78"/>
      <c r="F501" s="97">
        <v>88872</v>
      </c>
      <c r="O501" s="95" t="s">
        <v>50</v>
      </c>
      <c r="P501" s="96" t="s">
        <v>2303</v>
      </c>
      <c r="Q501" s="78"/>
      <c r="R501" s="97">
        <f t="shared" si="30"/>
        <v>10657</v>
      </c>
      <c r="S501" s="78"/>
      <c r="T501" s="97">
        <v>10657</v>
      </c>
      <c r="U501" s="78"/>
      <c r="V501" s="95" t="s">
        <v>68</v>
      </c>
      <c r="W501" s="96" t="s">
        <v>2120</v>
      </c>
      <c r="X501" s="97">
        <v>106215</v>
      </c>
      <c r="Y501" s="46">
        <f t="shared" si="31"/>
        <v>218666</v>
      </c>
      <c r="Z501" s="97">
        <v>71301</v>
      </c>
      <c r="AA501" s="97">
        <v>147365</v>
      </c>
    </row>
    <row r="502" spans="1:27" ht="15">
      <c r="A502" s="95" t="s">
        <v>243</v>
      </c>
      <c r="B502" s="96" t="s">
        <v>1807</v>
      </c>
      <c r="C502" s="97">
        <v>0</v>
      </c>
      <c r="D502" s="46">
        <f t="shared" si="28"/>
        <v>55195</v>
      </c>
      <c r="E502" s="78"/>
      <c r="F502" s="97">
        <v>55195</v>
      </c>
      <c r="O502" s="95" t="s">
        <v>53</v>
      </c>
      <c r="P502" s="96" t="s">
        <v>2117</v>
      </c>
      <c r="Q502" s="97">
        <v>301300</v>
      </c>
      <c r="R502" s="97">
        <f t="shared" si="30"/>
        <v>1225162</v>
      </c>
      <c r="S502" s="97">
        <v>164100</v>
      </c>
      <c r="T502" s="97">
        <v>1061062</v>
      </c>
      <c r="U502" s="78"/>
      <c r="V502" s="95" t="s">
        <v>71</v>
      </c>
      <c r="W502" s="96" t="s">
        <v>2121</v>
      </c>
      <c r="X502" s="97">
        <v>1816900</v>
      </c>
      <c r="Y502" s="46">
        <f t="shared" si="31"/>
        <v>565394</v>
      </c>
      <c r="Z502" s="78"/>
      <c r="AA502" s="97">
        <v>565394</v>
      </c>
    </row>
    <row r="503" spans="1:27" ht="15">
      <c r="A503" s="95" t="s">
        <v>246</v>
      </c>
      <c r="B503" s="96" t="s">
        <v>2171</v>
      </c>
      <c r="C503" s="78"/>
      <c r="D503" s="46">
        <f t="shared" si="28"/>
        <v>90243</v>
      </c>
      <c r="E503" s="78"/>
      <c r="F503" s="97">
        <v>90243</v>
      </c>
      <c r="O503" s="95" t="s">
        <v>56</v>
      </c>
      <c r="P503" s="96" t="s">
        <v>2310</v>
      </c>
      <c r="Q503" s="78"/>
      <c r="R503" s="97">
        <f t="shared" si="30"/>
        <v>18200</v>
      </c>
      <c r="S503" s="78"/>
      <c r="T503" s="97">
        <v>18200</v>
      </c>
      <c r="U503" s="78"/>
      <c r="V503" s="95" t="s">
        <v>74</v>
      </c>
      <c r="W503" s="96" t="s">
        <v>2122</v>
      </c>
      <c r="X503" s="97">
        <v>41914</v>
      </c>
      <c r="Y503" s="46">
        <f t="shared" si="31"/>
        <v>630930</v>
      </c>
      <c r="Z503" s="97">
        <v>219002</v>
      </c>
      <c r="AA503" s="97">
        <v>411928</v>
      </c>
    </row>
    <row r="504" spans="15:27" ht="15">
      <c r="O504" s="95" t="s">
        <v>59</v>
      </c>
      <c r="P504" s="96" t="s">
        <v>2336</v>
      </c>
      <c r="Q504" s="97">
        <v>405500</v>
      </c>
      <c r="R504" s="97">
        <f t="shared" si="30"/>
        <v>2601240</v>
      </c>
      <c r="S504" s="97">
        <v>950021</v>
      </c>
      <c r="T504" s="97">
        <v>1651219</v>
      </c>
      <c r="U504" s="78"/>
      <c r="V504" s="95" t="s">
        <v>77</v>
      </c>
      <c r="W504" s="96" t="s">
        <v>2123</v>
      </c>
      <c r="X504" s="97">
        <v>4247714</v>
      </c>
      <c r="Y504" s="46">
        <f t="shared" si="31"/>
        <v>1490638</v>
      </c>
      <c r="Z504" s="78"/>
      <c r="AA504" s="97">
        <v>1490638</v>
      </c>
    </row>
    <row r="505" spans="15:27" ht="15">
      <c r="O505" s="95" t="s">
        <v>62</v>
      </c>
      <c r="P505" s="96" t="s">
        <v>2118</v>
      </c>
      <c r="Q505" s="97">
        <v>2295105</v>
      </c>
      <c r="R505" s="97">
        <f t="shared" si="30"/>
        <v>1684643</v>
      </c>
      <c r="S505" s="97">
        <v>746301</v>
      </c>
      <c r="T505" s="97">
        <v>938342</v>
      </c>
      <c r="U505" s="78"/>
      <c r="V505" s="95" t="s">
        <v>80</v>
      </c>
      <c r="W505" s="96" t="s">
        <v>2124</v>
      </c>
      <c r="X505" s="97">
        <v>1136689</v>
      </c>
      <c r="Y505" s="46">
        <f t="shared" si="31"/>
        <v>1136399</v>
      </c>
      <c r="Z505" s="78"/>
      <c r="AA505" s="97">
        <v>1136399</v>
      </c>
    </row>
    <row r="506" spans="15:27" ht="15">
      <c r="O506" s="95" t="s">
        <v>65</v>
      </c>
      <c r="P506" s="96" t="s">
        <v>2119</v>
      </c>
      <c r="Q506" s="97">
        <v>82250</v>
      </c>
      <c r="R506" s="97">
        <f t="shared" si="30"/>
        <v>897622</v>
      </c>
      <c r="S506" s="97">
        <v>32350</v>
      </c>
      <c r="T506" s="97">
        <v>865272</v>
      </c>
      <c r="U506" s="78"/>
      <c r="V506" s="95" t="s">
        <v>83</v>
      </c>
      <c r="W506" s="96" t="s">
        <v>2125</v>
      </c>
      <c r="X506" s="97">
        <v>540860</v>
      </c>
      <c r="Y506" s="46">
        <f t="shared" si="31"/>
        <v>1222355</v>
      </c>
      <c r="Z506" s="78"/>
      <c r="AA506" s="97">
        <v>1222355</v>
      </c>
    </row>
    <row r="507" spans="15:27" ht="15">
      <c r="O507" s="95" t="s">
        <v>68</v>
      </c>
      <c r="P507" s="96" t="s">
        <v>2120</v>
      </c>
      <c r="Q507" s="97">
        <v>1322300</v>
      </c>
      <c r="R507" s="97">
        <f t="shared" si="30"/>
        <v>1194335</v>
      </c>
      <c r="S507" s="97">
        <v>284650</v>
      </c>
      <c r="T507" s="97">
        <v>909685</v>
      </c>
      <c r="U507" s="78"/>
      <c r="V507" s="95" t="s">
        <v>86</v>
      </c>
      <c r="W507" s="96" t="s">
        <v>2126</v>
      </c>
      <c r="X507" s="97">
        <v>380700</v>
      </c>
      <c r="Y507" s="46">
        <f t="shared" si="31"/>
        <v>910429</v>
      </c>
      <c r="Z507" s="97">
        <v>177452</v>
      </c>
      <c r="AA507" s="97">
        <v>732977</v>
      </c>
    </row>
    <row r="508" spans="15:27" ht="15">
      <c r="O508" s="95" t="s">
        <v>71</v>
      </c>
      <c r="P508" s="96" t="s">
        <v>2121</v>
      </c>
      <c r="Q508" s="97">
        <v>147775</v>
      </c>
      <c r="R508" s="97">
        <f t="shared" si="30"/>
        <v>737139</v>
      </c>
      <c r="S508" s="97">
        <v>45000</v>
      </c>
      <c r="T508" s="97">
        <v>692139</v>
      </c>
      <c r="U508" s="78"/>
      <c r="V508" s="95" t="s">
        <v>89</v>
      </c>
      <c r="W508" s="96" t="s">
        <v>2280</v>
      </c>
      <c r="X508" s="97">
        <v>432000</v>
      </c>
      <c r="Y508" s="46">
        <f t="shared" si="31"/>
        <v>1015020</v>
      </c>
      <c r="Z508" s="78"/>
      <c r="AA508" s="97">
        <v>1015020</v>
      </c>
    </row>
    <row r="509" spans="15:27" ht="15">
      <c r="O509" s="95" t="s">
        <v>74</v>
      </c>
      <c r="P509" s="96" t="s">
        <v>2122</v>
      </c>
      <c r="Q509" s="97">
        <v>1181850</v>
      </c>
      <c r="R509" s="97">
        <f t="shared" si="30"/>
        <v>734881</v>
      </c>
      <c r="S509" s="78"/>
      <c r="T509" s="97">
        <v>734881</v>
      </c>
      <c r="U509" s="78"/>
      <c r="V509" s="95" t="s">
        <v>92</v>
      </c>
      <c r="W509" s="96" t="s">
        <v>2127</v>
      </c>
      <c r="X509" s="97">
        <v>7001</v>
      </c>
      <c r="Y509" s="46">
        <f t="shared" si="31"/>
        <v>7892508</v>
      </c>
      <c r="Z509" s="97">
        <v>3194860</v>
      </c>
      <c r="AA509" s="97">
        <v>4697648</v>
      </c>
    </row>
    <row r="510" spans="15:27" ht="15">
      <c r="O510" s="95" t="s">
        <v>77</v>
      </c>
      <c r="P510" s="96" t="s">
        <v>2123</v>
      </c>
      <c r="Q510" s="97">
        <v>648100</v>
      </c>
      <c r="R510" s="97">
        <f t="shared" si="30"/>
        <v>1589758</v>
      </c>
      <c r="S510" s="97">
        <v>295300</v>
      </c>
      <c r="T510" s="97">
        <v>1294458</v>
      </c>
      <c r="U510" s="78"/>
      <c r="V510" s="95" t="s">
        <v>95</v>
      </c>
      <c r="W510" s="96" t="s">
        <v>2128</v>
      </c>
      <c r="X510" s="97">
        <v>1800</v>
      </c>
      <c r="Y510" s="46">
        <f t="shared" si="31"/>
        <v>188924</v>
      </c>
      <c r="Z510" s="97">
        <v>11550</v>
      </c>
      <c r="AA510" s="97">
        <v>177374</v>
      </c>
    </row>
    <row r="511" spans="15:27" ht="15">
      <c r="O511" s="95" t="s">
        <v>80</v>
      </c>
      <c r="P511" s="96" t="s">
        <v>2124</v>
      </c>
      <c r="Q511" s="97">
        <v>730504</v>
      </c>
      <c r="R511" s="97">
        <f t="shared" si="30"/>
        <v>2106683</v>
      </c>
      <c r="S511" s="97">
        <v>620950</v>
      </c>
      <c r="T511" s="97">
        <v>1485733</v>
      </c>
      <c r="U511" s="78"/>
      <c r="V511" s="95" t="s">
        <v>98</v>
      </c>
      <c r="W511" s="96" t="s">
        <v>2129</v>
      </c>
      <c r="X511" s="97">
        <v>338372</v>
      </c>
      <c r="Y511" s="46">
        <f t="shared" si="31"/>
        <v>35675</v>
      </c>
      <c r="Z511" s="78"/>
      <c r="AA511" s="97">
        <v>35675</v>
      </c>
    </row>
    <row r="512" spans="15:27" ht="15">
      <c r="O512" s="95" t="s">
        <v>83</v>
      </c>
      <c r="P512" s="96" t="s">
        <v>2125</v>
      </c>
      <c r="Q512" s="97">
        <v>919575</v>
      </c>
      <c r="R512" s="97">
        <f t="shared" si="30"/>
        <v>4549990</v>
      </c>
      <c r="S512" s="97">
        <v>744549</v>
      </c>
      <c r="T512" s="97">
        <v>3805441</v>
      </c>
      <c r="U512" s="78"/>
      <c r="V512" s="95" t="s">
        <v>101</v>
      </c>
      <c r="W512" s="96" t="s">
        <v>2207</v>
      </c>
      <c r="X512" s="97">
        <v>3681795</v>
      </c>
      <c r="Y512" s="46">
        <f t="shared" si="31"/>
        <v>5541865</v>
      </c>
      <c r="Z512" s="97">
        <v>442400</v>
      </c>
      <c r="AA512" s="97">
        <v>5099465</v>
      </c>
    </row>
    <row r="513" spans="15:27" ht="15">
      <c r="O513" s="95" t="s">
        <v>86</v>
      </c>
      <c r="P513" s="96" t="s">
        <v>2126</v>
      </c>
      <c r="Q513" s="97">
        <v>215590</v>
      </c>
      <c r="R513" s="97">
        <f t="shared" si="30"/>
        <v>459790</v>
      </c>
      <c r="S513" s="97">
        <v>261216</v>
      </c>
      <c r="T513" s="97">
        <v>198574</v>
      </c>
      <c r="U513" s="78"/>
      <c r="V513" s="95" t="s">
        <v>104</v>
      </c>
      <c r="W513" s="96" t="s">
        <v>2130</v>
      </c>
      <c r="X513" s="78"/>
      <c r="Y513" s="46">
        <f t="shared" si="31"/>
        <v>174237</v>
      </c>
      <c r="Z513" s="78"/>
      <c r="AA513" s="97">
        <v>174237</v>
      </c>
    </row>
    <row r="514" spans="15:27" ht="15">
      <c r="O514" s="95" t="s">
        <v>89</v>
      </c>
      <c r="P514" s="96" t="s">
        <v>2280</v>
      </c>
      <c r="Q514" s="97">
        <v>276601</v>
      </c>
      <c r="R514" s="97">
        <f t="shared" si="30"/>
        <v>1001259</v>
      </c>
      <c r="S514" s="78"/>
      <c r="T514" s="97">
        <v>1001259</v>
      </c>
      <c r="U514" s="78"/>
      <c r="V514" s="95" t="s">
        <v>107</v>
      </c>
      <c r="W514" s="96" t="s">
        <v>2131</v>
      </c>
      <c r="X514" s="97">
        <v>209218</v>
      </c>
      <c r="Y514" s="46">
        <f t="shared" si="31"/>
        <v>585431</v>
      </c>
      <c r="Z514" s="97">
        <v>30700</v>
      </c>
      <c r="AA514" s="97">
        <v>554731</v>
      </c>
    </row>
    <row r="515" spans="15:27" ht="15">
      <c r="O515" s="95" t="s">
        <v>92</v>
      </c>
      <c r="P515" s="96" t="s">
        <v>2127</v>
      </c>
      <c r="Q515" s="97">
        <v>220000</v>
      </c>
      <c r="R515" s="97">
        <f t="shared" si="30"/>
        <v>1651912</v>
      </c>
      <c r="S515" s="78"/>
      <c r="T515" s="97">
        <v>1651912</v>
      </c>
      <c r="U515" s="78"/>
      <c r="V515" s="95" t="s">
        <v>110</v>
      </c>
      <c r="W515" s="96" t="s">
        <v>2132</v>
      </c>
      <c r="X515" s="97">
        <v>6999</v>
      </c>
      <c r="Y515" s="46">
        <f t="shared" si="31"/>
        <v>925177</v>
      </c>
      <c r="Z515" s="78"/>
      <c r="AA515" s="97">
        <v>925177</v>
      </c>
    </row>
    <row r="516" spans="15:27" ht="15">
      <c r="O516" s="95" t="s">
        <v>95</v>
      </c>
      <c r="P516" s="96" t="s">
        <v>2128</v>
      </c>
      <c r="Q516" s="78"/>
      <c r="R516" s="97">
        <f t="shared" si="30"/>
        <v>1099709</v>
      </c>
      <c r="S516" s="97">
        <v>165600</v>
      </c>
      <c r="T516" s="97">
        <v>934109</v>
      </c>
      <c r="U516" s="78"/>
      <c r="V516" s="95" t="s">
        <v>113</v>
      </c>
      <c r="W516" s="96" t="s">
        <v>2133</v>
      </c>
      <c r="X516" s="97">
        <v>3624301</v>
      </c>
      <c r="Y516" s="46">
        <f t="shared" si="31"/>
        <v>793997</v>
      </c>
      <c r="Z516" s="78"/>
      <c r="AA516" s="97">
        <v>793997</v>
      </c>
    </row>
    <row r="517" spans="15:27" ht="15">
      <c r="O517" s="95" t="s">
        <v>98</v>
      </c>
      <c r="P517" s="96" t="s">
        <v>2129</v>
      </c>
      <c r="Q517" s="97">
        <v>108000</v>
      </c>
      <c r="R517" s="97">
        <f t="shared" si="30"/>
        <v>842642</v>
      </c>
      <c r="S517" s="97">
        <v>344100</v>
      </c>
      <c r="T517" s="97">
        <v>498542</v>
      </c>
      <c r="U517" s="78"/>
      <c r="V517" s="95" t="s">
        <v>124</v>
      </c>
      <c r="W517" s="96" t="s">
        <v>2340</v>
      </c>
      <c r="X517" s="78"/>
      <c r="Y517" s="46">
        <f t="shared" si="31"/>
        <v>1</v>
      </c>
      <c r="Z517" s="78"/>
      <c r="AA517" s="97">
        <v>1</v>
      </c>
    </row>
    <row r="518" spans="15:27" ht="15">
      <c r="O518" s="95" t="s">
        <v>101</v>
      </c>
      <c r="P518" s="96" t="s">
        <v>2207</v>
      </c>
      <c r="Q518" s="97">
        <v>10120392</v>
      </c>
      <c r="R518" s="97">
        <f t="shared" si="30"/>
        <v>10336151</v>
      </c>
      <c r="S518" s="97">
        <v>1533001</v>
      </c>
      <c r="T518" s="97">
        <v>8803150</v>
      </c>
      <c r="U518" s="78"/>
      <c r="V518" s="95" t="s">
        <v>127</v>
      </c>
      <c r="W518" s="96" t="s">
        <v>2134</v>
      </c>
      <c r="X518" s="97">
        <v>665757</v>
      </c>
      <c r="Y518" s="46">
        <f t="shared" si="31"/>
        <v>1131861</v>
      </c>
      <c r="Z518" s="97">
        <v>121200</v>
      </c>
      <c r="AA518" s="97">
        <v>1010661</v>
      </c>
    </row>
    <row r="519" spans="15:27" ht="15">
      <c r="O519" s="95" t="s">
        <v>104</v>
      </c>
      <c r="P519" s="96" t="s">
        <v>2130</v>
      </c>
      <c r="Q519" s="97">
        <v>43000</v>
      </c>
      <c r="R519" s="97">
        <f aca="true" t="shared" si="32" ref="R519:R566">S519+T519</f>
        <v>584195</v>
      </c>
      <c r="S519" s="97">
        <v>21765</v>
      </c>
      <c r="T519" s="97">
        <v>562430</v>
      </c>
      <c r="U519" s="78"/>
      <c r="V519" s="95" t="s">
        <v>129</v>
      </c>
      <c r="W519" s="96" t="s">
        <v>2135</v>
      </c>
      <c r="X519" s="97">
        <v>657304</v>
      </c>
      <c r="Y519" s="46">
        <f aca="true" t="shared" si="33" ref="Y519:Y562">Z519+AA519</f>
        <v>42923362</v>
      </c>
      <c r="Z519" s="97">
        <v>34576064</v>
      </c>
      <c r="AA519" s="97">
        <v>8347298</v>
      </c>
    </row>
    <row r="520" spans="15:27" ht="15">
      <c r="O520" s="95" t="s">
        <v>107</v>
      </c>
      <c r="P520" s="96" t="s">
        <v>2131</v>
      </c>
      <c r="Q520" s="97">
        <v>237500</v>
      </c>
      <c r="R520" s="97">
        <f t="shared" si="32"/>
        <v>1484277</v>
      </c>
      <c r="S520" s="97">
        <v>578050</v>
      </c>
      <c r="T520" s="97">
        <v>906227</v>
      </c>
      <c r="U520" s="78"/>
      <c r="V520" s="95" t="s">
        <v>133</v>
      </c>
      <c r="W520" s="96" t="s">
        <v>2136</v>
      </c>
      <c r="X520" s="97">
        <v>124500</v>
      </c>
      <c r="Y520" s="46">
        <f t="shared" si="33"/>
        <v>3432249</v>
      </c>
      <c r="Z520" s="78"/>
      <c r="AA520" s="97">
        <v>3432249</v>
      </c>
    </row>
    <row r="521" spans="15:27" ht="15">
      <c r="O521" s="95" t="s">
        <v>110</v>
      </c>
      <c r="P521" s="96" t="s">
        <v>2132</v>
      </c>
      <c r="Q521" s="78"/>
      <c r="R521" s="97">
        <f t="shared" si="32"/>
        <v>168278</v>
      </c>
      <c r="S521" s="97">
        <v>250</v>
      </c>
      <c r="T521" s="97">
        <v>168028</v>
      </c>
      <c r="U521" s="78"/>
      <c r="V521" s="95" t="s">
        <v>136</v>
      </c>
      <c r="W521" s="96" t="s">
        <v>2137</v>
      </c>
      <c r="X521" s="97">
        <v>72230</v>
      </c>
      <c r="Y521" s="46">
        <f t="shared" si="33"/>
        <v>8418497</v>
      </c>
      <c r="Z521" s="97">
        <v>382000</v>
      </c>
      <c r="AA521" s="97">
        <v>8036497</v>
      </c>
    </row>
    <row r="522" spans="15:27" ht="15">
      <c r="O522" s="95" t="s">
        <v>113</v>
      </c>
      <c r="P522" s="96" t="s">
        <v>2133</v>
      </c>
      <c r="Q522" s="97">
        <v>113101</v>
      </c>
      <c r="R522" s="97">
        <f t="shared" si="32"/>
        <v>5911148</v>
      </c>
      <c r="S522" s="97">
        <v>1041058</v>
      </c>
      <c r="T522" s="97">
        <v>4870090</v>
      </c>
      <c r="U522" s="78"/>
      <c r="V522" s="95" t="s">
        <v>139</v>
      </c>
      <c r="W522" s="96" t="s">
        <v>2281</v>
      </c>
      <c r="X522" s="97">
        <v>10279301</v>
      </c>
      <c r="Y522" s="46">
        <f t="shared" si="33"/>
        <v>15993242</v>
      </c>
      <c r="Z522" s="97">
        <v>749300</v>
      </c>
      <c r="AA522" s="97">
        <v>15243942</v>
      </c>
    </row>
    <row r="523" spans="15:27" ht="15">
      <c r="O523" s="95" t="s">
        <v>127</v>
      </c>
      <c r="P523" s="96" t="s">
        <v>2134</v>
      </c>
      <c r="Q523" s="97">
        <v>1408366</v>
      </c>
      <c r="R523" s="97">
        <f t="shared" si="32"/>
        <v>2380689</v>
      </c>
      <c r="S523" s="97">
        <v>636478</v>
      </c>
      <c r="T523" s="97">
        <v>1744211</v>
      </c>
      <c r="U523" s="78"/>
      <c r="V523" s="95" t="s">
        <v>142</v>
      </c>
      <c r="W523" s="96" t="s">
        <v>2138</v>
      </c>
      <c r="X523" s="78"/>
      <c r="Y523" s="46">
        <f t="shared" si="33"/>
        <v>1102681</v>
      </c>
      <c r="Z523" s="97">
        <v>765000</v>
      </c>
      <c r="AA523" s="97">
        <v>337681</v>
      </c>
    </row>
    <row r="524" spans="15:27" ht="15">
      <c r="O524" s="95" t="s">
        <v>129</v>
      </c>
      <c r="P524" s="96" t="s">
        <v>2135</v>
      </c>
      <c r="Q524" s="97">
        <v>1056050</v>
      </c>
      <c r="R524" s="97">
        <f t="shared" si="32"/>
        <v>6360200</v>
      </c>
      <c r="S524" s="97">
        <v>2929010</v>
      </c>
      <c r="T524" s="97">
        <v>3431190</v>
      </c>
      <c r="U524" s="78"/>
      <c r="V524" s="95" t="s">
        <v>145</v>
      </c>
      <c r="W524" s="96" t="s">
        <v>2139</v>
      </c>
      <c r="X524" s="97">
        <v>8025000</v>
      </c>
      <c r="Y524" s="46">
        <f t="shared" si="33"/>
        <v>1684056</v>
      </c>
      <c r="Z524" s="97">
        <v>658000</v>
      </c>
      <c r="AA524" s="97">
        <v>1026056</v>
      </c>
    </row>
    <row r="525" spans="15:27" ht="15">
      <c r="O525" s="95" t="s">
        <v>133</v>
      </c>
      <c r="P525" s="96" t="s">
        <v>2136</v>
      </c>
      <c r="Q525" s="97">
        <v>1138000</v>
      </c>
      <c r="R525" s="97">
        <f t="shared" si="32"/>
        <v>6530753</v>
      </c>
      <c r="S525" s="97">
        <v>3145100</v>
      </c>
      <c r="T525" s="97">
        <v>3385653</v>
      </c>
      <c r="U525" s="78"/>
      <c r="V525" s="95" t="s">
        <v>148</v>
      </c>
      <c r="W525" s="96" t="s">
        <v>2330</v>
      </c>
      <c r="X525" s="97">
        <v>135150</v>
      </c>
      <c r="Y525" s="46">
        <f t="shared" si="33"/>
        <v>1942395</v>
      </c>
      <c r="Z525" s="97">
        <v>54000</v>
      </c>
      <c r="AA525" s="97">
        <v>1888395</v>
      </c>
    </row>
    <row r="526" spans="15:27" ht="15">
      <c r="O526" s="95" t="s">
        <v>136</v>
      </c>
      <c r="P526" s="96" t="s">
        <v>2137</v>
      </c>
      <c r="Q526" s="97">
        <v>2528801</v>
      </c>
      <c r="R526" s="97">
        <f t="shared" si="32"/>
        <v>26713277</v>
      </c>
      <c r="S526" s="97">
        <v>8646113</v>
      </c>
      <c r="T526" s="97">
        <v>18067164</v>
      </c>
      <c r="U526" s="78"/>
      <c r="V526" s="95" t="s">
        <v>151</v>
      </c>
      <c r="W526" s="96" t="s">
        <v>2140</v>
      </c>
      <c r="X526" s="78"/>
      <c r="Y526" s="46">
        <f t="shared" si="33"/>
        <v>3064630</v>
      </c>
      <c r="Z526" s="78"/>
      <c r="AA526" s="97">
        <v>3064630</v>
      </c>
    </row>
    <row r="527" spans="15:27" ht="15">
      <c r="O527" s="95" t="s">
        <v>139</v>
      </c>
      <c r="P527" s="96" t="s">
        <v>2281</v>
      </c>
      <c r="Q527" s="97">
        <v>59551311</v>
      </c>
      <c r="R527" s="97">
        <f t="shared" si="32"/>
        <v>4901919</v>
      </c>
      <c r="S527" s="97">
        <v>397600</v>
      </c>
      <c r="T527" s="97">
        <v>4504319</v>
      </c>
      <c r="U527" s="78"/>
      <c r="V527" s="95" t="s">
        <v>154</v>
      </c>
      <c r="W527" s="96" t="s">
        <v>2141</v>
      </c>
      <c r="X527" s="97">
        <v>8831870</v>
      </c>
      <c r="Y527" s="46">
        <f t="shared" si="33"/>
        <v>12985312</v>
      </c>
      <c r="Z527" s="97">
        <v>501300</v>
      </c>
      <c r="AA527" s="97">
        <v>12484012</v>
      </c>
    </row>
    <row r="528" spans="15:27" ht="15">
      <c r="O528" s="95" t="s">
        <v>142</v>
      </c>
      <c r="P528" s="96" t="s">
        <v>2138</v>
      </c>
      <c r="Q528" s="97">
        <v>500200</v>
      </c>
      <c r="R528" s="97">
        <f t="shared" si="32"/>
        <v>4252612</v>
      </c>
      <c r="S528" s="97">
        <v>2083825</v>
      </c>
      <c r="T528" s="97">
        <v>2168787</v>
      </c>
      <c r="U528" s="78"/>
      <c r="V528" s="95" t="s">
        <v>157</v>
      </c>
      <c r="W528" s="96" t="s">
        <v>2142</v>
      </c>
      <c r="X528" s="97">
        <v>3348500</v>
      </c>
      <c r="Y528" s="46">
        <f t="shared" si="33"/>
        <v>3160194</v>
      </c>
      <c r="Z528" s="78"/>
      <c r="AA528" s="97">
        <v>3160194</v>
      </c>
    </row>
    <row r="529" spans="15:27" ht="15">
      <c r="O529" s="95" t="s">
        <v>145</v>
      </c>
      <c r="P529" s="96" t="s">
        <v>2139</v>
      </c>
      <c r="Q529" s="97">
        <v>5000000</v>
      </c>
      <c r="R529" s="97">
        <f t="shared" si="32"/>
        <v>4394342</v>
      </c>
      <c r="S529" s="97">
        <v>491550</v>
      </c>
      <c r="T529" s="97">
        <v>3902792</v>
      </c>
      <c r="U529" s="78"/>
      <c r="V529" s="95" t="s">
        <v>160</v>
      </c>
      <c r="W529" s="96" t="s">
        <v>2143</v>
      </c>
      <c r="X529" s="78"/>
      <c r="Y529" s="46">
        <f t="shared" si="33"/>
        <v>2029600</v>
      </c>
      <c r="Z529" s="78"/>
      <c r="AA529" s="97">
        <v>2029600</v>
      </c>
    </row>
    <row r="530" spans="15:27" ht="15">
      <c r="O530" s="95" t="s">
        <v>148</v>
      </c>
      <c r="P530" s="96" t="s">
        <v>2330</v>
      </c>
      <c r="Q530" s="97">
        <v>134500</v>
      </c>
      <c r="R530" s="97">
        <f t="shared" si="32"/>
        <v>2587208</v>
      </c>
      <c r="S530" s="97">
        <v>495701</v>
      </c>
      <c r="T530" s="97">
        <v>2091507</v>
      </c>
      <c r="U530" s="78"/>
      <c r="V530" s="95" t="s">
        <v>163</v>
      </c>
      <c r="W530" s="96" t="s">
        <v>2144</v>
      </c>
      <c r="X530" s="97">
        <v>903840</v>
      </c>
      <c r="Y530" s="46">
        <f t="shared" si="33"/>
        <v>603530</v>
      </c>
      <c r="Z530" s="78"/>
      <c r="AA530" s="97">
        <v>603530</v>
      </c>
    </row>
    <row r="531" spans="15:27" ht="15">
      <c r="O531" s="95" t="s">
        <v>151</v>
      </c>
      <c r="P531" s="96" t="s">
        <v>2140</v>
      </c>
      <c r="Q531" s="97">
        <v>521100</v>
      </c>
      <c r="R531" s="97">
        <f t="shared" si="32"/>
        <v>2428758</v>
      </c>
      <c r="S531" s="97">
        <v>856489</v>
      </c>
      <c r="T531" s="97">
        <v>1572269</v>
      </c>
      <c r="U531" s="78"/>
      <c r="V531" s="95" t="s">
        <v>166</v>
      </c>
      <c r="W531" s="96" t="s">
        <v>2145</v>
      </c>
      <c r="X531" s="97">
        <v>3242900</v>
      </c>
      <c r="Y531" s="46">
        <f t="shared" si="33"/>
        <v>20978322</v>
      </c>
      <c r="Z531" s="97">
        <v>64500</v>
      </c>
      <c r="AA531" s="97">
        <v>20913822</v>
      </c>
    </row>
    <row r="532" spans="15:27" ht="15">
      <c r="O532" s="95" t="s">
        <v>154</v>
      </c>
      <c r="P532" s="96" t="s">
        <v>2141</v>
      </c>
      <c r="Q532" s="97">
        <v>13963858</v>
      </c>
      <c r="R532" s="97">
        <f t="shared" si="32"/>
        <v>6827394</v>
      </c>
      <c r="S532" s="97">
        <v>1250501</v>
      </c>
      <c r="T532" s="97">
        <v>5576893</v>
      </c>
      <c r="U532" s="78"/>
      <c r="V532" s="95" t="s">
        <v>169</v>
      </c>
      <c r="W532" s="96" t="s">
        <v>2146</v>
      </c>
      <c r="X532" s="97">
        <v>153000</v>
      </c>
      <c r="Y532" s="46">
        <f t="shared" si="33"/>
        <v>317300</v>
      </c>
      <c r="Z532" s="78"/>
      <c r="AA532" s="97">
        <v>317300</v>
      </c>
    </row>
    <row r="533" spans="15:27" ht="15">
      <c r="O533" s="95" t="s">
        <v>157</v>
      </c>
      <c r="P533" s="96" t="s">
        <v>2142</v>
      </c>
      <c r="Q533" s="97">
        <v>778200</v>
      </c>
      <c r="R533" s="97">
        <f t="shared" si="32"/>
        <v>6007292</v>
      </c>
      <c r="S533" s="97">
        <v>3064617</v>
      </c>
      <c r="T533" s="97">
        <v>2942675</v>
      </c>
      <c r="U533" s="78"/>
      <c r="V533" s="95" t="s">
        <v>172</v>
      </c>
      <c r="W533" s="96" t="s">
        <v>2147</v>
      </c>
      <c r="X533" s="78"/>
      <c r="Y533" s="46">
        <f t="shared" si="33"/>
        <v>546546</v>
      </c>
      <c r="Z533" s="97">
        <v>5000</v>
      </c>
      <c r="AA533" s="97">
        <v>541546</v>
      </c>
    </row>
    <row r="534" spans="15:27" ht="15">
      <c r="O534" s="95" t="s">
        <v>160</v>
      </c>
      <c r="P534" s="96" t="s">
        <v>2143</v>
      </c>
      <c r="Q534" s="97">
        <v>3136100</v>
      </c>
      <c r="R534" s="97">
        <f t="shared" si="32"/>
        <v>9780014</v>
      </c>
      <c r="S534" s="97">
        <v>4248890</v>
      </c>
      <c r="T534" s="97">
        <v>5531124</v>
      </c>
      <c r="U534" s="78"/>
      <c r="V534" s="95" t="s">
        <v>175</v>
      </c>
      <c r="W534" s="96" t="s">
        <v>2148</v>
      </c>
      <c r="X534" s="97">
        <v>2784100</v>
      </c>
      <c r="Y534" s="46">
        <f t="shared" si="33"/>
        <v>2376856</v>
      </c>
      <c r="Z534" s="97">
        <v>6200</v>
      </c>
      <c r="AA534" s="97">
        <v>2370656</v>
      </c>
    </row>
    <row r="535" spans="15:27" ht="15">
      <c r="O535" s="95" t="s">
        <v>163</v>
      </c>
      <c r="P535" s="96" t="s">
        <v>2144</v>
      </c>
      <c r="Q535" s="97">
        <v>629440</v>
      </c>
      <c r="R535" s="97">
        <f t="shared" si="32"/>
        <v>19615577</v>
      </c>
      <c r="S535" s="97">
        <v>84850</v>
      </c>
      <c r="T535" s="97">
        <v>19530727</v>
      </c>
      <c r="U535" s="78"/>
      <c r="V535" s="95" t="s">
        <v>178</v>
      </c>
      <c r="W535" s="96" t="s">
        <v>1836</v>
      </c>
      <c r="X535" s="97">
        <v>1571500</v>
      </c>
      <c r="Y535" s="46">
        <f t="shared" si="33"/>
        <v>9519589</v>
      </c>
      <c r="Z535" s="78"/>
      <c r="AA535" s="97">
        <v>9519589</v>
      </c>
    </row>
    <row r="536" spans="15:27" ht="15">
      <c r="O536" s="95" t="s">
        <v>166</v>
      </c>
      <c r="P536" s="96" t="s">
        <v>2145</v>
      </c>
      <c r="Q536" s="97">
        <v>2038544</v>
      </c>
      <c r="R536" s="97">
        <f t="shared" si="32"/>
        <v>4427264</v>
      </c>
      <c r="S536" s="97">
        <v>1041340</v>
      </c>
      <c r="T536" s="97">
        <v>3385924</v>
      </c>
      <c r="U536" s="78"/>
      <c r="V536" s="95" t="s">
        <v>180</v>
      </c>
      <c r="W536" s="96" t="s">
        <v>2149</v>
      </c>
      <c r="X536" s="97">
        <v>3023300</v>
      </c>
      <c r="Y536" s="46">
        <f t="shared" si="33"/>
        <v>22514994</v>
      </c>
      <c r="Z536" s="97">
        <v>514000</v>
      </c>
      <c r="AA536" s="97">
        <v>22000994</v>
      </c>
    </row>
    <row r="537" spans="15:27" ht="15">
      <c r="O537" s="95" t="s">
        <v>169</v>
      </c>
      <c r="P537" s="96" t="s">
        <v>2146</v>
      </c>
      <c r="Q537" s="97">
        <v>3150</v>
      </c>
      <c r="R537" s="97">
        <f t="shared" si="32"/>
        <v>2079692</v>
      </c>
      <c r="S537" s="97">
        <v>11950</v>
      </c>
      <c r="T537" s="97">
        <v>2067742</v>
      </c>
      <c r="U537" s="78"/>
      <c r="V537" s="95" t="s">
        <v>183</v>
      </c>
      <c r="W537" s="96" t="s">
        <v>1948</v>
      </c>
      <c r="X537" s="97">
        <v>6501420</v>
      </c>
      <c r="Y537" s="46">
        <f t="shared" si="33"/>
        <v>23897446</v>
      </c>
      <c r="Z537" s="97">
        <v>10284330</v>
      </c>
      <c r="AA537" s="97">
        <v>13613116</v>
      </c>
    </row>
    <row r="538" spans="15:27" ht="15">
      <c r="O538" s="95" t="s">
        <v>172</v>
      </c>
      <c r="P538" s="96" t="s">
        <v>2147</v>
      </c>
      <c r="Q538" s="97">
        <v>485000</v>
      </c>
      <c r="R538" s="97">
        <f t="shared" si="32"/>
        <v>5313804</v>
      </c>
      <c r="S538" s="97">
        <v>1078200</v>
      </c>
      <c r="T538" s="97">
        <v>4235604</v>
      </c>
      <c r="U538" s="78"/>
      <c r="V538" s="95" t="s">
        <v>185</v>
      </c>
      <c r="W538" s="96" t="s">
        <v>2150</v>
      </c>
      <c r="X538" s="97">
        <v>1285100</v>
      </c>
      <c r="Y538" s="46">
        <f t="shared" si="33"/>
        <v>17236414</v>
      </c>
      <c r="Z538" s="97">
        <v>5318800</v>
      </c>
      <c r="AA538" s="97">
        <v>11917614</v>
      </c>
    </row>
    <row r="539" spans="15:27" ht="15">
      <c r="O539" s="95" t="s">
        <v>175</v>
      </c>
      <c r="P539" s="96" t="s">
        <v>2148</v>
      </c>
      <c r="Q539" s="97">
        <v>2089200</v>
      </c>
      <c r="R539" s="97">
        <f t="shared" si="32"/>
        <v>14831007</v>
      </c>
      <c r="S539" s="97">
        <v>7091025</v>
      </c>
      <c r="T539" s="97">
        <v>7739982</v>
      </c>
      <c r="U539" s="78"/>
      <c r="V539" s="95" t="s">
        <v>188</v>
      </c>
      <c r="W539" s="96" t="s">
        <v>2331</v>
      </c>
      <c r="X539" s="78"/>
      <c r="Y539" s="46">
        <f t="shared" si="33"/>
        <v>117300</v>
      </c>
      <c r="Z539" s="78"/>
      <c r="AA539" s="97">
        <v>117300</v>
      </c>
    </row>
    <row r="540" spans="15:27" ht="15">
      <c r="O540" s="95" t="s">
        <v>178</v>
      </c>
      <c r="P540" s="96" t="s">
        <v>1836</v>
      </c>
      <c r="Q540" s="97">
        <v>2039450</v>
      </c>
      <c r="R540" s="97">
        <f t="shared" si="32"/>
        <v>6645456</v>
      </c>
      <c r="S540" s="97">
        <v>2710650</v>
      </c>
      <c r="T540" s="97">
        <v>3934806</v>
      </c>
      <c r="U540" s="78"/>
      <c r="V540" s="95" t="s">
        <v>191</v>
      </c>
      <c r="W540" s="96" t="s">
        <v>2151</v>
      </c>
      <c r="X540" s="97">
        <v>17225</v>
      </c>
      <c r="Y540" s="46">
        <f t="shared" si="33"/>
        <v>334830</v>
      </c>
      <c r="Z540" s="97">
        <v>94290</v>
      </c>
      <c r="AA540" s="97">
        <v>240540</v>
      </c>
    </row>
    <row r="541" spans="15:27" ht="15">
      <c r="O541" s="95" t="s">
        <v>180</v>
      </c>
      <c r="P541" s="96" t="s">
        <v>2149</v>
      </c>
      <c r="Q541" s="97">
        <v>7665250</v>
      </c>
      <c r="R541" s="97">
        <f t="shared" si="32"/>
        <v>35728207</v>
      </c>
      <c r="S541" s="97">
        <v>19162068</v>
      </c>
      <c r="T541" s="97">
        <v>16566139</v>
      </c>
      <c r="U541" s="78"/>
      <c r="V541" s="95" t="s">
        <v>192</v>
      </c>
      <c r="W541" s="96" t="s">
        <v>2304</v>
      </c>
      <c r="X541" s="97">
        <v>892630</v>
      </c>
      <c r="Y541" s="46">
        <f t="shared" si="33"/>
        <v>156072</v>
      </c>
      <c r="Z541" s="78"/>
      <c r="AA541" s="97">
        <v>156072</v>
      </c>
    </row>
    <row r="542" spans="15:27" ht="15">
      <c r="O542" s="95" t="s">
        <v>183</v>
      </c>
      <c r="P542" s="96" t="s">
        <v>1948</v>
      </c>
      <c r="Q542" s="97">
        <v>11334660</v>
      </c>
      <c r="R542" s="97">
        <f t="shared" si="32"/>
        <v>9821049</v>
      </c>
      <c r="S542" s="97">
        <v>2514621</v>
      </c>
      <c r="T542" s="97">
        <v>7306428</v>
      </c>
      <c r="U542" s="78"/>
      <c r="V542" s="95" t="s">
        <v>193</v>
      </c>
      <c r="W542" s="96" t="s">
        <v>2282</v>
      </c>
      <c r="X542" s="78"/>
      <c r="Y542" s="46">
        <f t="shared" si="33"/>
        <v>368423</v>
      </c>
      <c r="Z542" s="78"/>
      <c r="AA542" s="97">
        <v>368423</v>
      </c>
    </row>
    <row r="543" spans="15:27" ht="15">
      <c r="O543" s="95" t="s">
        <v>185</v>
      </c>
      <c r="P543" s="96" t="s">
        <v>2150</v>
      </c>
      <c r="Q543" s="97">
        <v>17490025</v>
      </c>
      <c r="R543" s="97">
        <f t="shared" si="32"/>
        <v>21915982</v>
      </c>
      <c r="S543" s="97">
        <v>10463127</v>
      </c>
      <c r="T543" s="97">
        <v>11452855</v>
      </c>
      <c r="U543" s="78"/>
      <c r="V543" s="95" t="s">
        <v>194</v>
      </c>
      <c r="W543" s="96" t="s">
        <v>2152</v>
      </c>
      <c r="X543" s="97">
        <v>857410</v>
      </c>
      <c r="Y543" s="46">
        <f t="shared" si="33"/>
        <v>1352099</v>
      </c>
      <c r="Z543" s="97">
        <v>553485</v>
      </c>
      <c r="AA543" s="97">
        <v>798614</v>
      </c>
    </row>
    <row r="544" spans="15:27" ht="15">
      <c r="O544" s="95" t="s">
        <v>188</v>
      </c>
      <c r="P544" s="96" t="s">
        <v>2331</v>
      </c>
      <c r="Q544" s="78"/>
      <c r="R544" s="97">
        <f t="shared" si="32"/>
        <v>234355</v>
      </c>
      <c r="S544" s="78"/>
      <c r="T544" s="97">
        <v>234355</v>
      </c>
      <c r="U544" s="78"/>
      <c r="V544" s="95" t="s">
        <v>198</v>
      </c>
      <c r="W544" s="96" t="s">
        <v>1905</v>
      </c>
      <c r="X544" s="97">
        <v>303237</v>
      </c>
      <c r="Y544" s="46">
        <f t="shared" si="33"/>
        <v>2930491</v>
      </c>
      <c r="Z544" s="97">
        <v>120401</v>
      </c>
      <c r="AA544" s="97">
        <v>2810090</v>
      </c>
    </row>
    <row r="545" spans="15:27" ht="15">
      <c r="O545" s="95" t="s">
        <v>191</v>
      </c>
      <c r="P545" s="96" t="s">
        <v>2151</v>
      </c>
      <c r="Q545" s="97">
        <v>4388030</v>
      </c>
      <c r="R545" s="97">
        <f t="shared" si="32"/>
        <v>1241539</v>
      </c>
      <c r="S545" s="97">
        <v>83850</v>
      </c>
      <c r="T545" s="97">
        <v>1157689</v>
      </c>
      <c r="U545" s="78"/>
      <c r="V545" s="95" t="s">
        <v>201</v>
      </c>
      <c r="W545" s="96" t="s">
        <v>2153</v>
      </c>
      <c r="X545" s="97">
        <v>55082</v>
      </c>
      <c r="Y545" s="46">
        <f t="shared" si="33"/>
        <v>451911</v>
      </c>
      <c r="Z545" s="97">
        <v>12500</v>
      </c>
      <c r="AA545" s="97">
        <v>439411</v>
      </c>
    </row>
    <row r="546" spans="15:27" ht="15">
      <c r="O546" s="95" t="s">
        <v>192</v>
      </c>
      <c r="P546" s="96" t="s">
        <v>2304</v>
      </c>
      <c r="Q546" s="97">
        <v>150000</v>
      </c>
      <c r="R546" s="97">
        <f t="shared" si="32"/>
        <v>289073</v>
      </c>
      <c r="S546" s="97">
        <v>30750</v>
      </c>
      <c r="T546" s="97">
        <v>258323</v>
      </c>
      <c r="U546" s="78"/>
      <c r="V546" s="95" t="s">
        <v>204</v>
      </c>
      <c r="W546" s="96" t="s">
        <v>1880</v>
      </c>
      <c r="X546" s="97">
        <v>309950</v>
      </c>
      <c r="Y546" s="46">
        <f t="shared" si="33"/>
        <v>2031926</v>
      </c>
      <c r="Z546" s="97">
        <v>48266</v>
      </c>
      <c r="AA546" s="97">
        <v>1983660</v>
      </c>
    </row>
    <row r="547" spans="15:27" ht="15">
      <c r="O547" s="95" t="s">
        <v>193</v>
      </c>
      <c r="P547" s="96" t="s">
        <v>2282</v>
      </c>
      <c r="Q547" s="78"/>
      <c r="R547" s="97">
        <f t="shared" si="32"/>
        <v>737640</v>
      </c>
      <c r="S547" s="78"/>
      <c r="T547" s="97">
        <v>737640</v>
      </c>
      <c r="U547" s="78"/>
      <c r="V547" s="95" t="s">
        <v>207</v>
      </c>
      <c r="W547" s="96" t="s">
        <v>2305</v>
      </c>
      <c r="X547" s="97">
        <v>50000</v>
      </c>
      <c r="Y547" s="46">
        <f t="shared" si="33"/>
        <v>3543159</v>
      </c>
      <c r="Z547" s="97">
        <v>108450</v>
      </c>
      <c r="AA547" s="97">
        <v>3434709</v>
      </c>
    </row>
    <row r="548" spans="15:27" ht="15">
      <c r="O548" s="95" t="s">
        <v>194</v>
      </c>
      <c r="P548" s="96" t="s">
        <v>2152</v>
      </c>
      <c r="Q548" s="97">
        <v>1091500</v>
      </c>
      <c r="R548" s="97">
        <f t="shared" si="32"/>
        <v>1742693</v>
      </c>
      <c r="S548" s="97">
        <v>545700</v>
      </c>
      <c r="T548" s="97">
        <v>1196993</v>
      </c>
      <c r="U548" s="78"/>
      <c r="V548" s="95" t="s">
        <v>209</v>
      </c>
      <c r="W548" s="96" t="s">
        <v>2154</v>
      </c>
      <c r="X548" s="97">
        <v>58779</v>
      </c>
      <c r="Y548" s="46">
        <f t="shared" si="33"/>
        <v>187931</v>
      </c>
      <c r="Z548" s="97">
        <v>5000</v>
      </c>
      <c r="AA548" s="97">
        <v>182931</v>
      </c>
    </row>
    <row r="549" spans="15:27" ht="15">
      <c r="O549" s="95" t="s">
        <v>198</v>
      </c>
      <c r="P549" s="96" t="s">
        <v>1905</v>
      </c>
      <c r="Q549" s="78"/>
      <c r="R549" s="97">
        <f t="shared" si="32"/>
        <v>270826</v>
      </c>
      <c r="S549" s="97">
        <v>38700</v>
      </c>
      <c r="T549" s="97">
        <v>232126</v>
      </c>
      <c r="U549" s="78"/>
      <c r="V549" s="95" t="s">
        <v>212</v>
      </c>
      <c r="W549" s="96" t="s">
        <v>2155</v>
      </c>
      <c r="X549" s="97">
        <v>52500</v>
      </c>
      <c r="Y549" s="46">
        <f t="shared" si="33"/>
        <v>443245</v>
      </c>
      <c r="Z549" s="97">
        <v>137865</v>
      </c>
      <c r="AA549" s="97">
        <v>305380</v>
      </c>
    </row>
    <row r="550" spans="15:27" ht="15">
      <c r="O550" s="95" t="s">
        <v>201</v>
      </c>
      <c r="P550" s="96" t="s">
        <v>2153</v>
      </c>
      <c r="Q550" s="78"/>
      <c r="R550" s="97">
        <f t="shared" si="32"/>
        <v>281314</v>
      </c>
      <c r="S550" s="97">
        <v>211700</v>
      </c>
      <c r="T550" s="97">
        <v>69614</v>
      </c>
      <c r="U550" s="78"/>
      <c r="V550" s="95" t="s">
        <v>214</v>
      </c>
      <c r="W550" s="96" t="s">
        <v>2156</v>
      </c>
      <c r="X550" s="97">
        <v>144531</v>
      </c>
      <c r="Y550" s="46">
        <f t="shared" si="33"/>
        <v>353425</v>
      </c>
      <c r="Z550" s="97">
        <v>1200</v>
      </c>
      <c r="AA550" s="97">
        <v>352225</v>
      </c>
    </row>
    <row r="551" spans="15:27" ht="15">
      <c r="O551" s="95" t="s">
        <v>204</v>
      </c>
      <c r="P551" s="96" t="s">
        <v>1880</v>
      </c>
      <c r="Q551" s="78"/>
      <c r="R551" s="97">
        <f t="shared" si="32"/>
        <v>497333</v>
      </c>
      <c r="S551" s="97">
        <v>224123</v>
      </c>
      <c r="T551" s="97">
        <v>273210</v>
      </c>
      <c r="U551" s="78"/>
      <c r="V551" s="95" t="s">
        <v>217</v>
      </c>
      <c r="W551" s="96" t="s">
        <v>2157</v>
      </c>
      <c r="X551" s="78"/>
      <c r="Y551" s="46">
        <f t="shared" si="33"/>
        <v>315907</v>
      </c>
      <c r="Z551" s="78"/>
      <c r="AA551" s="97">
        <v>315907</v>
      </c>
    </row>
    <row r="552" spans="15:27" ht="15">
      <c r="O552" s="95" t="s">
        <v>207</v>
      </c>
      <c r="P552" s="96" t="s">
        <v>2305</v>
      </c>
      <c r="Q552" s="78"/>
      <c r="R552" s="97">
        <f t="shared" si="32"/>
        <v>65445</v>
      </c>
      <c r="S552" s="97">
        <v>47970</v>
      </c>
      <c r="T552" s="97">
        <v>17475</v>
      </c>
      <c r="U552" s="78"/>
      <c r="V552" s="95" t="s">
        <v>220</v>
      </c>
      <c r="W552" s="96" t="s">
        <v>2158</v>
      </c>
      <c r="X552" s="97">
        <v>115908</v>
      </c>
      <c r="Y552" s="46">
        <f t="shared" si="33"/>
        <v>401981</v>
      </c>
      <c r="Z552" s="97">
        <v>119100</v>
      </c>
      <c r="AA552" s="97">
        <v>282881</v>
      </c>
    </row>
    <row r="553" spans="15:27" ht="15">
      <c r="O553" s="95" t="s">
        <v>209</v>
      </c>
      <c r="P553" s="96" t="s">
        <v>2154</v>
      </c>
      <c r="Q553" s="97">
        <v>396800</v>
      </c>
      <c r="R553" s="97">
        <f t="shared" si="32"/>
        <v>443446</v>
      </c>
      <c r="S553" s="97">
        <v>189400</v>
      </c>
      <c r="T553" s="97">
        <v>254046</v>
      </c>
      <c r="U553" s="78"/>
      <c r="V553" s="95" t="s">
        <v>223</v>
      </c>
      <c r="W553" s="96" t="s">
        <v>2159</v>
      </c>
      <c r="X553" s="97">
        <v>78275</v>
      </c>
      <c r="Y553" s="46">
        <f t="shared" si="33"/>
        <v>244825</v>
      </c>
      <c r="Z553" s="97">
        <v>18200</v>
      </c>
      <c r="AA553" s="97">
        <v>226625</v>
      </c>
    </row>
    <row r="554" spans="15:27" ht="15">
      <c r="O554" s="95" t="s">
        <v>212</v>
      </c>
      <c r="P554" s="96" t="s">
        <v>2155</v>
      </c>
      <c r="Q554" s="97">
        <v>778301</v>
      </c>
      <c r="R554" s="97">
        <f t="shared" si="32"/>
        <v>133857</v>
      </c>
      <c r="S554" s="97">
        <v>7000</v>
      </c>
      <c r="T554" s="97">
        <v>126857</v>
      </c>
      <c r="U554" s="78"/>
      <c r="V554" s="95" t="s">
        <v>226</v>
      </c>
      <c r="W554" s="96" t="s">
        <v>2160</v>
      </c>
      <c r="X554" s="97">
        <v>12892031</v>
      </c>
      <c r="Y554" s="46">
        <f t="shared" si="33"/>
        <v>1831947</v>
      </c>
      <c r="Z554" s="97">
        <v>459224</v>
      </c>
      <c r="AA554" s="97">
        <v>1372723</v>
      </c>
    </row>
    <row r="555" spans="15:27" ht="15">
      <c r="O555" s="95" t="s">
        <v>214</v>
      </c>
      <c r="P555" s="96" t="s">
        <v>2156</v>
      </c>
      <c r="Q555" s="97">
        <v>81001</v>
      </c>
      <c r="R555" s="97">
        <f t="shared" si="32"/>
        <v>318363</v>
      </c>
      <c r="S555" s="78"/>
      <c r="T555" s="97">
        <v>318363</v>
      </c>
      <c r="U555" s="78"/>
      <c r="V555" s="95" t="s">
        <v>229</v>
      </c>
      <c r="W555" s="96" t="s">
        <v>1824</v>
      </c>
      <c r="X555" s="78"/>
      <c r="Y555" s="46">
        <f t="shared" si="33"/>
        <v>1676246</v>
      </c>
      <c r="Z555" s="78"/>
      <c r="AA555" s="97">
        <v>1676246</v>
      </c>
    </row>
    <row r="556" spans="15:27" ht="15">
      <c r="O556" s="95" t="s">
        <v>217</v>
      </c>
      <c r="P556" s="96" t="s">
        <v>2157</v>
      </c>
      <c r="Q556" s="97">
        <v>300000</v>
      </c>
      <c r="R556" s="97">
        <f t="shared" si="32"/>
        <v>1437495</v>
      </c>
      <c r="S556" s="78"/>
      <c r="T556" s="97">
        <v>1437495</v>
      </c>
      <c r="U556" s="78"/>
      <c r="V556" s="95" t="s">
        <v>232</v>
      </c>
      <c r="W556" s="96" t="s">
        <v>2161</v>
      </c>
      <c r="X556" s="97">
        <v>577500</v>
      </c>
      <c r="Y556" s="46">
        <f t="shared" si="33"/>
        <v>853828</v>
      </c>
      <c r="Z556" s="97">
        <v>429539</v>
      </c>
      <c r="AA556" s="97">
        <v>424289</v>
      </c>
    </row>
    <row r="557" spans="15:27" ht="15">
      <c r="O557" s="95" t="s">
        <v>220</v>
      </c>
      <c r="P557" s="96" t="s">
        <v>2158</v>
      </c>
      <c r="Q557" s="97">
        <v>209389</v>
      </c>
      <c r="R557" s="97">
        <f t="shared" si="32"/>
        <v>646065</v>
      </c>
      <c r="S557" s="97">
        <v>299600</v>
      </c>
      <c r="T557" s="97">
        <v>346465</v>
      </c>
      <c r="U557" s="78"/>
      <c r="V557" s="95" t="s">
        <v>235</v>
      </c>
      <c r="W557" s="96" t="s">
        <v>2162</v>
      </c>
      <c r="X557" s="97">
        <v>17600867</v>
      </c>
      <c r="Y557" s="46">
        <f t="shared" si="33"/>
        <v>5186551</v>
      </c>
      <c r="Z557" s="97">
        <v>225000</v>
      </c>
      <c r="AA557" s="97">
        <v>4961551</v>
      </c>
    </row>
    <row r="558" spans="15:27" ht="15">
      <c r="O558" s="95" t="s">
        <v>223</v>
      </c>
      <c r="P558" s="96" t="s">
        <v>2159</v>
      </c>
      <c r="Q558" s="78"/>
      <c r="R558" s="97">
        <f t="shared" si="32"/>
        <v>632010</v>
      </c>
      <c r="S558" s="97">
        <v>400</v>
      </c>
      <c r="T558" s="97">
        <v>631610</v>
      </c>
      <c r="U558" s="78"/>
      <c r="V558" s="95" t="s">
        <v>238</v>
      </c>
      <c r="W558" s="96" t="s">
        <v>2163</v>
      </c>
      <c r="X558" s="97">
        <v>209870</v>
      </c>
      <c r="Y558" s="46">
        <f t="shared" si="33"/>
        <v>665564</v>
      </c>
      <c r="Z558" s="97">
        <v>33925</v>
      </c>
      <c r="AA558" s="97">
        <v>631639</v>
      </c>
    </row>
    <row r="559" spans="15:27" ht="15">
      <c r="O559" s="95" t="s">
        <v>226</v>
      </c>
      <c r="P559" s="96" t="s">
        <v>2160</v>
      </c>
      <c r="Q559" s="97">
        <v>6528250</v>
      </c>
      <c r="R559" s="97">
        <f t="shared" si="32"/>
        <v>2029117</v>
      </c>
      <c r="S559" s="97">
        <v>29800</v>
      </c>
      <c r="T559" s="97">
        <v>1999317</v>
      </c>
      <c r="U559" s="78"/>
      <c r="V559" s="95" t="s">
        <v>240</v>
      </c>
      <c r="W559" s="96" t="s">
        <v>2164</v>
      </c>
      <c r="X559" s="78"/>
      <c r="Y559" s="46">
        <f t="shared" si="33"/>
        <v>1559867</v>
      </c>
      <c r="Z559" s="97">
        <v>34125</v>
      </c>
      <c r="AA559" s="97">
        <v>1525742</v>
      </c>
    </row>
    <row r="560" spans="15:27" ht="15">
      <c r="O560" s="95" t="s">
        <v>229</v>
      </c>
      <c r="P560" s="96" t="s">
        <v>1824</v>
      </c>
      <c r="Q560" s="97">
        <v>983177</v>
      </c>
      <c r="R560" s="97">
        <f t="shared" si="32"/>
        <v>3190854</v>
      </c>
      <c r="S560" s="97">
        <v>489300</v>
      </c>
      <c r="T560" s="97">
        <v>2701554</v>
      </c>
      <c r="U560" s="78"/>
      <c r="V560" s="95" t="s">
        <v>243</v>
      </c>
      <c r="W560" s="96" t="s">
        <v>1807</v>
      </c>
      <c r="X560" s="97">
        <v>325995</v>
      </c>
      <c r="Y560" s="46">
        <f t="shared" si="33"/>
        <v>1303926</v>
      </c>
      <c r="Z560" s="97">
        <v>17100</v>
      </c>
      <c r="AA560" s="97">
        <v>1286826</v>
      </c>
    </row>
    <row r="561" spans="15:27" ht="15">
      <c r="O561" s="95" t="s">
        <v>232</v>
      </c>
      <c r="P561" s="96" t="s">
        <v>2161</v>
      </c>
      <c r="Q561" s="97">
        <v>175650</v>
      </c>
      <c r="R561" s="97">
        <f t="shared" si="32"/>
        <v>503150</v>
      </c>
      <c r="S561" s="97">
        <v>37690</v>
      </c>
      <c r="T561" s="97">
        <v>465460</v>
      </c>
      <c r="U561" s="78"/>
      <c r="V561" s="95" t="s">
        <v>246</v>
      </c>
      <c r="W561" s="96" t="s">
        <v>2171</v>
      </c>
      <c r="X561" s="97">
        <v>157968</v>
      </c>
      <c r="Y561" s="46">
        <f t="shared" si="33"/>
        <v>133869</v>
      </c>
      <c r="Z561" s="78"/>
      <c r="AA561" s="97">
        <v>133869</v>
      </c>
    </row>
    <row r="562" spans="15:27" ht="15">
      <c r="O562" s="95" t="s">
        <v>235</v>
      </c>
      <c r="P562" s="96" t="s">
        <v>2162</v>
      </c>
      <c r="Q562" s="97">
        <v>611975</v>
      </c>
      <c r="R562" s="97">
        <f t="shared" si="32"/>
        <v>2805172</v>
      </c>
      <c r="S562" s="97">
        <v>121700</v>
      </c>
      <c r="T562" s="97">
        <v>2683472</v>
      </c>
      <c r="U562" s="78"/>
      <c r="V562" s="95" t="s">
        <v>249</v>
      </c>
      <c r="W562" s="96" t="s">
        <v>2172</v>
      </c>
      <c r="X562" s="97">
        <v>15593249</v>
      </c>
      <c r="Y562" s="46">
        <f t="shared" si="33"/>
        <v>16468547</v>
      </c>
      <c r="Z562" s="97">
        <v>6681638</v>
      </c>
      <c r="AA562" s="97">
        <v>9786909</v>
      </c>
    </row>
    <row r="563" spans="15:21" ht="15">
      <c r="O563" s="95" t="s">
        <v>238</v>
      </c>
      <c r="P563" s="96" t="s">
        <v>2163</v>
      </c>
      <c r="Q563" s="97">
        <v>46500</v>
      </c>
      <c r="R563" s="97">
        <f t="shared" si="32"/>
        <v>252294</v>
      </c>
      <c r="S563" s="97">
        <v>40650</v>
      </c>
      <c r="T563" s="97">
        <v>211644</v>
      </c>
      <c r="U563" s="78"/>
    </row>
    <row r="564" spans="15:21" ht="15">
      <c r="O564" s="95" t="s">
        <v>240</v>
      </c>
      <c r="P564" s="96" t="s">
        <v>2164</v>
      </c>
      <c r="Q564" s="97">
        <v>57800</v>
      </c>
      <c r="R564" s="97">
        <f t="shared" si="32"/>
        <v>997868</v>
      </c>
      <c r="S564" s="97">
        <v>7200</v>
      </c>
      <c r="T564" s="97">
        <v>990668</v>
      </c>
      <c r="U564" s="78"/>
    </row>
    <row r="565" spans="15:21" ht="15">
      <c r="O565" s="95" t="s">
        <v>243</v>
      </c>
      <c r="P565" s="96" t="s">
        <v>1807</v>
      </c>
      <c r="Q565" s="97">
        <v>521614</v>
      </c>
      <c r="R565" s="97">
        <f t="shared" si="32"/>
        <v>958641</v>
      </c>
      <c r="S565" s="78"/>
      <c r="T565" s="97">
        <v>958641</v>
      </c>
      <c r="U565" s="78"/>
    </row>
    <row r="566" spans="15:21" ht="15">
      <c r="O566" s="95" t="s">
        <v>246</v>
      </c>
      <c r="P566" s="96" t="s">
        <v>2171</v>
      </c>
      <c r="Q566" s="97">
        <v>30000</v>
      </c>
      <c r="R566" s="97">
        <f t="shared" si="32"/>
        <v>755297</v>
      </c>
      <c r="S566" s="78"/>
      <c r="T566" s="97">
        <v>755297</v>
      </c>
      <c r="U566" s="7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October 2019</v>
      </c>
      <c r="B20" s="224"/>
    </row>
    <row r="28" spans="8:9" ht="15.75">
      <c r="H28" s="225"/>
      <c r="I28" s="225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225564</v>
      </c>
      <c r="F31" s="167">
        <f>work!I31+work!J31</f>
        <v>252615</v>
      </c>
      <c r="G31" s="168"/>
      <c r="H31" s="169" t="str">
        <f>work!L31</f>
        <v>20191107</v>
      </c>
      <c r="I31" s="170">
        <f>E31</f>
        <v>225564</v>
      </c>
      <c r="J31" s="170">
        <f>F31</f>
        <v>252615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1194993</v>
      </c>
      <c r="F32" s="173">
        <f>work!I32+work!J32</f>
        <v>4136533</v>
      </c>
      <c r="G32" s="118"/>
      <c r="H32" s="174" t="str">
        <f>work!L32</f>
        <v>20191107</v>
      </c>
      <c r="I32" s="117">
        <f aca="true" t="shared" si="0" ref="I32:I95">E32</f>
        <v>1194993</v>
      </c>
      <c r="J32" s="117">
        <f aca="true" t="shared" si="1" ref="J32:J95">F32</f>
        <v>4136533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1008666</v>
      </c>
      <c r="F33" s="173">
        <f>work!I33+work!J33</f>
        <v>111545</v>
      </c>
      <c r="G33" s="118"/>
      <c r="H33" s="174" t="str">
        <f>work!L33</f>
        <v>20191209</v>
      </c>
      <c r="I33" s="117">
        <f t="shared" si="0"/>
        <v>1008666</v>
      </c>
      <c r="J33" s="117">
        <f t="shared" si="1"/>
        <v>111545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>
        <f>work!G34+work!H34</f>
        <v>154196</v>
      </c>
      <c r="F34" s="173">
        <f>work!I34+work!J34</f>
        <v>6650</v>
      </c>
      <c r="G34" s="116"/>
      <c r="H34" s="174" t="str">
        <f>work!L34</f>
        <v>20191107</v>
      </c>
      <c r="I34" s="117">
        <f t="shared" si="0"/>
        <v>154196</v>
      </c>
      <c r="J34" s="117">
        <f t="shared" si="1"/>
        <v>6650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144648</v>
      </c>
      <c r="F35" s="173">
        <f>work!I35+work!J35</f>
        <v>79432</v>
      </c>
      <c r="G35" s="118"/>
      <c r="H35" s="174" t="str">
        <f>work!L35</f>
        <v>20191209</v>
      </c>
      <c r="I35" s="117">
        <f t="shared" si="0"/>
        <v>144648</v>
      </c>
      <c r="J35" s="117">
        <f t="shared" si="1"/>
        <v>79432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>
        <f>work!G36+work!H36</f>
        <v>0</v>
      </c>
      <c r="F36" s="173">
        <f>work!I36+work!J36</f>
        <v>16000</v>
      </c>
      <c r="G36" s="118"/>
      <c r="H36" s="174" t="str">
        <f>work!L36</f>
        <v>20191107</v>
      </c>
      <c r="I36" s="117">
        <f t="shared" si="0"/>
        <v>0</v>
      </c>
      <c r="J36" s="117">
        <f t="shared" si="1"/>
        <v>16000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401738</v>
      </c>
      <c r="F37" s="173">
        <f>work!I37+work!J37</f>
        <v>308000</v>
      </c>
      <c r="G37" s="118"/>
      <c r="H37" s="174" t="str">
        <f>work!L37</f>
        <v>20191107</v>
      </c>
      <c r="I37" s="117">
        <f t="shared" si="0"/>
        <v>401738</v>
      </c>
      <c r="J37" s="117">
        <f t="shared" si="1"/>
        <v>308000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>
        <f>work!G38+work!H38</f>
        <v>1856751</v>
      </c>
      <c r="F38" s="173">
        <f>work!I38+work!J38</f>
        <v>3081086</v>
      </c>
      <c r="G38" s="118"/>
      <c r="H38" s="174" t="str">
        <f>work!L38</f>
        <v>20191209</v>
      </c>
      <c r="I38" s="117">
        <f t="shared" si="0"/>
        <v>1856751</v>
      </c>
      <c r="J38" s="117">
        <f t="shared" si="1"/>
        <v>3081086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124480</v>
      </c>
      <c r="F39" s="173">
        <f>work!I39+work!J39</f>
        <v>21400</v>
      </c>
      <c r="G39" s="118"/>
      <c r="H39" s="174" t="str">
        <f>work!L39</f>
        <v>20191107</v>
      </c>
      <c r="I39" s="117">
        <f t="shared" si="0"/>
        <v>124480</v>
      </c>
      <c r="J39" s="117">
        <f t="shared" si="1"/>
        <v>21400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11250</v>
      </c>
      <c r="F40" s="173">
        <f>work!I40+work!J40</f>
        <v>19726</v>
      </c>
      <c r="G40" s="118"/>
      <c r="H40" s="174" t="str">
        <f>work!L40</f>
        <v>20191107</v>
      </c>
      <c r="I40" s="117">
        <f t="shared" si="0"/>
        <v>11250</v>
      </c>
      <c r="J40" s="117">
        <f t="shared" si="1"/>
        <v>19726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984496</v>
      </c>
      <c r="F41" s="173">
        <f>work!I41+work!J41</f>
        <v>369885</v>
      </c>
      <c r="G41" s="118"/>
      <c r="H41" s="174" t="str">
        <f>work!L41</f>
        <v>20191107</v>
      </c>
      <c r="I41" s="117">
        <f t="shared" si="0"/>
        <v>984496</v>
      </c>
      <c r="J41" s="117">
        <f t="shared" si="1"/>
        <v>369885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1080017</v>
      </c>
      <c r="F42" s="173">
        <f>work!I42+work!J42</f>
        <v>516577</v>
      </c>
      <c r="G42" s="118"/>
      <c r="H42" s="174" t="str">
        <f>work!L42</f>
        <v>20191107</v>
      </c>
      <c r="I42" s="117">
        <f t="shared" si="0"/>
        <v>1080017</v>
      </c>
      <c r="J42" s="117">
        <f t="shared" si="1"/>
        <v>516577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219775</v>
      </c>
      <c r="F43" s="173">
        <f>work!I43+work!J43</f>
        <v>288231</v>
      </c>
      <c r="G43" s="118"/>
      <c r="H43" s="174" t="str">
        <f>work!L43</f>
        <v>20191209</v>
      </c>
      <c r="I43" s="117">
        <f t="shared" si="0"/>
        <v>219775</v>
      </c>
      <c r="J43" s="117">
        <f t="shared" si="1"/>
        <v>288231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493923</v>
      </c>
      <c r="F44" s="173">
        <f>work!I44+work!J44</f>
        <v>26113</v>
      </c>
      <c r="G44" s="116"/>
      <c r="H44" s="174" t="str">
        <f>work!L44</f>
        <v>20191209</v>
      </c>
      <c r="I44" s="117">
        <f t="shared" si="0"/>
        <v>493923</v>
      </c>
      <c r="J44" s="117">
        <f t="shared" si="1"/>
        <v>26113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31679</v>
      </c>
      <c r="F45" s="173">
        <f>work!I45+work!J45</f>
        <v>5875</v>
      </c>
      <c r="G45" s="118"/>
      <c r="H45" s="174" t="str">
        <f>work!L45</f>
        <v>20191209</v>
      </c>
      <c r="I45" s="117">
        <f t="shared" si="0"/>
        <v>31679</v>
      </c>
      <c r="J45" s="117">
        <f t="shared" si="1"/>
        <v>5875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6331686</v>
      </c>
      <c r="F46" s="173">
        <f>work!I46+work!J46</f>
        <v>223072</v>
      </c>
      <c r="G46" s="118"/>
      <c r="H46" s="174" t="str">
        <f>work!L46</f>
        <v>20191107</v>
      </c>
      <c r="I46" s="117">
        <f t="shared" si="0"/>
        <v>6331686</v>
      </c>
      <c r="J46" s="117">
        <f t="shared" si="1"/>
        <v>223072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0</v>
      </c>
      <c r="F47" s="173">
        <f>work!I47+work!J47</f>
        <v>19551</v>
      </c>
      <c r="G47" s="118"/>
      <c r="H47" s="174" t="str">
        <f>work!L47</f>
        <v>20191107</v>
      </c>
      <c r="I47" s="117">
        <f t="shared" si="0"/>
        <v>0</v>
      </c>
      <c r="J47" s="117">
        <f t="shared" si="1"/>
        <v>19551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252796</v>
      </c>
      <c r="F48" s="173">
        <f>work!I48+work!J48</f>
        <v>284825</v>
      </c>
      <c r="G48" s="118"/>
      <c r="H48" s="174" t="str">
        <f>work!L48</f>
        <v>20191107</v>
      </c>
      <c r="I48" s="117">
        <f t="shared" si="0"/>
        <v>252796</v>
      </c>
      <c r="J48" s="117">
        <f t="shared" si="1"/>
        <v>284825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601254</v>
      </c>
      <c r="F49" s="173">
        <f>work!I49+work!J49</f>
        <v>328000</v>
      </c>
      <c r="G49" s="118"/>
      <c r="H49" s="174" t="str">
        <f>work!L49</f>
        <v>20191209</v>
      </c>
      <c r="I49" s="117">
        <f t="shared" si="0"/>
        <v>601254</v>
      </c>
      <c r="J49" s="117">
        <f t="shared" si="1"/>
        <v>328000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 t="e">
        <f>work!G50+work!H50</f>
        <v>#VALUE!</v>
      </c>
      <c r="F50" s="173" t="e">
        <f>work!I50+work!J50</f>
        <v>#VALUE!</v>
      </c>
      <c r="G50" s="118"/>
      <c r="H50" s="174" t="s">
        <v>9</v>
      </c>
      <c r="I50" s="117" t="e">
        <f t="shared" si="0"/>
        <v>#VALUE!</v>
      </c>
      <c r="J50" s="117" t="e">
        <f t="shared" si="1"/>
        <v>#VALUE!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 t="e">
        <f>work!G51+work!H51</f>
        <v>#VALUE!</v>
      </c>
      <c r="F51" s="173" t="e">
        <f>work!I51+work!J51</f>
        <v>#VALUE!</v>
      </c>
      <c r="G51" s="118"/>
      <c r="H51" s="174" t="str">
        <f>work!L51</f>
        <v>No report</v>
      </c>
      <c r="I51" s="117" t="e">
        <f t="shared" si="0"/>
        <v>#VALUE!</v>
      </c>
      <c r="J51" s="117" t="e">
        <f t="shared" si="1"/>
        <v>#VALUE!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2878971</v>
      </c>
      <c r="F52" s="173">
        <f>work!I52+work!J52</f>
        <v>348000</v>
      </c>
      <c r="G52" s="118"/>
      <c r="H52" s="174" t="str">
        <f>work!L52</f>
        <v>20191209</v>
      </c>
      <c r="I52" s="117">
        <f t="shared" si="0"/>
        <v>2878971</v>
      </c>
      <c r="J52" s="117">
        <f t="shared" si="1"/>
        <v>348000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37000</v>
      </c>
      <c r="F53" s="173">
        <f>work!I53+work!J53</f>
        <v>4350</v>
      </c>
      <c r="G53" s="118"/>
      <c r="H53" s="174" t="str">
        <f>work!L53</f>
        <v>20191107</v>
      </c>
      <c r="I53" s="117">
        <f t="shared" si="0"/>
        <v>37000</v>
      </c>
      <c r="J53" s="117">
        <f t="shared" si="1"/>
        <v>4350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25000</v>
      </c>
      <c r="F54" s="173">
        <f>work!I54+work!J54</f>
        <v>2700</v>
      </c>
      <c r="G54" s="118"/>
      <c r="H54" s="174" t="str">
        <f>work!L54</f>
        <v>20191107</v>
      </c>
      <c r="I54" s="117">
        <f t="shared" si="0"/>
        <v>25000</v>
      </c>
      <c r="J54" s="117">
        <f t="shared" si="1"/>
        <v>2700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496739</v>
      </c>
      <c r="F55" s="173">
        <f>work!I55+work!J55</f>
        <v>236900</v>
      </c>
      <c r="G55" s="118"/>
      <c r="H55" s="174" t="str">
        <f>work!L55</f>
        <v>20191209</v>
      </c>
      <c r="I55" s="117">
        <f t="shared" si="0"/>
        <v>496739</v>
      </c>
      <c r="J55" s="117">
        <f t="shared" si="1"/>
        <v>236900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1696460</v>
      </c>
      <c r="F56" s="173">
        <f>work!I56+work!J56</f>
        <v>1200</v>
      </c>
      <c r="G56" s="118"/>
      <c r="H56" s="174" t="str">
        <f>work!L56</f>
        <v>20191209</v>
      </c>
      <c r="I56" s="117">
        <f t="shared" si="0"/>
        <v>1696460</v>
      </c>
      <c r="J56" s="117">
        <f t="shared" si="1"/>
        <v>1200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389559</v>
      </c>
      <c r="F57" s="173">
        <f>work!I57+work!J57</f>
        <v>320400</v>
      </c>
      <c r="G57" s="118"/>
      <c r="H57" s="174" t="str">
        <f>work!L57</f>
        <v>20191107</v>
      </c>
      <c r="I57" s="117">
        <f t="shared" si="0"/>
        <v>389559</v>
      </c>
      <c r="J57" s="117">
        <f t="shared" si="1"/>
        <v>320400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414271</v>
      </c>
      <c r="F58" s="173">
        <f>work!I58+work!J58</f>
        <v>2385045</v>
      </c>
      <c r="G58" s="118"/>
      <c r="H58" s="174" t="str">
        <f>work!L58</f>
        <v>20191107</v>
      </c>
      <c r="I58" s="117">
        <f t="shared" si="0"/>
        <v>414271</v>
      </c>
      <c r="J58" s="117">
        <f t="shared" si="1"/>
        <v>2385045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622518</v>
      </c>
      <c r="F59" s="173">
        <f>work!I59+work!J59</f>
        <v>101475</v>
      </c>
      <c r="G59" s="118"/>
      <c r="H59" s="174" t="str">
        <f>work!L59</f>
        <v>20191107</v>
      </c>
      <c r="I59" s="117">
        <f t="shared" si="0"/>
        <v>622518</v>
      </c>
      <c r="J59" s="117">
        <f t="shared" si="1"/>
        <v>101475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329699</v>
      </c>
      <c r="F60" s="173">
        <f>work!I60+work!J60</f>
        <v>846187</v>
      </c>
      <c r="G60" s="118"/>
      <c r="H60" s="174" t="str">
        <f>work!L60</f>
        <v>20191107</v>
      </c>
      <c r="I60" s="117">
        <f t="shared" si="0"/>
        <v>329699</v>
      </c>
      <c r="J60" s="117">
        <f t="shared" si="1"/>
        <v>846187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1440677</v>
      </c>
      <c r="F61" s="173">
        <f>work!I61+work!J61</f>
        <v>76960</v>
      </c>
      <c r="G61" s="118"/>
      <c r="H61" s="174" t="str">
        <f>work!L61</f>
        <v>20191209</v>
      </c>
      <c r="I61" s="117">
        <f t="shared" si="0"/>
        <v>1440677</v>
      </c>
      <c r="J61" s="117">
        <f t="shared" si="1"/>
        <v>76960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1476101</v>
      </c>
      <c r="F62" s="173">
        <f>work!I62+work!J62</f>
        <v>0</v>
      </c>
      <c r="G62" s="118"/>
      <c r="H62" s="174" t="str">
        <f>work!L62</f>
        <v>20191107</v>
      </c>
      <c r="I62" s="117">
        <f t="shared" si="0"/>
        <v>1476101</v>
      </c>
      <c r="J62" s="117">
        <f t="shared" si="1"/>
        <v>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935774</v>
      </c>
      <c r="F63" s="173">
        <f>work!I63+work!J63</f>
        <v>0</v>
      </c>
      <c r="G63" s="118"/>
      <c r="H63" s="174" t="str">
        <f>work!L63</f>
        <v>20191107</v>
      </c>
      <c r="I63" s="117">
        <f t="shared" si="0"/>
        <v>935774</v>
      </c>
      <c r="J63" s="117">
        <f t="shared" si="1"/>
        <v>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 t="e">
        <f>work!G64+work!H64</f>
        <v>#VALUE!</v>
      </c>
      <c r="F64" s="173" t="e">
        <f>work!I64+work!J64</f>
        <v>#VALUE!</v>
      </c>
      <c r="G64" s="118"/>
      <c r="H64" s="174" t="str">
        <f>work!L64</f>
        <v>No report</v>
      </c>
      <c r="I64" s="117" t="e">
        <f t="shared" si="0"/>
        <v>#VALUE!</v>
      </c>
      <c r="J64" s="117" t="e">
        <f t="shared" si="1"/>
        <v>#VALUE!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0</v>
      </c>
      <c r="F65" s="173">
        <f>work!I65+work!J65</f>
        <v>14712253</v>
      </c>
      <c r="G65" s="118"/>
      <c r="H65" s="174" t="str">
        <f>work!L65</f>
        <v>20191107</v>
      </c>
      <c r="I65" s="117">
        <f t="shared" si="0"/>
        <v>0</v>
      </c>
      <c r="J65" s="117">
        <f t="shared" si="1"/>
        <v>14712253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3495940</v>
      </c>
      <c r="F66" s="173">
        <f>work!I66+work!J66</f>
        <v>616063</v>
      </c>
      <c r="G66" s="118"/>
      <c r="H66" s="174" t="str">
        <f>work!L66</f>
        <v>20191107</v>
      </c>
      <c r="I66" s="117">
        <f t="shared" si="0"/>
        <v>3495940</v>
      </c>
      <c r="J66" s="117">
        <f t="shared" si="1"/>
        <v>616063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313261</v>
      </c>
      <c r="F67" s="173">
        <f>work!I67+work!J67</f>
        <v>51594</v>
      </c>
      <c r="G67" s="118"/>
      <c r="H67" s="174" t="str">
        <f>work!L67</f>
        <v>20191209</v>
      </c>
      <c r="I67" s="117">
        <f t="shared" si="0"/>
        <v>313261</v>
      </c>
      <c r="J67" s="117">
        <f t="shared" si="1"/>
        <v>51594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 t="e">
        <f>work!G68+work!H68</f>
        <v>#VALUE!</v>
      </c>
      <c r="F68" s="173" t="e">
        <f>work!I68+work!J68</f>
        <v>#VALUE!</v>
      </c>
      <c r="G68" s="118"/>
      <c r="H68" s="174" t="str">
        <f>work!L68</f>
        <v>No report</v>
      </c>
      <c r="I68" s="117" t="e">
        <f t="shared" si="0"/>
        <v>#VALUE!</v>
      </c>
      <c r="J68" s="117" t="e">
        <f t="shared" si="1"/>
        <v>#VALUE!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927844</v>
      </c>
      <c r="F69" s="173">
        <f>work!I69+work!J69</f>
        <v>1217500</v>
      </c>
      <c r="G69" s="118"/>
      <c r="H69" s="174" t="str">
        <f>work!L69</f>
        <v>20191107</v>
      </c>
      <c r="I69" s="117">
        <f t="shared" si="0"/>
        <v>927844</v>
      </c>
      <c r="J69" s="117">
        <f t="shared" si="1"/>
        <v>1217500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436871</v>
      </c>
      <c r="F70" s="173">
        <f>work!I70+work!J70</f>
        <v>345477</v>
      </c>
      <c r="G70" s="118"/>
      <c r="H70" s="174" t="str">
        <f>work!L70</f>
        <v>20191107</v>
      </c>
      <c r="I70" s="117">
        <f t="shared" si="0"/>
        <v>436871</v>
      </c>
      <c r="J70" s="117">
        <f t="shared" si="1"/>
        <v>345477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521117</v>
      </c>
      <c r="F71" s="173">
        <f>work!I71+work!J71</f>
        <v>2280</v>
      </c>
      <c r="G71" s="118"/>
      <c r="H71" s="174" t="str">
        <f>work!L71</f>
        <v>20191209</v>
      </c>
      <c r="I71" s="117">
        <f t="shared" si="0"/>
        <v>521117</v>
      </c>
      <c r="J71" s="117">
        <f t="shared" si="1"/>
        <v>2280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1925040</v>
      </c>
      <c r="F72" s="173">
        <f>work!I72+work!J72</f>
        <v>1386974</v>
      </c>
      <c r="G72" s="118"/>
      <c r="H72" s="174" t="str">
        <f>work!L72</f>
        <v>20191107</v>
      </c>
      <c r="I72" s="117">
        <f t="shared" si="0"/>
        <v>1925040</v>
      </c>
      <c r="J72" s="117">
        <f t="shared" si="1"/>
        <v>1386974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3454582</v>
      </c>
      <c r="F73" s="173">
        <f>work!I73+work!J73</f>
        <v>113555</v>
      </c>
      <c r="G73" s="118"/>
      <c r="H73" s="174" t="str">
        <f>work!L73</f>
        <v>20191107</v>
      </c>
      <c r="I73" s="117">
        <f t="shared" si="0"/>
        <v>3454582</v>
      </c>
      <c r="J73" s="117">
        <f t="shared" si="1"/>
        <v>113555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1121330</v>
      </c>
      <c r="F74" s="173">
        <f>work!I74+work!J74</f>
        <v>58995</v>
      </c>
      <c r="G74" s="118"/>
      <c r="H74" s="174" t="str">
        <f>work!L74</f>
        <v>20191107</v>
      </c>
      <c r="I74" s="117">
        <f t="shared" si="0"/>
        <v>1121330</v>
      </c>
      <c r="J74" s="117">
        <f t="shared" si="1"/>
        <v>58995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477850</v>
      </c>
      <c r="F75" s="173">
        <f>work!I75+work!J75</f>
        <v>118100</v>
      </c>
      <c r="G75" s="118"/>
      <c r="H75" s="174" t="str">
        <f>work!L75</f>
        <v>20191107</v>
      </c>
      <c r="I75" s="117">
        <f t="shared" si="0"/>
        <v>477850</v>
      </c>
      <c r="J75" s="117">
        <f t="shared" si="1"/>
        <v>118100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10478893</v>
      </c>
      <c r="F76" s="173">
        <f>work!I76+work!J76</f>
        <v>10016863</v>
      </c>
      <c r="G76" s="118"/>
      <c r="H76" s="174" t="str">
        <f>work!L76</f>
        <v>20191209</v>
      </c>
      <c r="I76" s="117">
        <f t="shared" si="0"/>
        <v>10478893</v>
      </c>
      <c r="J76" s="117">
        <f t="shared" si="1"/>
        <v>10016863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794855</v>
      </c>
      <c r="F77" s="173">
        <f>work!I77+work!J77</f>
        <v>57025</v>
      </c>
      <c r="G77" s="118"/>
      <c r="H77" s="174" t="str">
        <f>work!L77</f>
        <v>20191209</v>
      </c>
      <c r="I77" s="117">
        <f t="shared" si="0"/>
        <v>794855</v>
      </c>
      <c r="J77" s="117">
        <f t="shared" si="1"/>
        <v>57025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 t="e">
        <f>work!G78+work!H78</f>
        <v>#VALUE!</v>
      </c>
      <c r="F78" s="173" t="e">
        <f>work!I78+work!J78</f>
        <v>#VALUE!</v>
      </c>
      <c r="G78" s="118"/>
      <c r="H78" s="174" t="str">
        <f>work!L78</f>
        <v>No report</v>
      </c>
      <c r="I78" s="117" t="e">
        <f t="shared" si="0"/>
        <v>#VALUE!</v>
      </c>
      <c r="J78" s="117" t="e">
        <f t="shared" si="1"/>
        <v>#VALUE!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1283735</v>
      </c>
      <c r="F79" s="173">
        <f>work!I79+work!J79</f>
        <v>8500</v>
      </c>
      <c r="G79" s="118"/>
      <c r="H79" s="174" t="str">
        <f>work!L79</f>
        <v>20191107</v>
      </c>
      <c r="I79" s="117">
        <f t="shared" si="0"/>
        <v>1283735</v>
      </c>
      <c r="J79" s="117">
        <f t="shared" si="1"/>
        <v>8500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921503</v>
      </c>
      <c r="F80" s="173">
        <f>work!I80+work!J80</f>
        <v>440785</v>
      </c>
      <c r="G80" s="118"/>
      <c r="H80" s="174" t="str">
        <f>work!L80</f>
        <v>20191107</v>
      </c>
      <c r="I80" s="117">
        <f t="shared" si="0"/>
        <v>921503</v>
      </c>
      <c r="J80" s="117">
        <f t="shared" si="1"/>
        <v>440785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865029</v>
      </c>
      <c r="F81" s="173">
        <f>work!I81+work!J81</f>
        <v>0</v>
      </c>
      <c r="G81" s="118"/>
      <c r="H81" s="174" t="str">
        <f>work!L81</f>
        <v>20191107</v>
      </c>
      <c r="I81" s="117">
        <f t="shared" si="0"/>
        <v>865029</v>
      </c>
      <c r="J81" s="117">
        <f t="shared" si="1"/>
        <v>0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231514</v>
      </c>
      <c r="F82" s="173">
        <f>work!I82+work!J82</f>
        <v>20771</v>
      </c>
      <c r="G82" s="118"/>
      <c r="H82" s="174" t="str">
        <f>work!L82</f>
        <v>20191107</v>
      </c>
      <c r="I82" s="117">
        <f t="shared" si="0"/>
        <v>231514</v>
      </c>
      <c r="J82" s="117">
        <f t="shared" si="1"/>
        <v>20771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251606</v>
      </c>
      <c r="F83" s="173">
        <f>work!I83+work!J83</f>
        <v>48485</v>
      </c>
      <c r="G83" s="118"/>
      <c r="H83" s="174" t="str">
        <f>work!L83</f>
        <v>20191107</v>
      </c>
      <c r="I83" s="117">
        <f t="shared" si="0"/>
        <v>251606</v>
      </c>
      <c r="J83" s="117">
        <f t="shared" si="1"/>
        <v>48485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>
        <f>work!G84+work!H84</f>
        <v>374902</v>
      </c>
      <c r="F84" s="173">
        <f>work!I84+work!J84</f>
        <v>105950</v>
      </c>
      <c r="G84" s="118"/>
      <c r="H84" s="174" t="str">
        <f>work!L84</f>
        <v>20191209</v>
      </c>
      <c r="I84" s="117">
        <f t="shared" si="0"/>
        <v>374902</v>
      </c>
      <c r="J84" s="117">
        <f t="shared" si="1"/>
        <v>105950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350306</v>
      </c>
      <c r="F85" s="173">
        <f>work!I85+work!J85</f>
        <v>466149</v>
      </c>
      <c r="G85" s="118"/>
      <c r="H85" s="174" t="str">
        <f>work!L85</f>
        <v>20191107</v>
      </c>
      <c r="I85" s="117">
        <f t="shared" si="0"/>
        <v>350306</v>
      </c>
      <c r="J85" s="117">
        <f t="shared" si="1"/>
        <v>466149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1386392</v>
      </c>
      <c r="F86" s="173">
        <f>work!I86+work!J86</f>
        <v>31688375</v>
      </c>
      <c r="G86" s="118"/>
      <c r="H86" s="174" t="str">
        <f>work!L86</f>
        <v>20191107</v>
      </c>
      <c r="I86" s="117">
        <f t="shared" si="0"/>
        <v>1386392</v>
      </c>
      <c r="J86" s="117">
        <f t="shared" si="1"/>
        <v>31688375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344921</v>
      </c>
      <c r="F87" s="173">
        <f>work!I87+work!J87</f>
        <v>26050</v>
      </c>
      <c r="G87" s="118"/>
      <c r="H87" s="174" t="str">
        <f>work!L87</f>
        <v>20191107</v>
      </c>
      <c r="I87" s="117">
        <f t="shared" si="0"/>
        <v>344921</v>
      </c>
      <c r="J87" s="117">
        <f t="shared" si="1"/>
        <v>26050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297113</v>
      </c>
      <c r="F88" s="173">
        <f>work!I88+work!J88</f>
        <v>71370</v>
      </c>
      <c r="G88" s="118"/>
      <c r="H88" s="174" t="str">
        <f>work!L88</f>
        <v>20191107</v>
      </c>
      <c r="I88" s="117">
        <f t="shared" si="0"/>
        <v>297113</v>
      </c>
      <c r="J88" s="117">
        <f t="shared" si="1"/>
        <v>71370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825679</v>
      </c>
      <c r="F89" s="173">
        <f>work!I89+work!J89</f>
        <v>53366237</v>
      </c>
      <c r="G89" s="118"/>
      <c r="H89" s="174" t="str">
        <f>work!L89</f>
        <v>20191107</v>
      </c>
      <c r="I89" s="117">
        <f t="shared" si="0"/>
        <v>825679</v>
      </c>
      <c r="J89" s="117">
        <f t="shared" si="1"/>
        <v>53366237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 t="e">
        <f>work!G90+work!H90</f>
        <v>#VALUE!</v>
      </c>
      <c r="F90" s="173" t="e">
        <f>work!I90+work!J90</f>
        <v>#VALUE!</v>
      </c>
      <c r="G90" s="118"/>
      <c r="H90" s="174" t="str">
        <f>work!L90</f>
        <v>No report</v>
      </c>
      <c r="I90" s="117" t="e">
        <f t="shared" si="0"/>
        <v>#VALUE!</v>
      </c>
      <c r="J90" s="117" t="e">
        <f t="shared" si="1"/>
        <v>#VALUE!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494926</v>
      </c>
      <c r="F91" s="173">
        <f>work!I91+work!J91</f>
        <v>167395</v>
      </c>
      <c r="G91" s="118"/>
      <c r="H91" s="174" t="str">
        <f>work!L91</f>
        <v>20191209</v>
      </c>
      <c r="I91" s="117">
        <f t="shared" si="0"/>
        <v>494926</v>
      </c>
      <c r="J91" s="117">
        <f t="shared" si="1"/>
        <v>167395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780460</v>
      </c>
      <c r="F92" s="173">
        <f>work!I92+work!J92</f>
        <v>6356400</v>
      </c>
      <c r="G92" s="118"/>
      <c r="H92" s="174" t="str">
        <f>work!L92</f>
        <v>20191107</v>
      </c>
      <c r="I92" s="117">
        <f t="shared" si="0"/>
        <v>780460</v>
      </c>
      <c r="J92" s="117">
        <f t="shared" si="1"/>
        <v>6356400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436914</v>
      </c>
      <c r="F93" s="173">
        <f>work!I93+work!J93</f>
        <v>14186</v>
      </c>
      <c r="G93" s="118"/>
      <c r="H93" s="174" t="str">
        <f>work!L93</f>
        <v>20191209</v>
      </c>
      <c r="I93" s="117">
        <f t="shared" si="0"/>
        <v>436914</v>
      </c>
      <c r="J93" s="117">
        <f t="shared" si="1"/>
        <v>14186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689057</v>
      </c>
      <c r="F94" s="173">
        <f>work!I94+work!J94</f>
        <v>0</v>
      </c>
      <c r="G94" s="118"/>
      <c r="H94" s="174" t="str">
        <f>work!L94</f>
        <v>20191107</v>
      </c>
      <c r="I94" s="117">
        <f t="shared" si="0"/>
        <v>689057</v>
      </c>
      <c r="J94" s="117">
        <f t="shared" si="1"/>
        <v>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 t="e">
        <f>work!G95+work!H95</f>
        <v>#VALUE!</v>
      </c>
      <c r="F95" s="173" t="e">
        <f>work!I95+work!J95</f>
        <v>#VALUE!</v>
      </c>
      <c r="G95" s="118"/>
      <c r="H95" s="174" t="str">
        <f>work!L95</f>
        <v>No report</v>
      </c>
      <c r="I95" s="117" t="e">
        <f t="shared" si="0"/>
        <v>#VALUE!</v>
      </c>
      <c r="J95" s="117" t="e">
        <f t="shared" si="1"/>
        <v>#VALUE!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1015243</v>
      </c>
      <c r="F96" s="173">
        <f>work!I96+work!J96</f>
        <v>24200</v>
      </c>
      <c r="G96" s="118"/>
      <c r="H96" s="174" t="str">
        <f>work!L96</f>
        <v>20191107</v>
      </c>
      <c r="I96" s="117">
        <f aca="true" t="shared" si="2" ref="I96:I159">E96</f>
        <v>1015243</v>
      </c>
      <c r="J96" s="117">
        <f aca="true" t="shared" si="3" ref="J96:J159">F96</f>
        <v>24200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653684</v>
      </c>
      <c r="F97" s="173">
        <f>work!I97+work!J97</f>
        <v>315225</v>
      </c>
      <c r="G97" s="118"/>
      <c r="H97" s="174" t="str">
        <f>work!L97</f>
        <v>20191209</v>
      </c>
      <c r="I97" s="117">
        <f t="shared" si="2"/>
        <v>653684</v>
      </c>
      <c r="J97" s="117">
        <f t="shared" si="3"/>
        <v>315225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85867</v>
      </c>
      <c r="F98" s="173">
        <f>work!I98+work!J98</f>
        <v>61105</v>
      </c>
      <c r="G98" s="118"/>
      <c r="H98" s="174" t="str">
        <f>work!L98</f>
        <v>20191107</v>
      </c>
      <c r="I98" s="117">
        <f t="shared" si="2"/>
        <v>85867</v>
      </c>
      <c r="J98" s="117">
        <f t="shared" si="3"/>
        <v>61105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2872765</v>
      </c>
      <c r="F99" s="173">
        <f>work!I99+work!J99</f>
        <v>9554164</v>
      </c>
      <c r="G99" s="118"/>
      <c r="H99" s="174" t="str">
        <f>work!L99</f>
        <v>20191107</v>
      </c>
      <c r="I99" s="117">
        <f t="shared" si="2"/>
        <v>2872765</v>
      </c>
      <c r="J99" s="117">
        <f t="shared" si="3"/>
        <v>9554164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258735</v>
      </c>
      <c r="F100" s="173">
        <f>work!I100+work!J100</f>
        <v>323350</v>
      </c>
      <c r="G100" s="118"/>
      <c r="H100" s="174" t="str">
        <f>work!L100</f>
        <v>20191209</v>
      </c>
      <c r="I100" s="117">
        <f t="shared" si="2"/>
        <v>258735</v>
      </c>
      <c r="J100" s="117">
        <f t="shared" si="3"/>
        <v>323350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578108</v>
      </c>
      <c r="F101" s="173">
        <f>work!I101+work!J101</f>
        <v>418270</v>
      </c>
      <c r="G101" s="118"/>
      <c r="H101" s="174" t="str">
        <f>work!L101</f>
        <v>20191107</v>
      </c>
      <c r="I101" s="117">
        <f t="shared" si="2"/>
        <v>578108</v>
      </c>
      <c r="J101" s="117">
        <f t="shared" si="3"/>
        <v>418270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43435</v>
      </c>
      <c r="F102" s="173">
        <f>work!I102+work!J102</f>
        <v>8137767</v>
      </c>
      <c r="G102" s="118"/>
      <c r="H102" s="174" t="str">
        <f>work!L102</f>
        <v>20191107</v>
      </c>
      <c r="I102" s="117">
        <f t="shared" si="2"/>
        <v>43435</v>
      </c>
      <c r="J102" s="117">
        <f t="shared" si="3"/>
        <v>8137767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 t="e">
        <f>work!G103+work!H103</f>
        <v>#VALUE!</v>
      </c>
      <c r="F103" s="173" t="e">
        <f>work!I103+work!J103</f>
        <v>#VALUE!</v>
      </c>
      <c r="G103" s="118"/>
      <c r="H103" s="174" t="str">
        <f>work!L103</f>
        <v>No report</v>
      </c>
      <c r="I103" s="117" t="e">
        <f t="shared" si="2"/>
        <v>#VALUE!</v>
      </c>
      <c r="J103" s="117" t="e">
        <f t="shared" si="3"/>
        <v>#VALUE!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3375747</v>
      </c>
      <c r="F104" s="173">
        <f>work!I104+work!J104</f>
        <v>322720</v>
      </c>
      <c r="G104" s="118"/>
      <c r="H104" s="174" t="str">
        <f>work!L104</f>
        <v>20191107</v>
      </c>
      <c r="I104" s="117">
        <f t="shared" si="2"/>
        <v>3375747</v>
      </c>
      <c r="J104" s="117">
        <f t="shared" si="3"/>
        <v>322720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>
        <f>work!G105+work!H105</f>
        <v>594613</v>
      </c>
      <c r="F105" s="173">
        <f>work!I105+work!J105</f>
        <v>30200</v>
      </c>
      <c r="G105" s="118"/>
      <c r="H105" s="174" t="str">
        <f>work!L105</f>
        <v>20191209</v>
      </c>
      <c r="I105" s="117">
        <f t="shared" si="2"/>
        <v>594613</v>
      </c>
      <c r="J105" s="117">
        <f t="shared" si="3"/>
        <v>30200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746481</v>
      </c>
      <c r="F106" s="173">
        <f>work!I106+work!J106</f>
        <v>166955</v>
      </c>
      <c r="G106" s="118"/>
      <c r="H106" s="174" t="str">
        <f>work!L106</f>
        <v>20191107</v>
      </c>
      <c r="I106" s="117">
        <f t="shared" si="2"/>
        <v>746481</v>
      </c>
      <c r="J106" s="117">
        <f t="shared" si="3"/>
        <v>166955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168273</v>
      </c>
      <c r="F107" s="173">
        <f>work!I107+work!J107</f>
        <v>276946</v>
      </c>
      <c r="G107" s="118"/>
      <c r="H107" s="174" t="str">
        <f>work!L107</f>
        <v>20191107</v>
      </c>
      <c r="I107" s="117">
        <f t="shared" si="2"/>
        <v>168273</v>
      </c>
      <c r="J107" s="117">
        <f t="shared" si="3"/>
        <v>276946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11560</v>
      </c>
      <c r="F108" s="173">
        <f>work!I108+work!J108</f>
        <v>0</v>
      </c>
      <c r="G108" s="118"/>
      <c r="H108" s="174" t="str">
        <f>work!L108</f>
        <v>20191107</v>
      </c>
      <c r="I108" s="117">
        <f t="shared" si="2"/>
        <v>11560</v>
      </c>
      <c r="J108" s="117">
        <f t="shared" si="3"/>
        <v>0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>
        <f>work!G109+work!H109</f>
        <v>545115</v>
      </c>
      <c r="F109" s="173">
        <f>work!I109+work!J109</f>
        <v>347134</v>
      </c>
      <c r="G109" s="118"/>
      <c r="H109" s="174" t="str">
        <f>work!L109</f>
        <v>20191107</v>
      </c>
      <c r="I109" s="117">
        <f t="shared" si="2"/>
        <v>545115</v>
      </c>
      <c r="J109" s="117">
        <f t="shared" si="3"/>
        <v>347134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521003</v>
      </c>
      <c r="F110" s="173">
        <f>work!I110+work!J110</f>
        <v>444231</v>
      </c>
      <c r="G110" s="118"/>
      <c r="H110" s="174" t="str">
        <f>work!L110</f>
        <v>20191209</v>
      </c>
      <c r="I110" s="117">
        <f t="shared" si="2"/>
        <v>521003</v>
      </c>
      <c r="J110" s="117">
        <f t="shared" si="3"/>
        <v>444231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353489</v>
      </c>
      <c r="F111" s="173">
        <f>work!I111+work!J111</f>
        <v>700215</v>
      </c>
      <c r="G111" s="118"/>
      <c r="H111" s="174" t="str">
        <f>work!L111</f>
        <v>20191107</v>
      </c>
      <c r="I111" s="117">
        <f t="shared" si="2"/>
        <v>353489</v>
      </c>
      <c r="J111" s="117">
        <f t="shared" si="3"/>
        <v>700215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30100</v>
      </c>
      <c r="F112" s="173">
        <f>work!I112+work!J112</f>
        <v>1580600</v>
      </c>
      <c r="G112" s="118"/>
      <c r="H112" s="174" t="str">
        <f>work!L112</f>
        <v>20191107</v>
      </c>
      <c r="I112" s="117">
        <f t="shared" si="2"/>
        <v>30100</v>
      </c>
      <c r="J112" s="117">
        <f t="shared" si="3"/>
        <v>1580600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3155928</v>
      </c>
      <c r="F113" s="173">
        <f>work!I113+work!J113</f>
        <v>305501</v>
      </c>
      <c r="G113" s="118"/>
      <c r="H113" s="174" t="str">
        <f>work!L113</f>
        <v>20191209</v>
      </c>
      <c r="I113" s="117">
        <f t="shared" si="2"/>
        <v>3155928</v>
      </c>
      <c r="J113" s="117">
        <f t="shared" si="3"/>
        <v>305501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2634571</v>
      </c>
      <c r="F114" s="173">
        <f>work!I114+work!J114</f>
        <v>80972</v>
      </c>
      <c r="G114" s="118"/>
      <c r="H114" s="174" t="str">
        <f>work!L114</f>
        <v>20191209</v>
      </c>
      <c r="I114" s="117">
        <f t="shared" si="2"/>
        <v>2634571</v>
      </c>
      <c r="J114" s="117">
        <f t="shared" si="3"/>
        <v>80972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178219</v>
      </c>
      <c r="G115" s="118"/>
      <c r="H115" s="174" t="str">
        <f>work!L115</f>
        <v>20191107</v>
      </c>
      <c r="I115" s="117">
        <f t="shared" si="2"/>
        <v>0</v>
      </c>
      <c r="J115" s="117">
        <f t="shared" si="3"/>
        <v>178219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1229048</v>
      </c>
      <c r="F116" s="173">
        <f>work!I116+work!J116</f>
        <v>115550</v>
      </c>
      <c r="G116" s="118"/>
      <c r="H116" s="174" t="str">
        <f>work!L116</f>
        <v>20191107</v>
      </c>
      <c r="I116" s="117">
        <f t="shared" si="2"/>
        <v>1229048</v>
      </c>
      <c r="J116" s="117">
        <f t="shared" si="3"/>
        <v>115550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910725</v>
      </c>
      <c r="F117" s="173">
        <f>work!I117+work!J117</f>
        <v>12400</v>
      </c>
      <c r="G117" s="118"/>
      <c r="H117" s="174" t="str">
        <f>work!L117</f>
        <v>20191107</v>
      </c>
      <c r="I117" s="117">
        <f t="shared" si="2"/>
        <v>910725</v>
      </c>
      <c r="J117" s="117">
        <f t="shared" si="3"/>
        <v>12400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155269</v>
      </c>
      <c r="F118" s="173">
        <f>work!I118+work!J118</f>
        <v>121800</v>
      </c>
      <c r="G118" s="118"/>
      <c r="H118" s="174" t="str">
        <f>work!L118</f>
        <v>20191107</v>
      </c>
      <c r="I118" s="117">
        <f t="shared" si="2"/>
        <v>155269</v>
      </c>
      <c r="J118" s="117">
        <f t="shared" si="3"/>
        <v>121800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668580</v>
      </c>
      <c r="F119" s="173">
        <f>work!I119+work!J119</f>
        <v>0</v>
      </c>
      <c r="G119" s="118"/>
      <c r="H119" s="174" t="str">
        <f>work!L119</f>
        <v>20191209</v>
      </c>
      <c r="I119" s="117">
        <f t="shared" si="2"/>
        <v>668580</v>
      </c>
      <c r="J119" s="117">
        <f t="shared" si="3"/>
        <v>0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627512</v>
      </c>
      <c r="F120" s="173">
        <f>work!I120+work!J120</f>
        <v>186684</v>
      </c>
      <c r="G120" s="118"/>
      <c r="H120" s="174" t="str">
        <f>work!L120</f>
        <v>20191107</v>
      </c>
      <c r="I120" s="117">
        <f t="shared" si="2"/>
        <v>627512</v>
      </c>
      <c r="J120" s="117">
        <f t="shared" si="3"/>
        <v>186684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428619</v>
      </c>
      <c r="F121" s="173">
        <f>work!I121+work!J121</f>
        <v>105130</v>
      </c>
      <c r="G121" s="118"/>
      <c r="H121" s="174" t="str">
        <f>work!L121</f>
        <v>20191107</v>
      </c>
      <c r="I121" s="117">
        <f t="shared" si="2"/>
        <v>428619</v>
      </c>
      <c r="J121" s="117">
        <f t="shared" si="3"/>
        <v>105130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1791851</v>
      </c>
      <c r="F122" s="173">
        <f>work!I122+work!J122</f>
        <v>1312298</v>
      </c>
      <c r="G122" s="118"/>
      <c r="H122" s="174" t="str">
        <f>work!L122</f>
        <v>20191107</v>
      </c>
      <c r="I122" s="117">
        <f t="shared" si="2"/>
        <v>1791851</v>
      </c>
      <c r="J122" s="117">
        <f t="shared" si="3"/>
        <v>1312298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6076273</v>
      </c>
      <c r="F123" s="173">
        <f>work!I123+work!J123</f>
        <v>248085</v>
      </c>
      <c r="G123" s="118"/>
      <c r="H123" s="174" t="str">
        <f>work!L123</f>
        <v>20191209</v>
      </c>
      <c r="I123" s="117">
        <f t="shared" si="2"/>
        <v>6076273</v>
      </c>
      <c r="J123" s="117">
        <f t="shared" si="3"/>
        <v>248085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106010</v>
      </c>
      <c r="F124" s="173">
        <f>work!I124+work!J124</f>
        <v>0</v>
      </c>
      <c r="G124" s="118"/>
      <c r="H124" s="174" t="str">
        <f>work!L124</f>
        <v>20191107</v>
      </c>
      <c r="I124" s="117">
        <f t="shared" si="2"/>
        <v>106010</v>
      </c>
      <c r="J124" s="117">
        <f t="shared" si="3"/>
        <v>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85885</v>
      </c>
      <c r="F125" s="173">
        <f>work!I125+work!J125</f>
        <v>10257</v>
      </c>
      <c r="G125" s="118"/>
      <c r="H125" s="174" t="str">
        <f>work!L125</f>
        <v>20191107</v>
      </c>
      <c r="I125" s="117">
        <f t="shared" si="2"/>
        <v>85885</v>
      </c>
      <c r="J125" s="117">
        <f t="shared" si="3"/>
        <v>10257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70768</v>
      </c>
      <c r="F126" s="173">
        <f>work!I126+work!J126</f>
        <v>5000</v>
      </c>
      <c r="G126" s="118"/>
      <c r="H126" s="174" t="str">
        <f>work!L126</f>
        <v>20191209</v>
      </c>
      <c r="I126" s="117">
        <f t="shared" si="2"/>
        <v>70768</v>
      </c>
      <c r="J126" s="117">
        <f t="shared" si="3"/>
        <v>5000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294502</v>
      </c>
      <c r="F127" s="173">
        <f>work!I127+work!J127</f>
        <v>631500</v>
      </c>
      <c r="G127" s="118"/>
      <c r="H127" s="174" t="str">
        <f>work!L127</f>
        <v>20191107</v>
      </c>
      <c r="I127" s="117">
        <f t="shared" si="2"/>
        <v>294502</v>
      </c>
      <c r="J127" s="117">
        <f t="shared" si="3"/>
        <v>631500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196832</v>
      </c>
      <c r="F128" s="173">
        <f>work!I128+work!J128</f>
        <v>65000</v>
      </c>
      <c r="G128" s="118"/>
      <c r="H128" s="174" t="str">
        <f>work!L128</f>
        <v>20191107</v>
      </c>
      <c r="I128" s="117">
        <f t="shared" si="2"/>
        <v>196832</v>
      </c>
      <c r="J128" s="117">
        <f t="shared" si="3"/>
        <v>65000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805732</v>
      </c>
      <c r="F129" s="173">
        <f>work!I129+work!J129</f>
        <v>4695444</v>
      </c>
      <c r="G129" s="118"/>
      <c r="H129" s="174" t="str">
        <f>work!L129</f>
        <v>20191107</v>
      </c>
      <c r="I129" s="117">
        <f t="shared" si="2"/>
        <v>805732</v>
      </c>
      <c r="J129" s="117">
        <f t="shared" si="3"/>
        <v>4695444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 t="e">
        <f>work!G130+work!H130</f>
        <v>#VALUE!</v>
      </c>
      <c r="F130" s="173" t="e">
        <f>work!I130+work!J130</f>
        <v>#VALUE!</v>
      </c>
      <c r="G130" s="118"/>
      <c r="H130" s="174" t="str">
        <f>work!L130</f>
        <v>No report</v>
      </c>
      <c r="I130" s="117" t="e">
        <f t="shared" si="2"/>
        <v>#VALUE!</v>
      </c>
      <c r="J130" s="117" t="e">
        <f t="shared" si="3"/>
        <v>#VALUE!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464061</v>
      </c>
      <c r="F131" s="173">
        <f>work!I131+work!J131</f>
        <v>524758</v>
      </c>
      <c r="G131" s="118"/>
      <c r="H131" s="174" t="str">
        <f>work!L131</f>
        <v>20191209</v>
      </c>
      <c r="I131" s="117">
        <f t="shared" si="2"/>
        <v>464061</v>
      </c>
      <c r="J131" s="117">
        <f t="shared" si="3"/>
        <v>524758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528377</v>
      </c>
      <c r="F132" s="173">
        <f>work!I132+work!J132</f>
        <v>81900</v>
      </c>
      <c r="G132" s="118"/>
      <c r="H132" s="174" t="str">
        <f>work!L132</f>
        <v>20191107</v>
      </c>
      <c r="I132" s="117">
        <f t="shared" si="2"/>
        <v>528377</v>
      </c>
      <c r="J132" s="117">
        <f t="shared" si="3"/>
        <v>81900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262839</v>
      </c>
      <c r="F133" s="173">
        <f>work!I133+work!J133</f>
        <v>176800</v>
      </c>
      <c r="G133" s="118"/>
      <c r="H133" s="174" t="str">
        <f>work!L133</f>
        <v>20191209</v>
      </c>
      <c r="I133" s="117">
        <f t="shared" si="2"/>
        <v>262839</v>
      </c>
      <c r="J133" s="117">
        <f t="shared" si="3"/>
        <v>176800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3194714</v>
      </c>
      <c r="F134" s="173">
        <f>work!I134+work!J134</f>
        <v>158550</v>
      </c>
      <c r="G134" s="118"/>
      <c r="H134" s="174" t="str">
        <f>work!L134</f>
        <v>20191107</v>
      </c>
      <c r="I134" s="117">
        <f t="shared" si="2"/>
        <v>3194714</v>
      </c>
      <c r="J134" s="117">
        <f t="shared" si="3"/>
        <v>158550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 t="e">
        <f>work!G135+work!H135</f>
        <v>#VALUE!</v>
      </c>
      <c r="F135" s="173" t="e">
        <f>work!I135+work!J135</f>
        <v>#VALUE!</v>
      </c>
      <c r="G135" s="118"/>
      <c r="H135" s="174" t="str">
        <f>work!L135</f>
        <v>No report</v>
      </c>
      <c r="I135" s="117" t="e">
        <f t="shared" si="2"/>
        <v>#VALUE!</v>
      </c>
      <c r="J135" s="117" t="e">
        <f t="shared" si="3"/>
        <v>#VALUE!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1875784</v>
      </c>
      <c r="F136" s="173">
        <f>work!I136+work!J136</f>
        <v>2950226</v>
      </c>
      <c r="G136" s="118"/>
      <c r="H136" s="174" t="str">
        <f>work!L136</f>
        <v>20191209</v>
      </c>
      <c r="I136" s="117">
        <f t="shared" si="2"/>
        <v>1875784</v>
      </c>
      <c r="J136" s="117">
        <f t="shared" si="3"/>
        <v>2950226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12833</v>
      </c>
      <c r="F137" s="173">
        <f>work!I137+work!J137</f>
        <v>0</v>
      </c>
      <c r="G137" s="118"/>
      <c r="H137" s="174" t="str">
        <f>work!L137</f>
        <v>20191107</v>
      </c>
      <c r="I137" s="117">
        <f t="shared" si="2"/>
        <v>12833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514661</v>
      </c>
      <c r="F138" s="173">
        <f>work!I138+work!J138</f>
        <v>1598000</v>
      </c>
      <c r="G138" s="118"/>
      <c r="H138" s="174" t="str">
        <f>work!L138</f>
        <v>20191107</v>
      </c>
      <c r="I138" s="117">
        <f t="shared" si="2"/>
        <v>514661</v>
      </c>
      <c r="J138" s="117">
        <f t="shared" si="3"/>
        <v>1598000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419207</v>
      </c>
      <c r="F139" s="173">
        <f>work!I139+work!J139</f>
        <v>610511</v>
      </c>
      <c r="G139" s="118"/>
      <c r="H139" s="174" t="str">
        <f>work!L139</f>
        <v>20191107</v>
      </c>
      <c r="I139" s="117">
        <f t="shared" si="2"/>
        <v>419207</v>
      </c>
      <c r="J139" s="117">
        <f t="shared" si="3"/>
        <v>610511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262951</v>
      </c>
      <c r="F140" s="173">
        <f>work!I140+work!J140</f>
        <v>214645</v>
      </c>
      <c r="G140" s="118"/>
      <c r="H140" s="174" t="str">
        <f>work!L140</f>
        <v>20191107</v>
      </c>
      <c r="I140" s="117">
        <f t="shared" si="2"/>
        <v>262951</v>
      </c>
      <c r="J140" s="117">
        <f t="shared" si="3"/>
        <v>214645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393292</v>
      </c>
      <c r="F141" s="173">
        <f>work!I141+work!J141</f>
        <v>10557947</v>
      </c>
      <c r="G141" s="118"/>
      <c r="H141" s="174" t="str">
        <f>work!L141</f>
        <v>20191107</v>
      </c>
      <c r="I141" s="117">
        <f t="shared" si="2"/>
        <v>393292</v>
      </c>
      <c r="J141" s="117">
        <f t="shared" si="3"/>
        <v>10557947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572456</v>
      </c>
      <c r="F142" s="173">
        <f>work!I142+work!J142</f>
        <v>225900</v>
      </c>
      <c r="G142" s="118"/>
      <c r="H142" s="174" t="str">
        <f>work!L142</f>
        <v>20191107</v>
      </c>
      <c r="I142" s="117">
        <f t="shared" si="2"/>
        <v>572456</v>
      </c>
      <c r="J142" s="117">
        <f t="shared" si="3"/>
        <v>225900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1730473</v>
      </c>
      <c r="F143" s="173">
        <f>work!I143+work!J143</f>
        <v>279843</v>
      </c>
      <c r="G143" s="118"/>
      <c r="H143" s="174" t="str">
        <f>work!L143</f>
        <v>20191107</v>
      </c>
      <c r="I143" s="117">
        <f t="shared" si="2"/>
        <v>1730473</v>
      </c>
      <c r="J143" s="117">
        <f t="shared" si="3"/>
        <v>279843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337983</v>
      </c>
      <c r="F144" s="173">
        <f>work!I144+work!J144</f>
        <v>0</v>
      </c>
      <c r="G144" s="116"/>
      <c r="H144" s="174" t="str">
        <f>work!L144</f>
        <v>20191107</v>
      </c>
      <c r="I144" s="117">
        <f t="shared" si="2"/>
        <v>337983</v>
      </c>
      <c r="J144" s="117">
        <f t="shared" si="3"/>
        <v>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1981667</v>
      </c>
      <c r="F145" s="173">
        <f>work!I145+work!J145</f>
        <v>498410</v>
      </c>
      <c r="G145" s="118"/>
      <c r="H145" s="174" t="str">
        <f>work!L145</f>
        <v>20191107</v>
      </c>
      <c r="I145" s="117">
        <f t="shared" si="2"/>
        <v>1981667</v>
      </c>
      <c r="J145" s="117">
        <f t="shared" si="3"/>
        <v>498410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164271</v>
      </c>
      <c r="F146" s="173">
        <f>work!I146+work!J146</f>
        <v>2452905</v>
      </c>
      <c r="G146" s="118"/>
      <c r="H146" s="174" t="str">
        <f>work!L146</f>
        <v>20191107</v>
      </c>
      <c r="I146" s="117">
        <f t="shared" si="2"/>
        <v>164271</v>
      </c>
      <c r="J146" s="117">
        <f t="shared" si="3"/>
        <v>2452905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1806319</v>
      </c>
      <c r="F147" s="173">
        <f>work!I147+work!J147</f>
        <v>16589384</v>
      </c>
      <c r="G147" s="118"/>
      <c r="H147" s="174" t="str">
        <f>work!L147</f>
        <v>20191107</v>
      </c>
      <c r="I147" s="117">
        <f t="shared" si="2"/>
        <v>1806319</v>
      </c>
      <c r="J147" s="117">
        <f t="shared" si="3"/>
        <v>16589384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77008</v>
      </c>
      <c r="F148" s="173">
        <f>work!I148+work!J148</f>
        <v>0</v>
      </c>
      <c r="G148" s="118"/>
      <c r="H148" s="174" t="str">
        <f>work!L148</f>
        <v>20191107</v>
      </c>
      <c r="I148" s="117">
        <f t="shared" si="2"/>
        <v>77008</v>
      </c>
      <c r="J148" s="117">
        <f t="shared" si="3"/>
        <v>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>
        <f>work!G149+work!H149</f>
        <v>256057</v>
      </c>
      <c r="F149" s="173">
        <f>work!I149+work!J149</f>
        <v>34863</v>
      </c>
      <c r="G149" s="118"/>
      <c r="H149" s="174" t="str">
        <f>work!L149</f>
        <v>20191209</v>
      </c>
      <c r="I149" s="117">
        <f t="shared" si="2"/>
        <v>256057</v>
      </c>
      <c r="J149" s="117">
        <f t="shared" si="3"/>
        <v>34863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 t="e">
        <f>work!G150+work!H150</f>
        <v>#VALUE!</v>
      </c>
      <c r="F150" s="173" t="e">
        <f>work!I150+work!J150</f>
        <v>#VALUE!</v>
      </c>
      <c r="G150" s="118"/>
      <c r="H150" s="174" t="str">
        <f>work!L150</f>
        <v>No report</v>
      </c>
      <c r="I150" s="117" t="e">
        <f t="shared" si="2"/>
        <v>#VALUE!</v>
      </c>
      <c r="J150" s="117" t="e">
        <f t="shared" si="3"/>
        <v>#VALUE!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>
        <f>work!G151+work!H151</f>
        <v>47400</v>
      </c>
      <c r="F151" s="173">
        <f>work!I151+work!J151</f>
        <v>111500</v>
      </c>
      <c r="G151" s="118"/>
      <c r="H151" s="174" t="str">
        <f>work!L151</f>
        <v>20191107</v>
      </c>
      <c r="I151" s="117">
        <f t="shared" si="2"/>
        <v>47400</v>
      </c>
      <c r="J151" s="117">
        <f t="shared" si="3"/>
        <v>111500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1030869</v>
      </c>
      <c r="F152" s="173">
        <f>work!I152+work!J152</f>
        <v>1783520</v>
      </c>
      <c r="G152" s="118"/>
      <c r="H152" s="174" t="str">
        <f>work!L152</f>
        <v>20191107</v>
      </c>
      <c r="I152" s="117">
        <f t="shared" si="2"/>
        <v>1030869</v>
      </c>
      <c r="J152" s="117">
        <f t="shared" si="3"/>
        <v>1783520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612588</v>
      </c>
      <c r="F153" s="173">
        <f>work!I153+work!J153</f>
        <v>63502</v>
      </c>
      <c r="G153" s="118"/>
      <c r="H153" s="174" t="str">
        <f>work!L153</f>
        <v>20191209</v>
      </c>
      <c r="I153" s="117">
        <f t="shared" si="2"/>
        <v>612588</v>
      </c>
      <c r="J153" s="117">
        <f t="shared" si="3"/>
        <v>63502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67633</v>
      </c>
      <c r="F154" s="173">
        <f>work!I154+work!J154</f>
        <v>300</v>
      </c>
      <c r="G154" s="118"/>
      <c r="H154" s="174" t="str">
        <f>work!L154</f>
        <v>20191107</v>
      </c>
      <c r="I154" s="117">
        <f t="shared" si="2"/>
        <v>67633</v>
      </c>
      <c r="J154" s="117">
        <f t="shared" si="3"/>
        <v>300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140592</v>
      </c>
      <c r="F155" s="173">
        <f>work!I155+work!J155</f>
        <v>66277</v>
      </c>
      <c r="G155" s="118"/>
      <c r="H155" s="174" t="str">
        <f>work!L155</f>
        <v>20191107</v>
      </c>
      <c r="I155" s="117">
        <f t="shared" si="2"/>
        <v>140592</v>
      </c>
      <c r="J155" s="117">
        <f t="shared" si="3"/>
        <v>66277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565271</v>
      </c>
      <c r="F156" s="173">
        <f>work!I156+work!J156</f>
        <v>346300</v>
      </c>
      <c r="G156" s="118"/>
      <c r="H156" s="174" t="str">
        <f>work!L156</f>
        <v>20191107</v>
      </c>
      <c r="I156" s="117">
        <f t="shared" si="2"/>
        <v>565271</v>
      </c>
      <c r="J156" s="117">
        <f t="shared" si="3"/>
        <v>346300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 t="e">
        <f>work!G157+work!H157</f>
        <v>#VALUE!</v>
      </c>
      <c r="F157" s="173" t="e">
        <f>work!I157+work!J157</f>
        <v>#VALUE!</v>
      </c>
      <c r="G157" s="118"/>
      <c r="H157" s="174" t="str">
        <f>work!L157</f>
        <v>No report</v>
      </c>
      <c r="I157" s="117" t="e">
        <f t="shared" si="2"/>
        <v>#VALUE!</v>
      </c>
      <c r="J157" s="117" t="e">
        <f t="shared" si="3"/>
        <v>#VALUE!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 t="e">
        <f>work!G158+work!H158</f>
        <v>#VALUE!</v>
      </c>
      <c r="F158" s="173" t="e">
        <f>work!I158+work!J158</f>
        <v>#VALUE!</v>
      </c>
      <c r="G158" s="118"/>
      <c r="H158" s="174" t="str">
        <f>work!L158</f>
        <v>No report</v>
      </c>
      <c r="I158" s="117" t="e">
        <f t="shared" si="2"/>
        <v>#VALUE!</v>
      </c>
      <c r="J158" s="117" t="e">
        <f t="shared" si="3"/>
        <v>#VALUE!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137000</v>
      </c>
      <c r="F159" s="173">
        <f>work!I159+work!J159</f>
        <v>4500</v>
      </c>
      <c r="G159" s="118"/>
      <c r="H159" s="174" t="str">
        <f>work!L159</f>
        <v>20191107</v>
      </c>
      <c r="I159" s="117">
        <f t="shared" si="2"/>
        <v>137000</v>
      </c>
      <c r="J159" s="117">
        <f t="shared" si="3"/>
        <v>4500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>
        <f>work!G160+work!H160</f>
        <v>341307</v>
      </c>
      <c r="F160" s="173">
        <f>work!I160+work!J160</f>
        <v>261533</v>
      </c>
      <c r="G160" s="118"/>
      <c r="H160" s="174" t="str">
        <f>work!L160</f>
        <v>20191209</v>
      </c>
      <c r="I160" s="117">
        <f aca="true" t="shared" si="4" ref="I160:I223">E160</f>
        <v>341307</v>
      </c>
      <c r="J160" s="117">
        <f aca="true" t="shared" si="5" ref="J160:J223">F160</f>
        <v>261533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1419240</v>
      </c>
      <c r="F161" s="173">
        <f>work!I161+work!J161</f>
        <v>1818339</v>
      </c>
      <c r="G161" s="118"/>
      <c r="H161" s="174" t="str">
        <f>work!L161</f>
        <v>20191107</v>
      </c>
      <c r="I161" s="117">
        <f t="shared" si="4"/>
        <v>1419240</v>
      </c>
      <c r="J161" s="117">
        <f t="shared" si="5"/>
        <v>1818339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>
        <f>work!G162+work!H162</f>
        <v>0</v>
      </c>
      <c r="F162" s="173">
        <f>work!I162+work!J162</f>
        <v>10000</v>
      </c>
      <c r="G162" s="116"/>
      <c r="H162" s="174" t="str">
        <f>work!L162</f>
        <v>20191107</v>
      </c>
      <c r="I162" s="117">
        <f t="shared" si="4"/>
        <v>0</v>
      </c>
      <c r="J162" s="117">
        <f t="shared" si="5"/>
        <v>10000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>
        <f>work!G163+work!H163</f>
        <v>0</v>
      </c>
      <c r="F163" s="173">
        <f>work!I163+work!J163</f>
        <v>42900</v>
      </c>
      <c r="G163" s="116"/>
      <c r="H163" s="174" t="s">
        <v>9</v>
      </c>
      <c r="I163" s="117">
        <f t="shared" si="4"/>
        <v>0</v>
      </c>
      <c r="J163" s="117">
        <f t="shared" si="5"/>
        <v>42900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409438</v>
      </c>
      <c r="F164" s="173">
        <f>work!I164+work!J164</f>
        <v>82450</v>
      </c>
      <c r="G164" s="118"/>
      <c r="H164" s="174" t="str">
        <f>work!L164</f>
        <v>20191107</v>
      </c>
      <c r="I164" s="117">
        <f t="shared" si="4"/>
        <v>409438</v>
      </c>
      <c r="J164" s="117">
        <f t="shared" si="5"/>
        <v>82450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23685</v>
      </c>
      <c r="F165" s="173">
        <f>work!I165+work!J165</f>
        <v>0</v>
      </c>
      <c r="G165" s="118"/>
      <c r="H165" s="174" t="s">
        <v>9</v>
      </c>
      <c r="I165" s="117">
        <f t="shared" si="4"/>
        <v>23685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426350</v>
      </c>
      <c r="F166" s="173">
        <f>work!I166+work!J166</f>
        <v>58000</v>
      </c>
      <c r="G166" s="118"/>
      <c r="H166" s="174" t="str">
        <f>work!L166</f>
        <v>20191209</v>
      </c>
      <c r="I166" s="117">
        <f t="shared" si="4"/>
        <v>426350</v>
      </c>
      <c r="J166" s="117">
        <f t="shared" si="5"/>
        <v>58000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805786</v>
      </c>
      <c r="F167" s="173">
        <f>work!I167+work!J167</f>
        <v>685000</v>
      </c>
      <c r="G167" s="118"/>
      <c r="H167" s="174" t="str">
        <f>work!L167</f>
        <v>20191209</v>
      </c>
      <c r="I167" s="117">
        <f t="shared" si="4"/>
        <v>805786</v>
      </c>
      <c r="J167" s="117">
        <f t="shared" si="5"/>
        <v>685000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177159</v>
      </c>
      <c r="F168" s="173">
        <f>work!I168+work!J168</f>
        <v>86445</v>
      </c>
      <c r="G168" s="118"/>
      <c r="H168" s="174" t="str">
        <f>work!L168</f>
        <v>20191107</v>
      </c>
      <c r="I168" s="117">
        <f t="shared" si="4"/>
        <v>177159</v>
      </c>
      <c r="J168" s="117">
        <f t="shared" si="5"/>
        <v>86445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458353</v>
      </c>
      <c r="F169" s="173">
        <f>work!I169+work!J169</f>
        <v>76498</v>
      </c>
      <c r="G169" s="118"/>
      <c r="H169" s="174" t="str">
        <f>work!L169</f>
        <v>20191107</v>
      </c>
      <c r="I169" s="117">
        <f t="shared" si="4"/>
        <v>458353</v>
      </c>
      <c r="J169" s="117">
        <f t="shared" si="5"/>
        <v>76498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>
        <f>work!G170+work!H170</f>
        <v>2719</v>
      </c>
      <c r="F170" s="173">
        <f>work!I170+work!J170</f>
        <v>7250</v>
      </c>
      <c r="G170" s="118"/>
      <c r="H170" s="174" t="str">
        <f>work!L170</f>
        <v>20191107</v>
      </c>
      <c r="I170" s="117">
        <f t="shared" si="4"/>
        <v>2719</v>
      </c>
      <c r="J170" s="117">
        <f t="shared" si="5"/>
        <v>7250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1463808</v>
      </c>
      <c r="F171" s="173">
        <f>work!I171+work!J171</f>
        <v>7707223</v>
      </c>
      <c r="G171" s="118"/>
      <c r="H171" s="174" t="str">
        <f>work!L171</f>
        <v>20191107</v>
      </c>
      <c r="I171" s="117">
        <f t="shared" si="4"/>
        <v>1463808</v>
      </c>
      <c r="J171" s="117">
        <f t="shared" si="5"/>
        <v>7707223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2829746</v>
      </c>
      <c r="F172" s="173">
        <f>work!I172+work!J172</f>
        <v>7753499</v>
      </c>
      <c r="G172" s="118"/>
      <c r="H172" s="174" t="str">
        <f>work!L172</f>
        <v>20191107</v>
      </c>
      <c r="I172" s="117">
        <f t="shared" si="4"/>
        <v>2829746</v>
      </c>
      <c r="J172" s="117">
        <f t="shared" si="5"/>
        <v>7753499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101241</v>
      </c>
      <c r="F173" s="173">
        <f>work!I173+work!J173</f>
        <v>0</v>
      </c>
      <c r="G173" s="118"/>
      <c r="H173" s="174" t="str">
        <f>work!L173</f>
        <v>20191107</v>
      </c>
      <c r="I173" s="117">
        <f t="shared" si="4"/>
        <v>101241</v>
      </c>
      <c r="J173" s="117">
        <f t="shared" si="5"/>
        <v>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>
        <f>work!G174+work!H174</f>
        <v>35821</v>
      </c>
      <c r="F174" s="173">
        <f>work!I174+work!J174</f>
        <v>14250</v>
      </c>
      <c r="G174" s="118"/>
      <c r="H174" s="174" t="str">
        <f>work!L174</f>
        <v>20191209</v>
      </c>
      <c r="I174" s="117">
        <f t="shared" si="4"/>
        <v>35821</v>
      </c>
      <c r="J174" s="117">
        <f t="shared" si="5"/>
        <v>14250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321513</v>
      </c>
      <c r="F175" s="173">
        <f>work!I175+work!J175</f>
        <v>98080</v>
      </c>
      <c r="G175" s="118"/>
      <c r="H175" s="174" t="str">
        <f>work!L175</f>
        <v>20191209</v>
      </c>
      <c r="I175" s="117">
        <f t="shared" si="4"/>
        <v>321513</v>
      </c>
      <c r="J175" s="117">
        <f t="shared" si="5"/>
        <v>98080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97485</v>
      </c>
      <c r="F176" s="173">
        <f>work!I176+work!J176</f>
        <v>1600</v>
      </c>
      <c r="G176" s="118"/>
      <c r="H176" s="174" t="str">
        <f>work!L176</f>
        <v>20191107</v>
      </c>
      <c r="I176" s="117">
        <f t="shared" si="4"/>
        <v>97485</v>
      </c>
      <c r="J176" s="117">
        <f t="shared" si="5"/>
        <v>1600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748759</v>
      </c>
      <c r="F177" s="173">
        <f>work!I177+work!J177</f>
        <v>33600</v>
      </c>
      <c r="G177" s="118"/>
      <c r="H177" s="174" t="str">
        <f>work!L177</f>
        <v>20191209</v>
      </c>
      <c r="I177" s="117">
        <f t="shared" si="4"/>
        <v>748759</v>
      </c>
      <c r="J177" s="117">
        <f t="shared" si="5"/>
        <v>33600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>
        <f>work!G178+work!H178</f>
        <v>88282</v>
      </c>
      <c r="F178" s="173">
        <f>work!I178+work!J178</f>
        <v>0</v>
      </c>
      <c r="G178" s="118"/>
      <c r="H178" s="174" t="str">
        <f>work!L178</f>
        <v>20191209</v>
      </c>
      <c r="I178" s="117">
        <f t="shared" si="4"/>
        <v>88282</v>
      </c>
      <c r="J178" s="117">
        <f t="shared" si="5"/>
        <v>0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667117</v>
      </c>
      <c r="F179" s="173">
        <f>work!I179+work!J179</f>
        <v>68015</v>
      </c>
      <c r="G179" s="118"/>
      <c r="H179" s="174" t="str">
        <f>work!L179</f>
        <v>20191209</v>
      </c>
      <c r="I179" s="117">
        <f t="shared" si="4"/>
        <v>667117</v>
      </c>
      <c r="J179" s="117">
        <f t="shared" si="5"/>
        <v>68015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>
        <f>work!G180+work!H180</f>
        <v>2142756</v>
      </c>
      <c r="F180" s="173">
        <f>work!I180+work!J180</f>
        <v>3675</v>
      </c>
      <c r="G180" s="118"/>
      <c r="H180" s="174" t="str">
        <f>work!L180</f>
        <v>20191107</v>
      </c>
      <c r="I180" s="117">
        <f t="shared" si="4"/>
        <v>2142756</v>
      </c>
      <c r="J180" s="117">
        <f t="shared" si="5"/>
        <v>3675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391004</v>
      </c>
      <c r="F181" s="173">
        <f>work!I181+work!J181</f>
        <v>219015</v>
      </c>
      <c r="G181" s="118"/>
      <c r="H181" s="174" t="str">
        <f>work!L181</f>
        <v>20191107</v>
      </c>
      <c r="I181" s="117">
        <f t="shared" si="4"/>
        <v>391004</v>
      </c>
      <c r="J181" s="117">
        <f t="shared" si="5"/>
        <v>219015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>
        <f>work!G182+work!H182</f>
        <v>23145</v>
      </c>
      <c r="F182" s="173">
        <f>work!I182+work!J182</f>
        <v>0</v>
      </c>
      <c r="G182" s="118"/>
      <c r="H182" s="174" t="str">
        <f>work!L182</f>
        <v>20191107</v>
      </c>
      <c r="I182" s="117">
        <f t="shared" si="4"/>
        <v>23145</v>
      </c>
      <c r="J182" s="117">
        <f t="shared" si="5"/>
        <v>0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31272</v>
      </c>
      <c r="F183" s="173">
        <f>work!I183+work!J183</f>
        <v>0</v>
      </c>
      <c r="G183" s="118"/>
      <c r="H183" s="174" t="str">
        <f>work!L183</f>
        <v>20191107</v>
      </c>
      <c r="I183" s="117">
        <f t="shared" si="4"/>
        <v>31272</v>
      </c>
      <c r="J183" s="117">
        <f t="shared" si="5"/>
        <v>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7025</v>
      </c>
      <c r="F184" s="173">
        <f>work!I184+work!J184</f>
        <v>2000</v>
      </c>
      <c r="G184" s="118"/>
      <c r="H184" s="174" t="str">
        <f>work!L184</f>
        <v>20191107</v>
      </c>
      <c r="I184" s="117">
        <f t="shared" si="4"/>
        <v>7025</v>
      </c>
      <c r="J184" s="117">
        <f t="shared" si="5"/>
        <v>2000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589001</v>
      </c>
      <c r="F185" s="173">
        <f>work!I185+work!J185</f>
        <v>47850</v>
      </c>
      <c r="G185" s="118"/>
      <c r="H185" s="174" t="str">
        <f>work!L185</f>
        <v>20191209</v>
      </c>
      <c r="I185" s="117">
        <f t="shared" si="4"/>
        <v>589001</v>
      </c>
      <c r="J185" s="117">
        <f t="shared" si="5"/>
        <v>47850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69942</v>
      </c>
      <c r="F186" s="173">
        <f>work!I186+work!J186</f>
        <v>102720</v>
      </c>
      <c r="G186" s="118"/>
      <c r="H186" s="174" t="str">
        <f>work!L186</f>
        <v>20191107</v>
      </c>
      <c r="I186" s="117">
        <f t="shared" si="4"/>
        <v>69942</v>
      </c>
      <c r="J186" s="117">
        <f t="shared" si="5"/>
        <v>102720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120428</v>
      </c>
      <c r="F187" s="173">
        <f>work!I187+work!J187</f>
        <v>0</v>
      </c>
      <c r="G187" s="118"/>
      <c r="H187" s="174" t="str">
        <f>work!L187</f>
        <v>20191107</v>
      </c>
      <c r="I187" s="117">
        <f t="shared" si="4"/>
        <v>120428</v>
      </c>
      <c r="J187" s="117">
        <f t="shared" si="5"/>
        <v>0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>
        <f>work!G188+work!H188</f>
        <v>164650</v>
      </c>
      <c r="F188" s="173">
        <f>work!I188+work!J188</f>
        <v>4500</v>
      </c>
      <c r="G188" s="118"/>
      <c r="H188" s="174" t="str">
        <f>work!L188</f>
        <v>20191107</v>
      </c>
      <c r="I188" s="117">
        <f t="shared" si="4"/>
        <v>164650</v>
      </c>
      <c r="J188" s="117">
        <f t="shared" si="5"/>
        <v>4500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>
        <f>work!G189+work!H189</f>
        <v>183230</v>
      </c>
      <c r="F189" s="173">
        <f>work!I189+work!J189</f>
        <v>33915</v>
      </c>
      <c r="G189" s="118"/>
      <c r="H189" s="174" t="str">
        <f>work!L189</f>
        <v>20191209</v>
      </c>
      <c r="I189" s="117">
        <f t="shared" si="4"/>
        <v>183230</v>
      </c>
      <c r="J189" s="117">
        <f t="shared" si="5"/>
        <v>33915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1327320</v>
      </c>
      <c r="F190" s="173">
        <f>work!I190+work!J190</f>
        <v>354012</v>
      </c>
      <c r="G190" s="118"/>
      <c r="H190" s="174" t="str">
        <f>work!L190</f>
        <v>20191107</v>
      </c>
      <c r="I190" s="117">
        <f t="shared" si="4"/>
        <v>1327320</v>
      </c>
      <c r="J190" s="117">
        <f t="shared" si="5"/>
        <v>354012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91058</v>
      </c>
      <c r="F191" s="173">
        <f>work!I191+work!J191</f>
        <v>9200</v>
      </c>
      <c r="G191" s="118"/>
      <c r="H191" s="174" t="str">
        <f>work!L191</f>
        <v>20191107</v>
      </c>
      <c r="I191" s="117">
        <f t="shared" si="4"/>
        <v>91058</v>
      </c>
      <c r="J191" s="117">
        <f t="shared" si="5"/>
        <v>9200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 t="e">
        <f>work!G192+work!H192</f>
        <v>#VALUE!</v>
      </c>
      <c r="F192" s="173" t="e">
        <f>work!I192+work!J192</f>
        <v>#VALUE!</v>
      </c>
      <c r="G192" s="116"/>
      <c r="H192" s="174" t="str">
        <f>work!L192</f>
        <v>No report</v>
      </c>
      <c r="I192" s="117" t="e">
        <f t="shared" si="4"/>
        <v>#VALUE!</v>
      </c>
      <c r="J192" s="117" t="e">
        <f t="shared" si="5"/>
        <v>#VALUE!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166500</v>
      </c>
      <c r="F193" s="173">
        <f>work!I193+work!J193</f>
        <v>135196</v>
      </c>
      <c r="G193" s="118"/>
      <c r="H193" s="174" t="str">
        <f>work!L193</f>
        <v>20191107</v>
      </c>
      <c r="I193" s="117">
        <f t="shared" si="4"/>
        <v>166500</v>
      </c>
      <c r="J193" s="117">
        <f t="shared" si="5"/>
        <v>135196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381342</v>
      </c>
      <c r="F194" s="173">
        <f>work!I194+work!J194</f>
        <v>110000</v>
      </c>
      <c r="G194" s="118"/>
      <c r="H194" s="174" t="str">
        <f>work!L194</f>
        <v>20191107</v>
      </c>
      <c r="I194" s="117">
        <f t="shared" si="4"/>
        <v>381342</v>
      </c>
      <c r="J194" s="117">
        <f t="shared" si="5"/>
        <v>110000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94958</v>
      </c>
      <c r="F195" s="173">
        <f>work!I195+work!J195</f>
        <v>12550</v>
      </c>
      <c r="G195" s="118"/>
      <c r="H195" s="174" t="str">
        <f>work!L195</f>
        <v>20191107</v>
      </c>
      <c r="I195" s="117">
        <f t="shared" si="4"/>
        <v>94958</v>
      </c>
      <c r="J195" s="117">
        <f t="shared" si="5"/>
        <v>12550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>
        <f>work!G196+work!H196</f>
        <v>0</v>
      </c>
      <c r="F196" s="173">
        <f>work!I196+work!J196</f>
        <v>0</v>
      </c>
      <c r="G196" s="118"/>
      <c r="H196" s="174" t="str">
        <f>work!L196</f>
        <v>20191209</v>
      </c>
      <c r="I196" s="117">
        <f t="shared" si="4"/>
        <v>0</v>
      </c>
      <c r="J196" s="117">
        <f t="shared" si="5"/>
        <v>0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>
        <f>work!G197+work!H197</f>
        <v>568912</v>
      </c>
      <c r="F197" s="173">
        <f>work!I197+work!J197</f>
        <v>1267124</v>
      </c>
      <c r="G197" s="118"/>
      <c r="H197" s="174" t="str">
        <f>work!L197</f>
        <v>20191209</v>
      </c>
      <c r="I197" s="117">
        <f t="shared" si="4"/>
        <v>568912</v>
      </c>
      <c r="J197" s="117">
        <f t="shared" si="5"/>
        <v>1267124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 t="e">
        <f>work!G198+work!H198</f>
        <v>#VALUE!</v>
      </c>
      <c r="F198" s="173" t="e">
        <f>work!I198+work!J198</f>
        <v>#VALUE!</v>
      </c>
      <c r="G198" s="118"/>
      <c r="H198" s="174" t="str">
        <f>work!L198</f>
        <v>No report</v>
      </c>
      <c r="I198" s="117" t="e">
        <f t="shared" si="4"/>
        <v>#VALUE!</v>
      </c>
      <c r="J198" s="117" t="e">
        <f t="shared" si="5"/>
        <v>#VALUE!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1082404</v>
      </c>
      <c r="F199" s="173">
        <f>work!I199+work!J199</f>
        <v>4098045</v>
      </c>
      <c r="G199" s="118"/>
      <c r="H199" s="174" t="str">
        <f>work!L199</f>
        <v>20191107</v>
      </c>
      <c r="I199" s="117">
        <f t="shared" si="4"/>
        <v>1082404</v>
      </c>
      <c r="J199" s="117">
        <f t="shared" si="5"/>
        <v>4098045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>
        <f>work!G200+work!H200</f>
        <v>0</v>
      </c>
      <c r="F200" s="173">
        <f>work!I200+work!J200</f>
        <v>0</v>
      </c>
      <c r="G200" s="118"/>
      <c r="H200" s="174" t="str">
        <f>work!L200</f>
        <v>20190307</v>
      </c>
      <c r="I200" s="117">
        <f t="shared" si="4"/>
        <v>0</v>
      </c>
      <c r="J200" s="117">
        <f t="shared" si="5"/>
        <v>0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14631250</v>
      </c>
      <c r="F201" s="173">
        <f>work!I201+work!J201</f>
        <v>522860</v>
      </c>
      <c r="G201" s="118"/>
      <c r="H201" s="174" t="str">
        <f>work!L201</f>
        <v>20191107</v>
      </c>
      <c r="I201" s="117">
        <f t="shared" si="4"/>
        <v>14631250</v>
      </c>
      <c r="J201" s="117">
        <f t="shared" si="5"/>
        <v>522860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2685364</v>
      </c>
      <c r="F202" s="173">
        <f>work!I202+work!J202</f>
        <v>210411</v>
      </c>
      <c r="G202" s="118"/>
      <c r="H202" s="174" t="str">
        <f>work!L202</f>
        <v>20191209</v>
      </c>
      <c r="I202" s="117">
        <f t="shared" si="4"/>
        <v>2685364</v>
      </c>
      <c r="J202" s="117">
        <f t="shared" si="5"/>
        <v>210411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800</v>
      </c>
      <c r="F203" s="173">
        <f>work!I203+work!J203</f>
        <v>0</v>
      </c>
      <c r="G203" s="118"/>
      <c r="H203" s="174" t="str">
        <f>work!L203</f>
        <v>20191209</v>
      </c>
      <c r="I203" s="117">
        <f t="shared" si="4"/>
        <v>800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621533</v>
      </c>
      <c r="F204" s="173">
        <f>work!I204+work!J204</f>
        <v>68900</v>
      </c>
      <c r="G204" s="118"/>
      <c r="H204" s="174" t="str">
        <f>work!L204</f>
        <v>20191209</v>
      </c>
      <c r="I204" s="117">
        <f t="shared" si="4"/>
        <v>621533</v>
      </c>
      <c r="J204" s="117">
        <f t="shared" si="5"/>
        <v>68900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2906500</v>
      </c>
      <c r="F205" s="173">
        <f>work!I205+work!J205</f>
        <v>1432632</v>
      </c>
      <c r="G205" s="118"/>
      <c r="H205" s="174" t="str">
        <f>work!L205</f>
        <v>20191107</v>
      </c>
      <c r="I205" s="117">
        <f t="shared" si="4"/>
        <v>2906500</v>
      </c>
      <c r="J205" s="117">
        <f t="shared" si="5"/>
        <v>1432632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1670713</v>
      </c>
      <c r="F206" s="173">
        <f>work!I206+work!J206</f>
        <v>25674</v>
      </c>
      <c r="G206" s="118"/>
      <c r="H206" s="174" t="str">
        <f>work!L206</f>
        <v>20191107</v>
      </c>
      <c r="I206" s="117">
        <f t="shared" si="4"/>
        <v>1670713</v>
      </c>
      <c r="J206" s="117">
        <f t="shared" si="5"/>
        <v>25674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2473447</v>
      </c>
      <c r="F207" s="173">
        <f>work!I207+work!J207</f>
        <v>30650</v>
      </c>
      <c r="G207" s="118"/>
      <c r="H207" s="174" t="str">
        <f>work!L207</f>
        <v>20191107</v>
      </c>
      <c r="I207" s="117">
        <f t="shared" si="4"/>
        <v>2473447</v>
      </c>
      <c r="J207" s="117">
        <f t="shared" si="5"/>
        <v>30650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12637635</v>
      </c>
      <c r="F208" s="173">
        <f>work!I208+work!J208</f>
        <v>435374</v>
      </c>
      <c r="G208" s="118"/>
      <c r="H208" s="174" t="str">
        <f>work!L208</f>
        <v>20191209</v>
      </c>
      <c r="I208" s="117">
        <f t="shared" si="4"/>
        <v>12637635</v>
      </c>
      <c r="J208" s="117">
        <f t="shared" si="5"/>
        <v>435374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4674754</v>
      </c>
      <c r="F209" s="173">
        <f>work!I209+work!J209</f>
        <v>97200</v>
      </c>
      <c r="G209" s="118"/>
      <c r="H209" s="174" t="str">
        <f>work!L209</f>
        <v>20191209</v>
      </c>
      <c r="I209" s="117">
        <f t="shared" si="4"/>
        <v>4674754</v>
      </c>
      <c r="J209" s="117">
        <f t="shared" si="5"/>
        <v>97200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4681575</v>
      </c>
      <c r="F210" s="173">
        <f>work!I210+work!J210</f>
        <v>158475</v>
      </c>
      <c r="G210" s="118"/>
      <c r="H210" s="174" t="str">
        <f>work!L210</f>
        <v>20191107</v>
      </c>
      <c r="I210" s="117">
        <f t="shared" si="4"/>
        <v>4681575</v>
      </c>
      <c r="J210" s="117">
        <f t="shared" si="5"/>
        <v>158475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177524</v>
      </c>
      <c r="F211" s="173">
        <f>work!I211+work!J211</f>
        <v>168411</v>
      </c>
      <c r="G211" s="118"/>
      <c r="H211" s="174" t="str">
        <f>work!L211</f>
        <v>20191107</v>
      </c>
      <c r="I211" s="117">
        <f t="shared" si="4"/>
        <v>177524</v>
      </c>
      <c r="J211" s="117">
        <f t="shared" si="5"/>
        <v>168411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181659</v>
      </c>
      <c r="F212" s="173">
        <f>work!I212+work!J212</f>
        <v>0</v>
      </c>
      <c r="G212" s="118"/>
      <c r="H212" s="174" t="str">
        <f>work!L212</f>
        <v>20191209</v>
      </c>
      <c r="I212" s="117">
        <f t="shared" si="4"/>
        <v>181659</v>
      </c>
      <c r="J212" s="117">
        <f t="shared" si="5"/>
        <v>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36533</v>
      </c>
      <c r="F213" s="173">
        <f>work!I213+work!J213</f>
        <v>0</v>
      </c>
      <c r="G213" s="118"/>
      <c r="H213" s="174" t="str">
        <f>work!L213</f>
        <v>20191107</v>
      </c>
      <c r="I213" s="117">
        <f t="shared" si="4"/>
        <v>36533</v>
      </c>
      <c r="J213" s="117">
        <f t="shared" si="5"/>
        <v>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415601</v>
      </c>
      <c r="F214" s="173">
        <f>work!I214+work!J214</f>
        <v>26100</v>
      </c>
      <c r="G214" s="118"/>
      <c r="H214" s="174" t="str">
        <f>work!L214</f>
        <v>20191107</v>
      </c>
      <c r="I214" s="117">
        <f t="shared" si="4"/>
        <v>415601</v>
      </c>
      <c r="J214" s="117">
        <f t="shared" si="5"/>
        <v>26100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511508</v>
      </c>
      <c r="F215" s="173">
        <f>work!I215+work!J215</f>
        <v>275960</v>
      </c>
      <c r="G215" s="118"/>
      <c r="H215" s="174" t="str">
        <f>work!L215</f>
        <v>20191107</v>
      </c>
      <c r="I215" s="117">
        <f t="shared" si="4"/>
        <v>511508</v>
      </c>
      <c r="J215" s="117">
        <f t="shared" si="5"/>
        <v>275960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1900</v>
      </c>
      <c r="F216" s="173">
        <f>work!I216+work!J216</f>
        <v>50000</v>
      </c>
      <c r="G216" s="118"/>
      <c r="H216" s="174" t="str">
        <f>work!L216</f>
        <v>20191107</v>
      </c>
      <c r="I216" s="117">
        <f t="shared" si="4"/>
        <v>1900</v>
      </c>
      <c r="J216" s="117">
        <f t="shared" si="5"/>
        <v>50000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271813</v>
      </c>
      <c r="F217" s="173">
        <f>work!I217+work!J217</f>
        <v>94850</v>
      </c>
      <c r="G217" s="118"/>
      <c r="H217" s="174" t="str">
        <f>work!L217</f>
        <v>20191209</v>
      </c>
      <c r="I217" s="117">
        <f t="shared" si="4"/>
        <v>271813</v>
      </c>
      <c r="J217" s="117">
        <f t="shared" si="5"/>
        <v>94850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49478</v>
      </c>
      <c r="F218" s="173">
        <f>work!I218+work!J218</f>
        <v>857</v>
      </c>
      <c r="G218" s="118"/>
      <c r="H218" s="174" t="str">
        <f>work!L218</f>
        <v>20191107</v>
      </c>
      <c r="I218" s="117">
        <f t="shared" si="4"/>
        <v>49478</v>
      </c>
      <c r="J218" s="117">
        <f t="shared" si="5"/>
        <v>857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192795</v>
      </c>
      <c r="F219" s="173">
        <f>work!I219+work!J219</f>
        <v>39700</v>
      </c>
      <c r="G219" s="118"/>
      <c r="H219" s="174" t="str">
        <f>work!L219</f>
        <v>20191209</v>
      </c>
      <c r="I219" s="117">
        <f t="shared" si="4"/>
        <v>192795</v>
      </c>
      <c r="J219" s="117">
        <f t="shared" si="5"/>
        <v>39700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6000</v>
      </c>
      <c r="F220" s="173">
        <f>work!I220+work!J220</f>
        <v>21913</v>
      </c>
      <c r="G220" s="118"/>
      <c r="H220" s="174" t="str">
        <f>work!L220</f>
        <v>20191107</v>
      </c>
      <c r="I220" s="117">
        <f t="shared" si="4"/>
        <v>6000</v>
      </c>
      <c r="J220" s="117">
        <f t="shared" si="5"/>
        <v>21913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17950</v>
      </c>
      <c r="F221" s="173">
        <f>work!I221+work!J221</f>
        <v>109045</v>
      </c>
      <c r="G221" s="118"/>
      <c r="H221" s="174" t="str">
        <f>work!L221</f>
        <v>20191209</v>
      </c>
      <c r="I221" s="117">
        <f t="shared" si="4"/>
        <v>17950</v>
      </c>
      <c r="J221" s="117">
        <f t="shared" si="5"/>
        <v>109045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14100</v>
      </c>
      <c r="F222" s="173">
        <f>work!I222+work!J222</f>
        <v>0</v>
      </c>
      <c r="G222" s="118"/>
      <c r="H222" s="174" t="str">
        <f>work!L222</f>
        <v>20191209</v>
      </c>
      <c r="I222" s="117">
        <f t="shared" si="4"/>
        <v>14100</v>
      </c>
      <c r="J222" s="117">
        <f t="shared" si="5"/>
        <v>0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8500</v>
      </c>
      <c r="F223" s="173">
        <f>work!I223+work!J223</f>
        <v>85595</v>
      </c>
      <c r="G223" s="118"/>
      <c r="H223" s="174" t="str">
        <f>work!L223</f>
        <v>20191209</v>
      </c>
      <c r="I223" s="117">
        <f t="shared" si="4"/>
        <v>8500</v>
      </c>
      <c r="J223" s="117">
        <f t="shared" si="5"/>
        <v>85595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43199</v>
      </c>
      <c r="F224" s="173">
        <f>work!I224+work!J224</f>
        <v>49900</v>
      </c>
      <c r="G224" s="118"/>
      <c r="H224" s="174" t="str">
        <f>work!L224</f>
        <v>20191107</v>
      </c>
      <c r="I224" s="117">
        <f aca="true" t="shared" si="6" ref="I224:I287">E224</f>
        <v>43199</v>
      </c>
      <c r="J224" s="117">
        <f aca="true" t="shared" si="7" ref="J224:J287">F224</f>
        <v>49900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55490</v>
      </c>
      <c r="F225" s="173">
        <f>work!I225+work!J225</f>
        <v>14100</v>
      </c>
      <c r="G225" s="118"/>
      <c r="H225" s="174" t="str">
        <f>work!L225</f>
        <v>20191107</v>
      </c>
      <c r="I225" s="117">
        <f t="shared" si="6"/>
        <v>55490</v>
      </c>
      <c r="J225" s="117">
        <f t="shared" si="7"/>
        <v>14100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 t="e">
        <f>work!G226+work!H226</f>
        <v>#VALUE!</v>
      </c>
      <c r="F226" s="173" t="e">
        <f>work!I226+work!J226</f>
        <v>#VALUE!</v>
      </c>
      <c r="G226" s="118"/>
      <c r="H226" s="174" t="str">
        <f>work!L226</f>
        <v>No report</v>
      </c>
      <c r="I226" s="117" t="e">
        <f t="shared" si="6"/>
        <v>#VALUE!</v>
      </c>
      <c r="J226" s="117" t="e">
        <f t="shared" si="7"/>
        <v>#VALUE!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>
        <f>work!G227+work!H227</f>
        <v>1700</v>
      </c>
      <c r="F227" s="173">
        <f>work!I227+work!J227</f>
        <v>0</v>
      </c>
      <c r="G227" s="118"/>
      <c r="H227" s="174" t="str">
        <f>work!L227</f>
        <v>20191209</v>
      </c>
      <c r="I227" s="117">
        <f t="shared" si="6"/>
        <v>1700</v>
      </c>
      <c r="J227" s="117">
        <f t="shared" si="7"/>
        <v>0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6168</v>
      </c>
      <c r="F228" s="173">
        <f>work!I228+work!J228</f>
        <v>180</v>
      </c>
      <c r="G228" s="118"/>
      <c r="H228" s="174" t="str">
        <f>work!L228</f>
        <v>20191209</v>
      </c>
      <c r="I228" s="117">
        <f t="shared" si="6"/>
        <v>6168</v>
      </c>
      <c r="J228" s="117">
        <f t="shared" si="7"/>
        <v>180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150050</v>
      </c>
      <c r="F229" s="173">
        <f>work!I229+work!J229</f>
        <v>258463</v>
      </c>
      <c r="G229" s="118"/>
      <c r="H229" s="174" t="str">
        <f>work!L229</f>
        <v>20191209</v>
      </c>
      <c r="I229" s="117">
        <f t="shared" si="6"/>
        <v>150050</v>
      </c>
      <c r="J229" s="117">
        <f t="shared" si="7"/>
        <v>258463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893638</v>
      </c>
      <c r="F230" s="173">
        <f>work!I230+work!J230</f>
        <v>2283469</v>
      </c>
      <c r="G230" s="118"/>
      <c r="H230" s="174" t="str">
        <f>work!L230</f>
        <v>20191209</v>
      </c>
      <c r="I230" s="117">
        <f t="shared" si="6"/>
        <v>893638</v>
      </c>
      <c r="J230" s="117">
        <f t="shared" si="7"/>
        <v>2283469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1258961</v>
      </c>
      <c r="F231" s="173">
        <f>work!I231+work!J231</f>
        <v>68400</v>
      </c>
      <c r="G231" s="118"/>
      <c r="H231" s="174" t="str">
        <f>work!L231</f>
        <v>20191107</v>
      </c>
      <c r="I231" s="117">
        <f t="shared" si="6"/>
        <v>1258961</v>
      </c>
      <c r="J231" s="117">
        <f t="shared" si="7"/>
        <v>68400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1275767</v>
      </c>
      <c r="F232" s="173">
        <f>work!I232+work!J232</f>
        <v>169024</v>
      </c>
      <c r="G232" s="118"/>
      <c r="H232" s="174" t="str">
        <f>work!L232</f>
        <v>20191107</v>
      </c>
      <c r="I232" s="117">
        <f t="shared" si="6"/>
        <v>1275767</v>
      </c>
      <c r="J232" s="117">
        <f t="shared" si="7"/>
        <v>169024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297392</v>
      </c>
      <c r="F233" s="173">
        <f>work!I233+work!J233</f>
        <v>61110</v>
      </c>
      <c r="G233" s="118"/>
      <c r="H233" s="174" t="str">
        <f>work!L233</f>
        <v>20191107</v>
      </c>
      <c r="I233" s="117">
        <f t="shared" si="6"/>
        <v>297392</v>
      </c>
      <c r="J233" s="117">
        <f t="shared" si="7"/>
        <v>61110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4574110</v>
      </c>
      <c r="F234" s="173">
        <f>work!I234+work!J234</f>
        <v>218774</v>
      </c>
      <c r="G234" s="118"/>
      <c r="H234" s="174" t="str">
        <f>work!L234</f>
        <v>20191209</v>
      </c>
      <c r="I234" s="117">
        <f t="shared" si="6"/>
        <v>4574110</v>
      </c>
      <c r="J234" s="117">
        <f t="shared" si="7"/>
        <v>218774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1987260</v>
      </c>
      <c r="F235" s="173">
        <f>work!I235+work!J235</f>
        <v>735666</v>
      </c>
      <c r="G235" s="118"/>
      <c r="H235" s="174" t="str">
        <f>work!L235</f>
        <v>20191209</v>
      </c>
      <c r="I235" s="117">
        <f t="shared" si="6"/>
        <v>1987260</v>
      </c>
      <c r="J235" s="117">
        <f t="shared" si="7"/>
        <v>735666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 t="e">
        <f>work!G236+work!H236</f>
        <v>#VALUE!</v>
      </c>
      <c r="F236" s="173" t="e">
        <f>work!I236+work!J236</f>
        <v>#VALUE!</v>
      </c>
      <c r="G236" s="118"/>
      <c r="H236" s="174" t="str">
        <f>work!L236</f>
        <v>No report</v>
      </c>
      <c r="I236" s="117" t="e">
        <f t="shared" si="6"/>
        <v>#VALUE!</v>
      </c>
      <c r="J236" s="117" t="e">
        <f t="shared" si="7"/>
        <v>#VALUE!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12310</v>
      </c>
      <c r="F237" s="173">
        <f>work!I237+work!J237</f>
        <v>5040</v>
      </c>
      <c r="G237" s="118"/>
      <c r="H237" s="174" t="str">
        <f>work!L237</f>
        <v>20191209</v>
      </c>
      <c r="I237" s="117">
        <f t="shared" si="6"/>
        <v>12310</v>
      </c>
      <c r="J237" s="117">
        <f t="shared" si="7"/>
        <v>5040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741618</v>
      </c>
      <c r="F238" s="173">
        <f>work!I238+work!J238</f>
        <v>704951</v>
      </c>
      <c r="G238" s="118"/>
      <c r="H238" s="174" t="str">
        <f>work!L238</f>
        <v>20191209</v>
      </c>
      <c r="I238" s="117">
        <f t="shared" si="6"/>
        <v>741618</v>
      </c>
      <c r="J238" s="117">
        <f t="shared" si="7"/>
        <v>704951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 t="e">
        <f>work!G239+work!H239</f>
        <v>#VALUE!</v>
      </c>
      <c r="F239" s="173" t="e">
        <f>work!I239+work!J239</f>
        <v>#VALUE!</v>
      </c>
      <c r="G239" s="118"/>
      <c r="H239" s="174" t="str">
        <f>work!L239</f>
        <v>No report</v>
      </c>
      <c r="I239" s="117" t="e">
        <f t="shared" si="6"/>
        <v>#VALUE!</v>
      </c>
      <c r="J239" s="117" t="e">
        <f t="shared" si="7"/>
        <v>#VALUE!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7400290</v>
      </c>
      <c r="F240" s="173">
        <f>work!I240+work!J240</f>
        <v>946692</v>
      </c>
      <c r="G240" s="118"/>
      <c r="H240" s="174" t="str">
        <f>work!L240</f>
        <v>20191107</v>
      </c>
      <c r="I240" s="117">
        <f t="shared" si="6"/>
        <v>7400290</v>
      </c>
      <c r="J240" s="117">
        <f t="shared" si="7"/>
        <v>946692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1372757</v>
      </c>
      <c r="F241" s="173">
        <f>work!I241+work!J241</f>
        <v>0</v>
      </c>
      <c r="G241" s="118"/>
      <c r="H241" s="174" t="str">
        <f>work!L241</f>
        <v>20191209</v>
      </c>
      <c r="I241" s="117">
        <f t="shared" si="6"/>
        <v>1372757</v>
      </c>
      <c r="J241" s="117">
        <f t="shared" si="7"/>
        <v>0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1864251</v>
      </c>
      <c r="F242" s="173">
        <f>work!I242+work!J242</f>
        <v>8974365</v>
      </c>
      <c r="G242" s="118"/>
      <c r="H242" s="174" t="str">
        <f>work!L242</f>
        <v>20191107</v>
      </c>
      <c r="I242" s="117">
        <f t="shared" si="6"/>
        <v>1864251</v>
      </c>
      <c r="J242" s="117">
        <f t="shared" si="7"/>
        <v>8974365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4556606</v>
      </c>
      <c r="F243" s="173">
        <f>work!I243+work!J243</f>
        <v>1163233</v>
      </c>
      <c r="G243" s="118"/>
      <c r="H243" s="174" t="str">
        <f>work!L243</f>
        <v>20191107</v>
      </c>
      <c r="I243" s="117">
        <f t="shared" si="6"/>
        <v>4556606</v>
      </c>
      <c r="J243" s="117">
        <f t="shared" si="7"/>
        <v>1163233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5986492</v>
      </c>
      <c r="F244" s="173">
        <f>work!I244+work!J244</f>
        <v>39773739</v>
      </c>
      <c r="G244" s="118"/>
      <c r="H244" s="174" t="str">
        <f>work!L244</f>
        <v>20191107</v>
      </c>
      <c r="I244" s="117">
        <f t="shared" si="6"/>
        <v>5986492</v>
      </c>
      <c r="J244" s="117">
        <f t="shared" si="7"/>
        <v>39773739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1763294</v>
      </c>
      <c r="F245" s="173">
        <f>work!I245+work!J245</f>
        <v>0</v>
      </c>
      <c r="G245" s="118"/>
      <c r="H245" s="174" t="str">
        <f>work!L245</f>
        <v>20191209</v>
      </c>
      <c r="I245" s="117">
        <f t="shared" si="6"/>
        <v>1763294</v>
      </c>
      <c r="J245" s="117">
        <f t="shared" si="7"/>
        <v>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910894</v>
      </c>
      <c r="F246" s="173">
        <f>work!I246+work!J246</f>
        <v>242881</v>
      </c>
      <c r="G246" s="118"/>
      <c r="H246" s="174" t="str">
        <f>work!L246</f>
        <v>20191107</v>
      </c>
      <c r="I246" s="117">
        <f t="shared" si="6"/>
        <v>910894</v>
      </c>
      <c r="J246" s="117">
        <f t="shared" si="7"/>
        <v>242881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 t="e">
        <f>work!G247+work!H247</f>
        <v>#VALUE!</v>
      </c>
      <c r="F247" s="173" t="e">
        <f>work!I247+work!J247</f>
        <v>#VALUE!</v>
      </c>
      <c r="G247" s="116"/>
      <c r="H247" s="174" t="str">
        <f>work!L247</f>
        <v>No report</v>
      </c>
      <c r="I247" s="117" t="e">
        <f t="shared" si="6"/>
        <v>#VALUE!</v>
      </c>
      <c r="J247" s="117" t="e">
        <f t="shared" si="7"/>
        <v>#VALUE!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752348</v>
      </c>
      <c r="F248" s="173">
        <f>work!I248+work!J248</f>
        <v>753462</v>
      </c>
      <c r="G248" s="118"/>
      <c r="H248" s="174" t="str">
        <f>work!L248</f>
        <v>20191107</v>
      </c>
      <c r="I248" s="117">
        <f t="shared" si="6"/>
        <v>752348</v>
      </c>
      <c r="J248" s="117">
        <f t="shared" si="7"/>
        <v>753462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1171395</v>
      </c>
      <c r="F249" s="173">
        <f>work!I249+work!J249</f>
        <v>161722</v>
      </c>
      <c r="G249" s="118"/>
      <c r="H249" s="174" t="str">
        <f>work!L249</f>
        <v>20191107</v>
      </c>
      <c r="I249" s="117">
        <f t="shared" si="6"/>
        <v>1171395</v>
      </c>
      <c r="J249" s="117">
        <f t="shared" si="7"/>
        <v>161722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 t="e">
        <f>work!G250+work!H250</f>
        <v>#VALUE!</v>
      </c>
      <c r="F250" s="173" t="e">
        <f>work!I250+work!J250</f>
        <v>#VALUE!</v>
      </c>
      <c r="G250" s="118"/>
      <c r="H250" s="174" t="str">
        <f>work!L250</f>
        <v>No report</v>
      </c>
      <c r="I250" s="117" t="e">
        <f t="shared" si="6"/>
        <v>#VALUE!</v>
      </c>
      <c r="J250" s="117" t="e">
        <f t="shared" si="7"/>
        <v>#VALUE!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794681</v>
      </c>
      <c r="F251" s="173">
        <f>work!I251+work!J251</f>
        <v>35700</v>
      </c>
      <c r="G251" s="118"/>
      <c r="H251" s="174" t="str">
        <f>work!L251</f>
        <v>20191209</v>
      </c>
      <c r="I251" s="117">
        <f t="shared" si="6"/>
        <v>794681</v>
      </c>
      <c r="J251" s="117">
        <f t="shared" si="7"/>
        <v>35700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1726697</v>
      </c>
      <c r="F252" s="173">
        <f>work!I252+work!J252</f>
        <v>663050</v>
      </c>
      <c r="G252" s="118"/>
      <c r="H252" s="174" t="str">
        <f>work!L252</f>
        <v>20191107</v>
      </c>
      <c r="I252" s="117">
        <f t="shared" si="6"/>
        <v>1726697</v>
      </c>
      <c r="J252" s="117">
        <f t="shared" si="7"/>
        <v>663050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>
        <f>work!G253+work!H253</f>
        <v>259968</v>
      </c>
      <c r="F253" s="173">
        <f>work!I253+work!J253</f>
        <v>26300</v>
      </c>
      <c r="G253" s="118"/>
      <c r="H253" s="174" t="str">
        <f>work!L253</f>
        <v>20191209</v>
      </c>
      <c r="I253" s="117">
        <f t="shared" si="6"/>
        <v>259968</v>
      </c>
      <c r="J253" s="117">
        <f t="shared" si="7"/>
        <v>26300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865181</v>
      </c>
      <c r="F254" s="173">
        <f>work!I254+work!J254</f>
        <v>23666914</v>
      </c>
      <c r="G254" s="118"/>
      <c r="H254" s="174" t="str">
        <f>work!L254</f>
        <v>20191107</v>
      </c>
      <c r="I254" s="117">
        <f t="shared" si="6"/>
        <v>865181</v>
      </c>
      <c r="J254" s="117">
        <f t="shared" si="7"/>
        <v>23666914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1076017</v>
      </c>
      <c r="F255" s="173">
        <f>work!I255+work!J255</f>
        <v>2305</v>
      </c>
      <c r="G255" s="118"/>
      <c r="H255" s="174" t="str">
        <f>work!L255</f>
        <v>20191107</v>
      </c>
      <c r="I255" s="117">
        <f t="shared" si="6"/>
        <v>1076017</v>
      </c>
      <c r="J255" s="117">
        <f t="shared" si="7"/>
        <v>2305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380700</v>
      </c>
      <c r="F256" s="173">
        <f>work!I256+work!J256</f>
        <v>443221</v>
      </c>
      <c r="G256" s="118"/>
      <c r="H256" s="174" t="str">
        <f>work!L256</f>
        <v>20191209</v>
      </c>
      <c r="I256" s="117">
        <f t="shared" si="6"/>
        <v>380700</v>
      </c>
      <c r="J256" s="117">
        <f t="shared" si="7"/>
        <v>443221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566243</v>
      </c>
      <c r="F257" s="173">
        <f>work!I257+work!J257</f>
        <v>131600</v>
      </c>
      <c r="G257" s="118"/>
      <c r="H257" s="174" t="str">
        <f>work!L257</f>
        <v>20191209</v>
      </c>
      <c r="I257" s="117">
        <f t="shared" si="6"/>
        <v>566243</v>
      </c>
      <c r="J257" s="117">
        <f t="shared" si="7"/>
        <v>131600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314074</v>
      </c>
      <c r="F258" s="173">
        <f>work!I258+work!J258</f>
        <v>25889661</v>
      </c>
      <c r="G258" s="118"/>
      <c r="H258" s="174" t="str">
        <f>work!L258</f>
        <v>20191209</v>
      </c>
      <c r="I258" s="117">
        <f t="shared" si="6"/>
        <v>314074</v>
      </c>
      <c r="J258" s="117">
        <f t="shared" si="7"/>
        <v>25889661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177858</v>
      </c>
      <c r="F259" s="173">
        <f>work!I259+work!J259</f>
        <v>5000</v>
      </c>
      <c r="G259" s="118"/>
      <c r="H259" s="174" t="str">
        <f>work!L259</f>
        <v>20191209</v>
      </c>
      <c r="I259" s="117">
        <f t="shared" si="6"/>
        <v>177858</v>
      </c>
      <c r="J259" s="117">
        <f t="shared" si="7"/>
        <v>5000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408202</v>
      </c>
      <c r="F260" s="173">
        <f>work!I260+work!J260</f>
        <v>1321029</v>
      </c>
      <c r="G260" s="118"/>
      <c r="H260" s="174" t="str">
        <f>work!L260</f>
        <v>20191107</v>
      </c>
      <c r="I260" s="117">
        <f t="shared" si="6"/>
        <v>408202</v>
      </c>
      <c r="J260" s="117">
        <f t="shared" si="7"/>
        <v>1321029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106638</v>
      </c>
      <c r="F261" s="173">
        <f>work!I261+work!J261</f>
        <v>916164</v>
      </c>
      <c r="G261" s="118"/>
      <c r="H261" s="174" t="str">
        <f>work!L261</f>
        <v>20191209</v>
      </c>
      <c r="I261" s="117">
        <f t="shared" si="6"/>
        <v>106638</v>
      </c>
      <c r="J261" s="117">
        <f t="shared" si="7"/>
        <v>916164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>
        <f>work!G262+work!H262</f>
        <v>1777532</v>
      </c>
      <c r="F262" s="173">
        <f>work!I262+work!J262</f>
        <v>36200</v>
      </c>
      <c r="G262" s="118"/>
      <c r="H262" s="174" t="str">
        <f>work!L262</f>
        <v>20191209</v>
      </c>
      <c r="I262" s="117">
        <f t="shared" si="6"/>
        <v>1777532</v>
      </c>
      <c r="J262" s="117">
        <f t="shared" si="7"/>
        <v>36200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2488228</v>
      </c>
      <c r="F263" s="173">
        <f>work!I263+work!J263</f>
        <v>241819</v>
      </c>
      <c r="G263" s="118"/>
      <c r="H263" s="174" t="str">
        <f>work!L263</f>
        <v>20191107</v>
      </c>
      <c r="I263" s="117">
        <f t="shared" si="6"/>
        <v>2488228</v>
      </c>
      <c r="J263" s="117">
        <f t="shared" si="7"/>
        <v>241819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23422</v>
      </c>
      <c r="F264" s="173">
        <f>work!I264+work!J264</f>
        <v>0</v>
      </c>
      <c r="G264" s="118"/>
      <c r="H264" s="174" t="str">
        <f>work!L264</f>
        <v>20191107</v>
      </c>
      <c r="I264" s="117">
        <f t="shared" si="6"/>
        <v>23422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 t="e">
        <f>work!G265+work!H265</f>
        <v>#VALUE!</v>
      </c>
      <c r="F265" s="173" t="e">
        <f>work!I265+work!J265</f>
        <v>#VALUE!</v>
      </c>
      <c r="G265" s="118"/>
      <c r="H265" s="174" t="str">
        <f>work!L265</f>
        <v>No report</v>
      </c>
      <c r="I265" s="117" t="e">
        <f t="shared" si="6"/>
        <v>#VALUE!</v>
      </c>
      <c r="J265" s="117" t="e">
        <f t="shared" si="7"/>
        <v>#VALUE!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171839</v>
      </c>
      <c r="F266" s="173">
        <f>work!I266+work!J266</f>
        <v>433349</v>
      </c>
      <c r="G266" s="118"/>
      <c r="H266" s="174" t="str">
        <f>work!L266</f>
        <v>20191107</v>
      </c>
      <c r="I266" s="117">
        <f t="shared" si="6"/>
        <v>171839</v>
      </c>
      <c r="J266" s="117">
        <f t="shared" si="7"/>
        <v>433349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 t="e">
        <f>work!G267+work!H267</f>
        <v>#VALUE!</v>
      </c>
      <c r="F267" s="173" t="e">
        <f>work!I267+work!J267</f>
        <v>#VALUE!</v>
      </c>
      <c r="G267" s="118"/>
      <c r="H267" s="174" t="str">
        <f>work!L267</f>
        <v>No report</v>
      </c>
      <c r="I267" s="117" t="e">
        <f t="shared" si="6"/>
        <v>#VALUE!</v>
      </c>
      <c r="J267" s="117" t="e">
        <f t="shared" si="7"/>
        <v>#VALUE!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671872</v>
      </c>
      <c r="F268" s="173">
        <f>work!I268+work!J268</f>
        <v>193300</v>
      </c>
      <c r="G268" s="118"/>
      <c r="H268" s="174" t="str">
        <f>work!L268</f>
        <v>20191107</v>
      </c>
      <c r="I268" s="117">
        <f t="shared" si="6"/>
        <v>671872</v>
      </c>
      <c r="J268" s="117">
        <f t="shared" si="7"/>
        <v>193300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1500</v>
      </c>
      <c r="F269" s="173">
        <f>work!I269+work!J269</f>
        <v>99570</v>
      </c>
      <c r="G269" s="118"/>
      <c r="H269" s="174" t="str">
        <f>work!L269</f>
        <v>20191209</v>
      </c>
      <c r="I269" s="117">
        <f t="shared" si="6"/>
        <v>1500</v>
      </c>
      <c r="J269" s="117">
        <f t="shared" si="7"/>
        <v>99570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1769458</v>
      </c>
      <c r="F270" s="173">
        <f>work!I270+work!J270</f>
        <v>490145</v>
      </c>
      <c r="G270" s="118"/>
      <c r="H270" s="174" t="str">
        <f>work!L270</f>
        <v>20191209</v>
      </c>
      <c r="I270" s="117">
        <f t="shared" si="6"/>
        <v>1769458</v>
      </c>
      <c r="J270" s="117">
        <f t="shared" si="7"/>
        <v>490145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>
        <f>work!G271+work!H271</f>
        <v>334943</v>
      </c>
      <c r="F271" s="173">
        <f>work!I271+work!J271</f>
        <v>5000</v>
      </c>
      <c r="G271" s="118"/>
      <c r="H271" s="174" t="str">
        <f>work!L271</f>
        <v>20191209</v>
      </c>
      <c r="I271" s="117">
        <f t="shared" si="6"/>
        <v>334943</v>
      </c>
      <c r="J271" s="117">
        <f t="shared" si="7"/>
        <v>5000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720722</v>
      </c>
      <c r="F272" s="173">
        <f>work!I272+work!J272</f>
        <v>4001133</v>
      </c>
      <c r="G272" s="118"/>
      <c r="H272" s="174" t="str">
        <f>work!L272</f>
        <v>20191209</v>
      </c>
      <c r="I272" s="117">
        <f t="shared" si="6"/>
        <v>720722</v>
      </c>
      <c r="J272" s="117">
        <f t="shared" si="7"/>
        <v>4001133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128766</v>
      </c>
      <c r="F273" s="173">
        <f>work!I273+work!J273</f>
        <v>1500</v>
      </c>
      <c r="G273" s="118"/>
      <c r="H273" s="174" t="str">
        <f>work!L273</f>
        <v>20191107</v>
      </c>
      <c r="I273" s="117">
        <f t="shared" si="6"/>
        <v>128766</v>
      </c>
      <c r="J273" s="117">
        <f t="shared" si="7"/>
        <v>1500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314017</v>
      </c>
      <c r="F274" s="173">
        <f>work!I274+work!J274</f>
        <v>267971</v>
      </c>
      <c r="G274" s="118"/>
      <c r="H274" s="174" t="str">
        <f>work!L274</f>
        <v>20191107</v>
      </c>
      <c r="I274" s="117">
        <f t="shared" si="6"/>
        <v>314017</v>
      </c>
      <c r="J274" s="117">
        <f t="shared" si="7"/>
        <v>267971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62693</v>
      </c>
      <c r="F275" s="173">
        <f>work!I275+work!J275</f>
        <v>478950</v>
      </c>
      <c r="G275" s="118"/>
      <c r="H275" s="174" t="str">
        <f>work!L275</f>
        <v>20191107</v>
      </c>
      <c r="I275" s="117">
        <f t="shared" si="6"/>
        <v>62693</v>
      </c>
      <c r="J275" s="117">
        <f t="shared" si="7"/>
        <v>478950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93068</v>
      </c>
      <c r="F276" s="173">
        <f>work!I276+work!J276</f>
        <v>953431</v>
      </c>
      <c r="G276" s="118"/>
      <c r="H276" s="174" t="str">
        <f>work!L276</f>
        <v>20191107</v>
      </c>
      <c r="I276" s="117">
        <f t="shared" si="6"/>
        <v>93068</v>
      </c>
      <c r="J276" s="117">
        <f t="shared" si="7"/>
        <v>953431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3457445</v>
      </c>
      <c r="F277" s="173">
        <f>work!I277+work!J277</f>
        <v>373286</v>
      </c>
      <c r="G277" s="118"/>
      <c r="H277" s="174" t="str">
        <f>work!L277</f>
        <v>20191107</v>
      </c>
      <c r="I277" s="117">
        <f t="shared" si="6"/>
        <v>3457445</v>
      </c>
      <c r="J277" s="117">
        <f t="shared" si="7"/>
        <v>373286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 t="e">
        <f>work!G278+work!H278</f>
        <v>#VALUE!</v>
      </c>
      <c r="F278" s="173" t="e">
        <f>work!I278+work!J278</f>
        <v>#VALUE!</v>
      </c>
      <c r="G278" s="118"/>
      <c r="H278" s="174" t="str">
        <f>work!L278</f>
        <v>No report</v>
      </c>
      <c r="I278" s="117" t="e">
        <f t="shared" si="6"/>
        <v>#VALUE!</v>
      </c>
      <c r="J278" s="117" t="e">
        <f t="shared" si="7"/>
        <v>#VALUE!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131808160</v>
      </c>
      <c r="F279" s="173">
        <f>work!I279+work!J279</f>
        <v>1057149</v>
      </c>
      <c r="G279" s="118"/>
      <c r="H279" s="174" t="str">
        <f>work!L279</f>
        <v>20191209</v>
      </c>
      <c r="I279" s="117">
        <f t="shared" si="6"/>
        <v>131808160</v>
      </c>
      <c r="J279" s="117">
        <f t="shared" si="7"/>
        <v>1057149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4494468</v>
      </c>
      <c r="F280" s="173">
        <f>work!I280+work!J280</f>
        <v>424869</v>
      </c>
      <c r="G280" s="118"/>
      <c r="H280" s="174" t="str">
        <f>work!L280</f>
        <v>20191107</v>
      </c>
      <c r="I280" s="117">
        <f t="shared" si="6"/>
        <v>4494468</v>
      </c>
      <c r="J280" s="117">
        <f t="shared" si="7"/>
        <v>424869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6133841</v>
      </c>
      <c r="F281" s="173">
        <f>work!I281+work!J281</f>
        <v>5527961</v>
      </c>
      <c r="G281" s="118"/>
      <c r="H281" s="174" t="str">
        <f>work!L281</f>
        <v>20191209</v>
      </c>
      <c r="I281" s="117">
        <f t="shared" si="6"/>
        <v>6133841</v>
      </c>
      <c r="J281" s="117">
        <f t="shared" si="7"/>
        <v>5527961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367141278</v>
      </c>
      <c r="F282" s="173">
        <f>work!I282+work!J282</f>
        <v>47502289</v>
      </c>
      <c r="G282" s="118"/>
      <c r="H282" s="174" t="str">
        <f>work!L282</f>
        <v>20191209</v>
      </c>
      <c r="I282" s="117">
        <f t="shared" si="6"/>
        <v>367141278</v>
      </c>
      <c r="J282" s="117">
        <f t="shared" si="7"/>
        <v>47502289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1655774</v>
      </c>
      <c r="F283" s="173">
        <f>work!I283+work!J283</f>
        <v>1861644</v>
      </c>
      <c r="G283" s="118"/>
      <c r="H283" s="174" t="str">
        <f>work!L283</f>
        <v>20191209</v>
      </c>
      <c r="I283" s="117">
        <f t="shared" si="6"/>
        <v>1655774</v>
      </c>
      <c r="J283" s="117">
        <f t="shared" si="7"/>
        <v>1861644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>
        <f>work!G284+work!H284</f>
        <v>932899</v>
      </c>
      <c r="F284" s="173">
        <f>work!I284+work!J284</f>
        <v>2666098</v>
      </c>
      <c r="G284" s="118"/>
      <c r="H284" s="174" t="str">
        <f>work!L284</f>
        <v>20191209</v>
      </c>
      <c r="I284" s="117">
        <f t="shared" si="6"/>
        <v>932899</v>
      </c>
      <c r="J284" s="117">
        <f t="shared" si="7"/>
        <v>2666098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618237</v>
      </c>
      <c r="F285" s="173">
        <f>work!I285+work!J285</f>
        <v>2640412</v>
      </c>
      <c r="G285" s="118"/>
      <c r="H285" s="174" t="str">
        <f>work!L285</f>
        <v>20191107</v>
      </c>
      <c r="I285" s="117">
        <f t="shared" si="6"/>
        <v>618237</v>
      </c>
      <c r="J285" s="117">
        <f t="shared" si="7"/>
        <v>2640412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 t="e">
        <f>work!G286+work!H286</f>
        <v>#VALUE!</v>
      </c>
      <c r="F286" s="173" t="e">
        <f>work!I286+work!J286</f>
        <v>#VALUE!</v>
      </c>
      <c r="G286" s="118"/>
      <c r="H286" s="174" t="str">
        <f>work!L286</f>
        <v>No report</v>
      </c>
      <c r="I286" s="117" t="e">
        <f t="shared" si="6"/>
        <v>#VALUE!</v>
      </c>
      <c r="J286" s="117" t="e">
        <f t="shared" si="7"/>
        <v>#VALUE!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 t="e">
        <f>work!G287+work!H287</f>
        <v>#VALUE!</v>
      </c>
      <c r="F287" s="173" t="e">
        <f>work!I287+work!J287</f>
        <v>#VALUE!</v>
      </c>
      <c r="G287" s="118"/>
      <c r="H287" s="174" t="str">
        <f>work!L287</f>
        <v>No report</v>
      </c>
      <c r="I287" s="117" t="e">
        <f t="shared" si="6"/>
        <v>#VALUE!</v>
      </c>
      <c r="J287" s="117" t="e">
        <f t="shared" si="7"/>
        <v>#VALUE!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1495274</v>
      </c>
      <c r="F288" s="173">
        <f>work!I288+work!J288</f>
        <v>1433990</v>
      </c>
      <c r="G288" s="118"/>
      <c r="H288" s="174" t="str">
        <f>work!L288</f>
        <v>20191107</v>
      </c>
      <c r="I288" s="117">
        <f aca="true" t="shared" si="8" ref="I288:I351">E288</f>
        <v>1495274</v>
      </c>
      <c r="J288" s="117">
        <f aca="true" t="shared" si="9" ref="J288:J351">F288</f>
        <v>1433990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308494</v>
      </c>
      <c r="F289" s="173">
        <f>work!I289+work!J289</f>
        <v>163501</v>
      </c>
      <c r="G289" s="118"/>
      <c r="H289" s="174" t="str">
        <f>work!L289</f>
        <v>20191107</v>
      </c>
      <c r="I289" s="117">
        <f t="shared" si="8"/>
        <v>308494</v>
      </c>
      <c r="J289" s="117">
        <f t="shared" si="9"/>
        <v>163501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112680</v>
      </c>
      <c r="F290" s="173">
        <f>work!I290+work!J290</f>
        <v>166084</v>
      </c>
      <c r="G290" s="118"/>
      <c r="H290" s="174" t="str">
        <f>work!L290</f>
        <v>20191107</v>
      </c>
      <c r="I290" s="117">
        <f t="shared" si="8"/>
        <v>112680</v>
      </c>
      <c r="J290" s="117">
        <f t="shared" si="9"/>
        <v>166084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9120</v>
      </c>
      <c r="F291" s="173">
        <f>work!I291+work!J291</f>
        <v>117785</v>
      </c>
      <c r="G291" s="118"/>
      <c r="H291" s="174" t="str">
        <f>work!L291</f>
        <v>20191107</v>
      </c>
      <c r="I291" s="117">
        <f t="shared" si="8"/>
        <v>9120</v>
      </c>
      <c r="J291" s="117">
        <f t="shared" si="9"/>
        <v>117785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21260</v>
      </c>
      <c r="F292" s="173">
        <f>work!I292+work!J292</f>
        <v>0</v>
      </c>
      <c r="G292" s="118"/>
      <c r="H292" s="174" t="str">
        <f>work!L292</f>
        <v>20191107</v>
      </c>
      <c r="I292" s="117">
        <f t="shared" si="8"/>
        <v>21260</v>
      </c>
      <c r="J292" s="117">
        <f t="shared" si="9"/>
        <v>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84735</v>
      </c>
      <c r="F293" s="173">
        <f>work!I293+work!J293</f>
        <v>6352</v>
      </c>
      <c r="G293" s="118"/>
      <c r="H293" s="174" t="str">
        <f>work!L293</f>
        <v>20191107</v>
      </c>
      <c r="I293" s="117">
        <f t="shared" si="8"/>
        <v>84735</v>
      </c>
      <c r="J293" s="117">
        <f t="shared" si="9"/>
        <v>6352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716971</v>
      </c>
      <c r="F294" s="173">
        <f>work!I294+work!J294</f>
        <v>1099232</v>
      </c>
      <c r="G294" s="118"/>
      <c r="H294" s="174" t="str">
        <f>work!L294</f>
        <v>20191107</v>
      </c>
      <c r="I294" s="117">
        <f t="shared" si="8"/>
        <v>716971</v>
      </c>
      <c r="J294" s="117">
        <f t="shared" si="9"/>
        <v>1099232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280231</v>
      </c>
      <c r="F295" s="173">
        <f>work!I295+work!J295</f>
        <v>23350</v>
      </c>
      <c r="G295" s="118"/>
      <c r="H295" s="174" t="str">
        <f>work!L295</f>
        <v>20191107</v>
      </c>
      <c r="I295" s="117">
        <f t="shared" si="8"/>
        <v>280231</v>
      </c>
      <c r="J295" s="117">
        <f t="shared" si="9"/>
        <v>23350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297866</v>
      </c>
      <c r="F296" s="173">
        <f>work!I296+work!J296</f>
        <v>89101</v>
      </c>
      <c r="G296" s="118"/>
      <c r="H296" s="174" t="str">
        <f>work!L296</f>
        <v>20191107</v>
      </c>
      <c r="I296" s="117">
        <f t="shared" si="8"/>
        <v>297866</v>
      </c>
      <c r="J296" s="117">
        <f t="shared" si="9"/>
        <v>89101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0</v>
      </c>
      <c r="F297" s="173">
        <f>work!I297+work!J297</f>
        <v>13900</v>
      </c>
      <c r="G297" s="118"/>
      <c r="H297" s="174" t="str">
        <f>work!L297</f>
        <v>20191007</v>
      </c>
      <c r="I297" s="117">
        <f t="shared" si="8"/>
        <v>0</v>
      </c>
      <c r="J297" s="117">
        <f t="shared" si="9"/>
        <v>13900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137254</v>
      </c>
      <c r="F298" s="173">
        <f>work!I298+work!J298</f>
        <v>3500</v>
      </c>
      <c r="G298" s="118"/>
      <c r="H298" s="174" t="str">
        <f>work!L298</f>
        <v>20191107</v>
      </c>
      <c r="I298" s="117">
        <f t="shared" si="8"/>
        <v>137254</v>
      </c>
      <c r="J298" s="117">
        <f t="shared" si="9"/>
        <v>3500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117485</v>
      </c>
      <c r="F299" s="173">
        <f>work!I299+work!J299</f>
        <v>3725</v>
      </c>
      <c r="G299" s="118"/>
      <c r="H299" s="174" t="str">
        <f>work!L299</f>
        <v>20191107</v>
      </c>
      <c r="I299" s="117">
        <f t="shared" si="8"/>
        <v>117485</v>
      </c>
      <c r="J299" s="117">
        <f t="shared" si="9"/>
        <v>3725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2444</v>
      </c>
      <c r="F300" s="173">
        <f>work!I300+work!J300</f>
        <v>36920</v>
      </c>
      <c r="G300" s="118"/>
      <c r="H300" s="174" t="str">
        <f>work!L300</f>
        <v>20191107</v>
      </c>
      <c r="I300" s="117">
        <f t="shared" si="8"/>
        <v>2444</v>
      </c>
      <c r="J300" s="117">
        <f t="shared" si="9"/>
        <v>36920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8500</v>
      </c>
      <c r="F301" s="173">
        <f>work!I301+work!J301</f>
        <v>15930</v>
      </c>
      <c r="G301" s="118"/>
      <c r="H301" s="174" t="str">
        <f>work!L301</f>
        <v>20191107</v>
      </c>
      <c r="I301" s="117">
        <f t="shared" si="8"/>
        <v>8500</v>
      </c>
      <c r="J301" s="117">
        <f t="shared" si="9"/>
        <v>15930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995175</v>
      </c>
      <c r="F302" s="173">
        <f>work!I302+work!J302</f>
        <v>7547</v>
      </c>
      <c r="G302" s="118"/>
      <c r="H302" s="174" t="str">
        <f>work!L302</f>
        <v>20191107</v>
      </c>
      <c r="I302" s="117">
        <f t="shared" si="8"/>
        <v>995175</v>
      </c>
      <c r="J302" s="117">
        <f t="shared" si="9"/>
        <v>7547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104101</v>
      </c>
      <c r="F303" s="173">
        <f>work!I303+work!J303</f>
        <v>202317</v>
      </c>
      <c r="G303" s="118"/>
      <c r="H303" s="174" t="str">
        <f>work!L303</f>
        <v>20191107</v>
      </c>
      <c r="I303" s="117">
        <f t="shared" si="8"/>
        <v>104101</v>
      </c>
      <c r="J303" s="117">
        <f t="shared" si="9"/>
        <v>202317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>
        <f>work!G304+work!H304</f>
        <v>481430</v>
      </c>
      <c r="F304" s="173">
        <f>work!I304+work!J304</f>
        <v>124430</v>
      </c>
      <c r="G304" s="118"/>
      <c r="H304" s="174" t="str">
        <f>work!L304</f>
        <v>20191209</v>
      </c>
      <c r="I304" s="117">
        <f t="shared" si="8"/>
        <v>481430</v>
      </c>
      <c r="J304" s="117">
        <f t="shared" si="9"/>
        <v>124430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1395197</v>
      </c>
      <c r="F305" s="173">
        <f>work!I305+work!J305</f>
        <v>23310</v>
      </c>
      <c r="G305" s="118"/>
      <c r="H305" s="174" t="str">
        <f>work!L305</f>
        <v>20191107</v>
      </c>
      <c r="I305" s="117">
        <f t="shared" si="8"/>
        <v>1395197</v>
      </c>
      <c r="J305" s="117">
        <f t="shared" si="9"/>
        <v>23310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45000</v>
      </c>
      <c r="F306" s="173">
        <f>work!I306+work!J306</f>
        <v>260015</v>
      </c>
      <c r="G306" s="118"/>
      <c r="H306" s="174" t="str">
        <f>work!L306</f>
        <v>20191209</v>
      </c>
      <c r="I306" s="117">
        <f t="shared" si="8"/>
        <v>45000</v>
      </c>
      <c r="J306" s="117">
        <f t="shared" si="9"/>
        <v>260015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188315</v>
      </c>
      <c r="F307" s="173">
        <f>work!I307+work!J307</f>
        <v>17649</v>
      </c>
      <c r="G307" s="118"/>
      <c r="H307" s="174" t="str">
        <f>work!L307</f>
        <v>20191107</v>
      </c>
      <c r="I307" s="117">
        <f t="shared" si="8"/>
        <v>188315</v>
      </c>
      <c r="J307" s="117">
        <f t="shared" si="9"/>
        <v>17649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1</v>
      </c>
      <c r="F308" s="173">
        <f>work!I308+work!J308</f>
        <v>19231</v>
      </c>
      <c r="G308" s="118"/>
      <c r="H308" s="174" t="str">
        <f>work!L308</f>
        <v>20191107</v>
      </c>
      <c r="I308" s="117">
        <f t="shared" si="8"/>
        <v>1</v>
      </c>
      <c r="J308" s="117">
        <f t="shared" si="9"/>
        <v>19231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5786030</v>
      </c>
      <c r="F309" s="173">
        <f>work!I309+work!J309</f>
        <v>2174081</v>
      </c>
      <c r="G309" s="118"/>
      <c r="H309" s="174" t="str">
        <f>work!L309</f>
        <v>20191107</v>
      </c>
      <c r="I309" s="117">
        <f t="shared" si="8"/>
        <v>5786030</v>
      </c>
      <c r="J309" s="117">
        <f t="shared" si="9"/>
        <v>2174081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3200823</v>
      </c>
      <c r="F310" s="173">
        <f>work!I310+work!J310</f>
        <v>2574203</v>
      </c>
      <c r="G310" s="118"/>
      <c r="H310" s="174" t="str">
        <f>work!L310</f>
        <v>20191209</v>
      </c>
      <c r="I310" s="117">
        <f t="shared" si="8"/>
        <v>3200823</v>
      </c>
      <c r="J310" s="117">
        <f t="shared" si="9"/>
        <v>2574203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>
        <f>work!G311+work!H311</f>
        <v>700</v>
      </c>
      <c r="F311" s="173">
        <f>work!I311+work!J311</f>
        <v>4300</v>
      </c>
      <c r="G311" s="118"/>
      <c r="H311" s="174" t="str">
        <f>work!L311</f>
        <v>20191107</v>
      </c>
      <c r="I311" s="117">
        <f t="shared" si="8"/>
        <v>700</v>
      </c>
      <c r="J311" s="117">
        <f t="shared" si="9"/>
        <v>4300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521413</v>
      </c>
      <c r="F312" s="173">
        <f>work!I312+work!J312</f>
        <v>21314</v>
      </c>
      <c r="G312" s="118"/>
      <c r="H312" s="174" t="str">
        <f>work!L312</f>
        <v>20191107</v>
      </c>
      <c r="I312" s="117">
        <f t="shared" si="8"/>
        <v>521413</v>
      </c>
      <c r="J312" s="117">
        <f t="shared" si="9"/>
        <v>21314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290950</v>
      </c>
      <c r="F313" s="173">
        <f>work!I313+work!J313</f>
        <v>178456</v>
      </c>
      <c r="G313" s="118"/>
      <c r="H313" s="174" t="str">
        <f>work!L313</f>
        <v>20191107</v>
      </c>
      <c r="I313" s="117">
        <f t="shared" si="8"/>
        <v>290950</v>
      </c>
      <c r="J313" s="117">
        <f t="shared" si="9"/>
        <v>178456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129172</v>
      </c>
      <c r="F314" s="173">
        <f>work!I314+work!J314</f>
        <v>11316</v>
      </c>
      <c r="G314" s="118"/>
      <c r="H314" s="174" t="str">
        <f>work!L314</f>
        <v>20191107</v>
      </c>
      <c r="I314" s="117">
        <f t="shared" si="8"/>
        <v>129172</v>
      </c>
      <c r="J314" s="117">
        <f t="shared" si="9"/>
        <v>11316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573892</v>
      </c>
      <c r="F315" s="173">
        <f>work!I315+work!J315</f>
        <v>516265</v>
      </c>
      <c r="G315" s="118"/>
      <c r="H315" s="174" t="str">
        <f>work!L315</f>
        <v>20191107</v>
      </c>
      <c r="I315" s="117">
        <f t="shared" si="8"/>
        <v>573892</v>
      </c>
      <c r="J315" s="117">
        <f t="shared" si="9"/>
        <v>516265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1379330</v>
      </c>
      <c r="F316" s="173">
        <f>work!I316+work!J316</f>
        <v>2756818</v>
      </c>
      <c r="G316" s="118"/>
      <c r="H316" s="174" t="str">
        <f>work!L316</f>
        <v>20191107</v>
      </c>
      <c r="I316" s="117">
        <f t="shared" si="8"/>
        <v>1379330</v>
      </c>
      <c r="J316" s="117">
        <f t="shared" si="9"/>
        <v>2756818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4106670</v>
      </c>
      <c r="F317" s="173">
        <f>work!I317+work!J317</f>
        <v>10867553</v>
      </c>
      <c r="G317" s="118"/>
      <c r="H317" s="174" t="str">
        <f>work!L317</f>
        <v>20191209</v>
      </c>
      <c r="I317" s="117">
        <f t="shared" si="8"/>
        <v>4106670</v>
      </c>
      <c r="J317" s="117">
        <f t="shared" si="9"/>
        <v>10867553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130405</v>
      </c>
      <c r="F318" s="173">
        <f>work!I318+work!J318</f>
        <v>24000</v>
      </c>
      <c r="G318" s="118"/>
      <c r="H318" s="174" t="str">
        <f>work!L318</f>
        <v>20191107</v>
      </c>
      <c r="I318" s="117">
        <f t="shared" si="8"/>
        <v>130405</v>
      </c>
      <c r="J318" s="117">
        <f t="shared" si="9"/>
        <v>24000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308567</v>
      </c>
      <c r="F319" s="173">
        <f>work!I319+work!J319</f>
        <v>0</v>
      </c>
      <c r="G319" s="118"/>
      <c r="H319" s="174" t="str">
        <f>work!L319</f>
        <v>20191107</v>
      </c>
      <c r="I319" s="117">
        <f t="shared" si="8"/>
        <v>308567</v>
      </c>
      <c r="J319" s="117">
        <f t="shared" si="9"/>
        <v>0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1000618</v>
      </c>
      <c r="F320" s="173">
        <f>work!I320+work!J320</f>
        <v>470196</v>
      </c>
      <c r="G320" s="118"/>
      <c r="H320" s="174" t="str">
        <f>work!L320</f>
        <v>20191107</v>
      </c>
      <c r="I320" s="117">
        <f t="shared" si="8"/>
        <v>1000618</v>
      </c>
      <c r="J320" s="117">
        <f t="shared" si="9"/>
        <v>470196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2242884</v>
      </c>
      <c r="F321" s="173">
        <f>work!I321+work!J321</f>
        <v>3089371</v>
      </c>
      <c r="G321" s="118"/>
      <c r="H321" s="174" t="str">
        <f>work!L321</f>
        <v>20191107</v>
      </c>
      <c r="I321" s="117">
        <f t="shared" si="8"/>
        <v>2242884</v>
      </c>
      <c r="J321" s="117">
        <f t="shared" si="9"/>
        <v>3089371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197723</v>
      </c>
      <c r="F322" s="173">
        <f>work!I322+work!J322</f>
        <v>289800</v>
      </c>
      <c r="G322" s="118"/>
      <c r="H322" s="174" t="str">
        <f>work!L322</f>
        <v>20191107</v>
      </c>
      <c r="I322" s="117">
        <f t="shared" si="8"/>
        <v>197723</v>
      </c>
      <c r="J322" s="117">
        <f t="shared" si="9"/>
        <v>289800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6347211</v>
      </c>
      <c r="F324" s="173">
        <f>work!I324+work!J324</f>
        <v>2252645</v>
      </c>
      <c r="G324" s="118"/>
      <c r="H324" s="174" t="str">
        <f>work!L324</f>
        <v>20191209</v>
      </c>
      <c r="I324" s="117">
        <f t="shared" si="8"/>
        <v>6347211</v>
      </c>
      <c r="J324" s="117">
        <f t="shared" si="9"/>
        <v>2252645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914516</v>
      </c>
      <c r="F325" s="173">
        <f>work!I325+work!J325</f>
        <v>53159</v>
      </c>
      <c r="G325" s="118"/>
      <c r="H325" s="174" t="str">
        <f>work!L325</f>
        <v>20191107</v>
      </c>
      <c r="I325" s="117">
        <f t="shared" si="8"/>
        <v>914516</v>
      </c>
      <c r="J325" s="117">
        <f t="shared" si="9"/>
        <v>53159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1033842</v>
      </c>
      <c r="F326" s="173">
        <f>work!I326+work!J326</f>
        <v>462919</v>
      </c>
      <c r="G326" s="118"/>
      <c r="H326" s="174" t="str">
        <f>work!L326</f>
        <v>20191107</v>
      </c>
      <c r="I326" s="117">
        <f t="shared" si="8"/>
        <v>1033842</v>
      </c>
      <c r="J326" s="117">
        <f t="shared" si="9"/>
        <v>462919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986521</v>
      </c>
      <c r="F327" s="173">
        <f>work!I327+work!J327</f>
        <v>1273340</v>
      </c>
      <c r="G327" s="118"/>
      <c r="H327" s="174" t="str">
        <f>work!L327</f>
        <v>20191107</v>
      </c>
      <c r="I327" s="117">
        <f t="shared" si="8"/>
        <v>986521</v>
      </c>
      <c r="J327" s="117">
        <f t="shared" si="9"/>
        <v>1273340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2355172</v>
      </c>
      <c r="F328" s="173">
        <f>work!I328+work!J328</f>
        <v>8369323</v>
      </c>
      <c r="G328" s="118"/>
      <c r="H328" s="174" t="str">
        <f>work!L328</f>
        <v>20191107</v>
      </c>
      <c r="I328" s="117">
        <f t="shared" si="8"/>
        <v>2355172</v>
      </c>
      <c r="J328" s="117">
        <f t="shared" si="9"/>
        <v>8369323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8331</v>
      </c>
      <c r="F329" s="173">
        <f>work!I329+work!J329</f>
        <v>0</v>
      </c>
      <c r="G329" s="118"/>
      <c r="H329" s="174" t="str">
        <f>work!L329</f>
        <v>20191007</v>
      </c>
      <c r="I329" s="117">
        <f t="shared" si="8"/>
        <v>8331</v>
      </c>
      <c r="J329" s="117">
        <f t="shared" si="9"/>
        <v>0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 t="e">
        <f>work!G330+work!H330</f>
        <v>#VALUE!</v>
      </c>
      <c r="F330" s="173" t="e">
        <f>work!I330+work!J330</f>
        <v>#VALUE!</v>
      </c>
      <c r="G330" s="116"/>
      <c r="H330" s="174" t="str">
        <f>work!L330</f>
        <v>No report</v>
      </c>
      <c r="I330" s="117" t="e">
        <f t="shared" si="8"/>
        <v>#VALUE!</v>
      </c>
      <c r="J330" s="117" t="e">
        <f t="shared" si="9"/>
        <v>#VALUE!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267234</v>
      </c>
      <c r="F331" s="173">
        <f>work!I331+work!J331</f>
        <v>57559</v>
      </c>
      <c r="G331" s="118"/>
      <c r="H331" s="174" t="str">
        <f>work!L331</f>
        <v>20191209</v>
      </c>
      <c r="I331" s="117">
        <f t="shared" si="8"/>
        <v>267234</v>
      </c>
      <c r="J331" s="117">
        <f t="shared" si="9"/>
        <v>57559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5376043</v>
      </c>
      <c r="F332" s="173">
        <f>work!I332+work!J332</f>
        <v>22063871</v>
      </c>
      <c r="G332" s="118"/>
      <c r="H332" s="174" t="str">
        <f>work!L332</f>
        <v>20191209</v>
      </c>
      <c r="I332" s="117">
        <f t="shared" si="8"/>
        <v>5376043</v>
      </c>
      <c r="J332" s="117">
        <f t="shared" si="9"/>
        <v>22063871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37938</v>
      </c>
      <c r="F333" s="173">
        <f>work!I333+work!J333</f>
        <v>0</v>
      </c>
      <c r="G333" s="118"/>
      <c r="H333" s="174" t="str">
        <f>work!L333</f>
        <v>20191209</v>
      </c>
      <c r="I333" s="117">
        <f t="shared" si="8"/>
        <v>37938</v>
      </c>
      <c r="J333" s="117">
        <f t="shared" si="9"/>
        <v>0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884983</v>
      </c>
      <c r="F334" s="173">
        <f>work!I334+work!J334</f>
        <v>125120</v>
      </c>
      <c r="G334" s="118"/>
      <c r="H334" s="174" t="str">
        <f>work!L334</f>
        <v>20191107</v>
      </c>
      <c r="I334" s="117">
        <f t="shared" si="8"/>
        <v>884983</v>
      </c>
      <c r="J334" s="117">
        <f t="shared" si="9"/>
        <v>125120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166358</v>
      </c>
      <c r="F335" s="173">
        <f>work!I335+work!J335</f>
        <v>216762</v>
      </c>
      <c r="G335" s="118"/>
      <c r="H335" s="174" t="str">
        <f>work!L335</f>
        <v>20191107</v>
      </c>
      <c r="I335" s="117">
        <f t="shared" si="8"/>
        <v>166358</v>
      </c>
      <c r="J335" s="117">
        <f t="shared" si="9"/>
        <v>216762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 t="e">
        <f>work!G336+work!H336</f>
        <v>#VALUE!</v>
      </c>
      <c r="F336" s="173" t="e">
        <f>work!I336+work!J336</f>
        <v>#VALUE!</v>
      </c>
      <c r="G336" s="118"/>
      <c r="H336" s="174" t="str">
        <f>work!L336</f>
        <v>No report</v>
      </c>
      <c r="I336" s="117" t="e">
        <f t="shared" si="8"/>
        <v>#VALUE!</v>
      </c>
      <c r="J336" s="117" t="e">
        <f t="shared" si="9"/>
        <v>#VALUE!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972951</v>
      </c>
      <c r="F337" s="173">
        <f>work!I337+work!J337</f>
        <v>344575</v>
      </c>
      <c r="G337" s="118"/>
      <c r="H337" s="174" t="str">
        <f>work!L337</f>
        <v>20191209</v>
      </c>
      <c r="I337" s="117">
        <f t="shared" si="8"/>
        <v>972951</v>
      </c>
      <c r="J337" s="117">
        <f t="shared" si="9"/>
        <v>344575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>
        <f>work!G338+work!H338</f>
        <v>290136</v>
      </c>
      <c r="F338" s="173">
        <f>work!I338+work!J338</f>
        <v>533310</v>
      </c>
      <c r="G338" s="118"/>
      <c r="H338" s="174" t="str">
        <f>work!L338</f>
        <v>20191209</v>
      </c>
      <c r="I338" s="117">
        <f t="shared" si="8"/>
        <v>290136</v>
      </c>
      <c r="J338" s="117">
        <f t="shared" si="9"/>
        <v>533310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198973</v>
      </c>
      <c r="F339" s="173">
        <f>work!I339+work!J339</f>
        <v>9917</v>
      </c>
      <c r="G339" s="118"/>
      <c r="H339" s="174" t="str">
        <f>work!L339</f>
        <v>20191107</v>
      </c>
      <c r="I339" s="117">
        <f t="shared" si="8"/>
        <v>198973</v>
      </c>
      <c r="J339" s="117">
        <f t="shared" si="9"/>
        <v>9917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4177027</v>
      </c>
      <c r="F340" s="173">
        <f>work!I340+work!J340</f>
        <v>7061334</v>
      </c>
      <c r="G340" s="118"/>
      <c r="H340" s="174" t="str">
        <f>work!L340</f>
        <v>20191107</v>
      </c>
      <c r="I340" s="117">
        <f t="shared" si="8"/>
        <v>4177027</v>
      </c>
      <c r="J340" s="117">
        <f t="shared" si="9"/>
        <v>7061334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25454</v>
      </c>
      <c r="F341" s="173">
        <f>work!I341+work!J341</f>
        <v>1290800</v>
      </c>
      <c r="G341" s="118"/>
      <c r="H341" s="174" t="str">
        <f>work!L341</f>
        <v>20191209</v>
      </c>
      <c r="I341" s="117">
        <f t="shared" si="8"/>
        <v>25454</v>
      </c>
      <c r="J341" s="117">
        <f t="shared" si="9"/>
        <v>1290800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1063690</v>
      </c>
      <c r="F342" s="173">
        <f>work!I342+work!J342</f>
        <v>3021776</v>
      </c>
      <c r="G342" s="118"/>
      <c r="H342" s="174" t="str">
        <f>work!L342</f>
        <v>20191107</v>
      </c>
      <c r="I342" s="117">
        <f t="shared" si="8"/>
        <v>1063690</v>
      </c>
      <c r="J342" s="117">
        <f t="shared" si="9"/>
        <v>3021776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1340613</v>
      </c>
      <c r="F343" s="173">
        <f>work!I343+work!J343</f>
        <v>46734916</v>
      </c>
      <c r="G343" s="118"/>
      <c r="H343" s="174" t="str">
        <f>work!L343</f>
        <v>20191107</v>
      </c>
      <c r="I343" s="117">
        <f t="shared" si="8"/>
        <v>1340613</v>
      </c>
      <c r="J343" s="117">
        <f t="shared" si="9"/>
        <v>46734916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2093764</v>
      </c>
      <c r="F344" s="173">
        <f>work!I344+work!J344</f>
        <v>15152340</v>
      </c>
      <c r="G344" s="118"/>
      <c r="H344" s="174" t="str">
        <f>work!L344</f>
        <v>20191107</v>
      </c>
      <c r="I344" s="117">
        <f t="shared" si="8"/>
        <v>2093764</v>
      </c>
      <c r="J344" s="117">
        <f t="shared" si="9"/>
        <v>15152340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>
        <f>work!G345+work!H345</f>
        <v>2000254</v>
      </c>
      <c r="F345" s="173">
        <f>work!I345+work!J345</f>
        <v>1838370</v>
      </c>
      <c r="G345" s="118"/>
      <c r="H345" s="174" t="str">
        <f>work!L345</f>
        <v>20191209</v>
      </c>
      <c r="I345" s="117">
        <f t="shared" si="8"/>
        <v>2000254</v>
      </c>
      <c r="J345" s="117">
        <f t="shared" si="9"/>
        <v>1838370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3124789</v>
      </c>
      <c r="F346" s="173">
        <f>work!I346+work!J346</f>
        <v>941287</v>
      </c>
      <c r="G346" s="118"/>
      <c r="H346" s="174" t="str">
        <f>work!L346</f>
        <v>20191209</v>
      </c>
      <c r="I346" s="117">
        <f t="shared" si="8"/>
        <v>3124789</v>
      </c>
      <c r="J346" s="117">
        <f t="shared" si="9"/>
        <v>941287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141980</v>
      </c>
      <c r="F347" s="173">
        <f>work!I347+work!J347</f>
        <v>195978</v>
      </c>
      <c r="G347" s="118"/>
      <c r="H347" s="174" t="str">
        <f>work!L347</f>
        <v>20191107</v>
      </c>
      <c r="I347" s="117">
        <f t="shared" si="8"/>
        <v>141980</v>
      </c>
      <c r="J347" s="117">
        <f t="shared" si="9"/>
        <v>195978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303528</v>
      </c>
      <c r="F348" s="173">
        <f>work!I348+work!J348</f>
        <v>40926</v>
      </c>
      <c r="G348" s="118"/>
      <c r="H348" s="174" t="str">
        <f>work!L348</f>
        <v>20191209</v>
      </c>
      <c r="I348" s="117">
        <f t="shared" si="8"/>
        <v>303528</v>
      </c>
      <c r="J348" s="117">
        <f t="shared" si="9"/>
        <v>40926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>
        <f>work!G349+work!H349</f>
        <v>833346</v>
      </c>
      <c r="F349" s="173">
        <f>work!I349+work!J349</f>
        <v>644822</v>
      </c>
      <c r="G349" s="118"/>
      <c r="H349" s="174" t="str">
        <f>work!L349</f>
        <v>20191107</v>
      </c>
      <c r="I349" s="117">
        <f t="shared" si="8"/>
        <v>833346</v>
      </c>
      <c r="J349" s="117">
        <f t="shared" si="9"/>
        <v>644822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905752</v>
      </c>
      <c r="F350" s="173">
        <f>work!I350+work!J350</f>
        <v>475775</v>
      </c>
      <c r="G350" s="118"/>
      <c r="H350" s="174" t="str">
        <f>work!L350</f>
        <v>20191107</v>
      </c>
      <c r="I350" s="117">
        <f t="shared" si="8"/>
        <v>905752</v>
      </c>
      <c r="J350" s="117">
        <f t="shared" si="9"/>
        <v>475775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291355</v>
      </c>
      <c r="F351" s="173">
        <f>work!I351+work!J351</f>
        <v>17089</v>
      </c>
      <c r="G351" s="118"/>
      <c r="H351" s="174" t="str">
        <f>work!L351</f>
        <v>20191209</v>
      </c>
      <c r="I351" s="117">
        <f t="shared" si="8"/>
        <v>291355</v>
      </c>
      <c r="J351" s="117">
        <f t="shared" si="9"/>
        <v>17089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16737393</v>
      </c>
      <c r="F352" s="173">
        <f>work!I352+work!J352</f>
        <v>4094492</v>
      </c>
      <c r="G352" s="118"/>
      <c r="H352" s="174" t="str">
        <f>work!L352</f>
        <v>20191107</v>
      </c>
      <c r="I352" s="117">
        <f aca="true" t="shared" si="10" ref="I352:I415">E352</f>
        <v>16737393</v>
      </c>
      <c r="J352" s="117">
        <f aca="true" t="shared" si="11" ref="J352:J415">F352</f>
        <v>4094492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1024325</v>
      </c>
      <c r="F353" s="173">
        <f>work!I353+work!J353</f>
        <v>301700</v>
      </c>
      <c r="G353" s="118"/>
      <c r="H353" s="174" t="str">
        <f>work!L353</f>
        <v>20191107</v>
      </c>
      <c r="I353" s="117">
        <f t="shared" si="10"/>
        <v>1024325</v>
      </c>
      <c r="J353" s="117">
        <f t="shared" si="11"/>
        <v>301700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151951</v>
      </c>
      <c r="F354" s="173">
        <f>work!I354+work!J354</f>
        <v>0</v>
      </c>
      <c r="G354" s="118"/>
      <c r="H354" s="174" t="str">
        <f>work!L354</f>
        <v>20191107</v>
      </c>
      <c r="I354" s="117">
        <f t="shared" si="10"/>
        <v>151951</v>
      </c>
      <c r="J354" s="117">
        <f t="shared" si="11"/>
        <v>0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>
        <f>work!G355+work!H355</f>
        <v>2016920</v>
      </c>
      <c r="F355" s="173">
        <f>work!I355+work!J355</f>
        <v>376134</v>
      </c>
      <c r="G355" s="118"/>
      <c r="H355" s="174" t="str">
        <f>work!L355</f>
        <v>20191107</v>
      </c>
      <c r="I355" s="117">
        <f t="shared" si="10"/>
        <v>2016920</v>
      </c>
      <c r="J355" s="117">
        <f t="shared" si="11"/>
        <v>376134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1184817</v>
      </c>
      <c r="F356" s="173">
        <f>work!I356+work!J356</f>
        <v>149648</v>
      </c>
      <c r="G356" s="118"/>
      <c r="H356" s="174" t="str">
        <f>work!L356</f>
        <v>20191209</v>
      </c>
      <c r="I356" s="117">
        <f t="shared" si="10"/>
        <v>1184817</v>
      </c>
      <c r="J356" s="117">
        <f t="shared" si="11"/>
        <v>149648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 t="e">
        <f>work!G358+work!H358</f>
        <v>#VALUE!</v>
      </c>
      <c r="F358" s="173" t="e">
        <f>work!I358+work!J358</f>
        <v>#VALUE!</v>
      </c>
      <c r="G358" s="118"/>
      <c r="H358" s="174" t="str">
        <f>work!L358</f>
        <v>No report</v>
      </c>
      <c r="I358" s="117" t="e">
        <f t="shared" si="10"/>
        <v>#VALUE!</v>
      </c>
      <c r="J358" s="117" t="e">
        <f t="shared" si="11"/>
        <v>#VALUE!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 t="e">
        <f>work!G359+work!H359</f>
        <v>#VALUE!</v>
      </c>
      <c r="F359" s="173" t="e">
        <f>work!I359+work!J359</f>
        <v>#VALUE!</v>
      </c>
      <c r="G359" s="118"/>
      <c r="H359" s="174" t="str">
        <f>work!L359</f>
        <v>No report</v>
      </c>
      <c r="I359" s="117" t="e">
        <f t="shared" si="10"/>
        <v>#VALUE!</v>
      </c>
      <c r="J359" s="117" t="e">
        <f t="shared" si="11"/>
        <v>#VALUE!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1150207</v>
      </c>
      <c r="F360" s="173">
        <f>work!I360+work!J360</f>
        <v>199800</v>
      </c>
      <c r="G360" s="118"/>
      <c r="H360" s="174" t="str">
        <f>work!L360</f>
        <v>20191107</v>
      </c>
      <c r="I360" s="117">
        <f t="shared" si="10"/>
        <v>1150207</v>
      </c>
      <c r="J360" s="117">
        <f t="shared" si="11"/>
        <v>199800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>
        <f>work!G361+work!H361</f>
        <v>1066377</v>
      </c>
      <c r="F361" s="173">
        <f>work!I361+work!J361</f>
        <v>393200</v>
      </c>
      <c r="G361" s="118"/>
      <c r="H361" s="174" t="str">
        <f>work!L361</f>
        <v>20191209</v>
      </c>
      <c r="I361" s="117">
        <f t="shared" si="10"/>
        <v>1066377</v>
      </c>
      <c r="J361" s="117">
        <f t="shared" si="11"/>
        <v>393200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1388500</v>
      </c>
      <c r="F362" s="173">
        <f>work!I362+work!J362</f>
        <v>31500</v>
      </c>
      <c r="G362" s="118"/>
      <c r="H362" s="174" t="str">
        <f>work!L362</f>
        <v>20191209</v>
      </c>
      <c r="I362" s="117">
        <f t="shared" si="10"/>
        <v>1388500</v>
      </c>
      <c r="J362" s="117">
        <f t="shared" si="11"/>
        <v>31500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326766</v>
      </c>
      <c r="F363" s="173">
        <f>work!I363+work!J363</f>
        <v>1608827</v>
      </c>
      <c r="G363" s="118"/>
      <c r="H363" s="174" t="str">
        <f>work!L363</f>
        <v>20191107</v>
      </c>
      <c r="I363" s="117">
        <f t="shared" si="10"/>
        <v>326766</v>
      </c>
      <c r="J363" s="117">
        <f t="shared" si="11"/>
        <v>1608827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8374</v>
      </c>
      <c r="F364" s="173">
        <f>work!I364+work!J364</f>
        <v>6200</v>
      </c>
      <c r="G364" s="118"/>
      <c r="H364" s="174" t="str">
        <f>work!L364</f>
        <v>20191107</v>
      </c>
      <c r="I364" s="117">
        <f t="shared" si="10"/>
        <v>8374</v>
      </c>
      <c r="J364" s="117">
        <f t="shared" si="11"/>
        <v>6200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447215</v>
      </c>
      <c r="F365" s="173">
        <f>work!I365+work!J365</f>
        <v>2750</v>
      </c>
      <c r="G365" s="118"/>
      <c r="H365" s="174" t="str">
        <f>work!L365</f>
        <v>20191107</v>
      </c>
      <c r="I365" s="117">
        <f t="shared" si="10"/>
        <v>447215</v>
      </c>
      <c r="J365" s="117">
        <f t="shared" si="11"/>
        <v>2750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4900</v>
      </c>
      <c r="F366" s="173">
        <f>work!I366+work!J366</f>
        <v>23300</v>
      </c>
      <c r="G366" s="118"/>
      <c r="H366" s="174" t="str">
        <f>work!L366</f>
        <v>20191107</v>
      </c>
      <c r="I366" s="117">
        <f t="shared" si="10"/>
        <v>4900</v>
      </c>
      <c r="J366" s="117">
        <f t="shared" si="11"/>
        <v>23300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>
        <f>work!G367+work!H367</f>
        <v>142027</v>
      </c>
      <c r="F367" s="173">
        <f>work!I367+work!J367</f>
        <v>328578</v>
      </c>
      <c r="G367" s="118"/>
      <c r="H367" s="174" t="str">
        <f>work!L367</f>
        <v>20191107</v>
      </c>
      <c r="I367" s="117">
        <f t="shared" si="10"/>
        <v>142027</v>
      </c>
      <c r="J367" s="117">
        <f t="shared" si="11"/>
        <v>328578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1681599</v>
      </c>
      <c r="F368" s="173">
        <f>work!I368+work!J368</f>
        <v>2045010</v>
      </c>
      <c r="G368" s="118"/>
      <c r="H368" s="174" t="str">
        <f>work!L368</f>
        <v>20191209</v>
      </c>
      <c r="I368" s="117">
        <f t="shared" si="10"/>
        <v>1681599</v>
      </c>
      <c r="J368" s="117">
        <f t="shared" si="11"/>
        <v>2045010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>
        <f>work!G369+work!H369</f>
        <v>750309</v>
      </c>
      <c r="F369" s="173">
        <f>work!I369+work!J369</f>
        <v>0</v>
      </c>
      <c r="G369" s="118"/>
      <c r="H369" s="174" t="str">
        <f>work!L369</f>
        <v>20191209</v>
      </c>
      <c r="I369" s="117">
        <f t="shared" si="10"/>
        <v>750309</v>
      </c>
      <c r="J369" s="117">
        <f t="shared" si="11"/>
        <v>0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1143284</v>
      </c>
      <c r="F370" s="173">
        <f>work!I370+work!J370</f>
        <v>11458195</v>
      </c>
      <c r="G370" s="118"/>
      <c r="H370" s="174" t="str">
        <f>work!L370</f>
        <v>20191107</v>
      </c>
      <c r="I370" s="117">
        <f t="shared" si="10"/>
        <v>1143284</v>
      </c>
      <c r="J370" s="117">
        <f t="shared" si="11"/>
        <v>11458195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7092486</v>
      </c>
      <c r="F371" s="173">
        <f>work!I371+work!J371</f>
        <v>3142756</v>
      </c>
      <c r="G371" s="118"/>
      <c r="H371" s="174" t="str">
        <f>work!L371</f>
        <v>20191107</v>
      </c>
      <c r="I371" s="117">
        <f t="shared" si="10"/>
        <v>7092486</v>
      </c>
      <c r="J371" s="117">
        <f t="shared" si="11"/>
        <v>3142756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18850</v>
      </c>
      <c r="F372" s="173">
        <f>work!I372+work!J372</f>
        <v>0</v>
      </c>
      <c r="G372" s="118"/>
      <c r="H372" s="174" t="str">
        <f>work!L372</f>
        <v>20191107</v>
      </c>
      <c r="I372" s="117">
        <f t="shared" si="10"/>
        <v>18850</v>
      </c>
      <c r="J372" s="117">
        <f t="shared" si="11"/>
        <v>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>
        <f>work!G373+work!H373</f>
        <v>240474</v>
      </c>
      <c r="F373" s="173">
        <f>work!I373+work!J373</f>
        <v>0</v>
      </c>
      <c r="G373" s="118"/>
      <c r="H373" s="174" t="str">
        <f>work!L373</f>
        <v>20191209</v>
      </c>
      <c r="I373" s="117">
        <f t="shared" si="10"/>
        <v>240474</v>
      </c>
      <c r="J373" s="117">
        <f t="shared" si="11"/>
        <v>0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>
        <f>work!G374+work!H374</f>
        <v>261224</v>
      </c>
      <c r="F374" s="173">
        <f>work!I374+work!J374</f>
        <v>18663</v>
      </c>
      <c r="G374" s="118"/>
      <c r="H374" s="174" t="str">
        <f>work!L374</f>
        <v>20191107</v>
      </c>
      <c r="I374" s="117">
        <f t="shared" si="10"/>
        <v>261224</v>
      </c>
      <c r="J374" s="117">
        <f t="shared" si="11"/>
        <v>18663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1307784</v>
      </c>
      <c r="F375" s="173">
        <f>work!I375+work!J375</f>
        <v>31214</v>
      </c>
      <c r="G375" s="118"/>
      <c r="H375" s="174" t="str">
        <f>work!L375</f>
        <v>20191107</v>
      </c>
      <c r="I375" s="117">
        <f t="shared" si="10"/>
        <v>1307784</v>
      </c>
      <c r="J375" s="117">
        <f t="shared" si="11"/>
        <v>31214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>
        <f>work!G376+work!H376</f>
        <v>116950</v>
      </c>
      <c r="F376" s="173">
        <f>work!I376+work!J376</f>
        <v>15000</v>
      </c>
      <c r="G376" s="118"/>
      <c r="H376" s="174" t="str">
        <f>work!L376</f>
        <v>20191209</v>
      </c>
      <c r="I376" s="117">
        <f t="shared" si="10"/>
        <v>116950</v>
      </c>
      <c r="J376" s="117">
        <f t="shared" si="11"/>
        <v>15000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20061201</v>
      </c>
      <c r="F377" s="173">
        <f>work!I377+work!J377</f>
        <v>1663985</v>
      </c>
      <c r="G377" s="118"/>
      <c r="H377" s="174" t="str">
        <f>work!L377</f>
        <v>20191107</v>
      </c>
      <c r="I377" s="117">
        <f t="shared" si="10"/>
        <v>20061201</v>
      </c>
      <c r="J377" s="117">
        <f t="shared" si="11"/>
        <v>1663985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1785657</v>
      </c>
      <c r="F378" s="173">
        <f>work!I378+work!J378</f>
        <v>417437</v>
      </c>
      <c r="G378" s="118"/>
      <c r="H378" s="174" t="str">
        <f>work!L378</f>
        <v>20191107</v>
      </c>
      <c r="I378" s="117">
        <f t="shared" si="10"/>
        <v>1785657</v>
      </c>
      <c r="J378" s="117">
        <f t="shared" si="11"/>
        <v>417437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3108146</v>
      </c>
      <c r="F379" s="173">
        <f>work!I379+work!J379</f>
        <v>0</v>
      </c>
      <c r="G379" s="118"/>
      <c r="H379" s="174" t="str">
        <f>work!L379</f>
        <v>20191107</v>
      </c>
      <c r="I379" s="117">
        <f t="shared" si="10"/>
        <v>3108146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2188350</v>
      </c>
      <c r="F380" s="173">
        <f>work!I380+work!J380</f>
        <v>2292616</v>
      </c>
      <c r="G380" s="118"/>
      <c r="H380" s="174" t="str">
        <f>work!L380</f>
        <v>20191107</v>
      </c>
      <c r="I380" s="117">
        <f t="shared" si="10"/>
        <v>2188350</v>
      </c>
      <c r="J380" s="117">
        <f t="shared" si="11"/>
        <v>2292616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318634</v>
      </c>
      <c r="F381" s="173">
        <f>work!I381+work!J381</f>
        <v>33339</v>
      </c>
      <c r="G381" s="118"/>
      <c r="H381" s="174" t="str">
        <f>work!L381</f>
        <v>20191209</v>
      </c>
      <c r="I381" s="117">
        <f t="shared" si="10"/>
        <v>318634</v>
      </c>
      <c r="J381" s="117">
        <f t="shared" si="11"/>
        <v>33339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1359120</v>
      </c>
      <c r="F382" s="173">
        <f>work!I382+work!J382</f>
        <v>168846</v>
      </c>
      <c r="G382" s="118"/>
      <c r="H382" s="174" t="str">
        <f>work!L382</f>
        <v>20191107</v>
      </c>
      <c r="I382" s="117">
        <f t="shared" si="10"/>
        <v>1359120</v>
      </c>
      <c r="J382" s="117">
        <f t="shared" si="11"/>
        <v>168846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5362008</v>
      </c>
      <c r="F383" s="173">
        <f>work!I383+work!J383</f>
        <v>1130167</v>
      </c>
      <c r="G383" s="118"/>
      <c r="H383" s="174" t="str">
        <f>work!L383</f>
        <v>20191107</v>
      </c>
      <c r="I383" s="117">
        <f t="shared" si="10"/>
        <v>5362008</v>
      </c>
      <c r="J383" s="117">
        <f t="shared" si="11"/>
        <v>1130167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1421670</v>
      </c>
      <c r="F384" s="173">
        <f>work!I384+work!J384</f>
        <v>686158</v>
      </c>
      <c r="G384" s="118"/>
      <c r="H384" s="174" t="str">
        <f>work!L384</f>
        <v>20191209</v>
      </c>
      <c r="I384" s="117">
        <f t="shared" si="10"/>
        <v>1421670</v>
      </c>
      <c r="J384" s="117">
        <f t="shared" si="11"/>
        <v>686158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313605</v>
      </c>
      <c r="F385" s="173">
        <f>work!I385+work!J385</f>
        <v>371992</v>
      </c>
      <c r="G385" s="118"/>
      <c r="H385" s="174" t="str">
        <f>work!L385</f>
        <v>20191107</v>
      </c>
      <c r="I385" s="117">
        <f t="shared" si="10"/>
        <v>313605</v>
      </c>
      <c r="J385" s="117">
        <f t="shared" si="11"/>
        <v>371992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 t="e">
        <f>work!G386+work!H386</f>
        <v>#VALUE!</v>
      </c>
      <c r="F386" s="173" t="e">
        <f>work!I386+work!J386</f>
        <v>#VALUE!</v>
      </c>
      <c r="G386" s="118"/>
      <c r="H386" s="174" t="str">
        <f>work!L386</f>
        <v>No report</v>
      </c>
      <c r="I386" s="117" t="e">
        <f t="shared" si="10"/>
        <v>#VALUE!</v>
      </c>
      <c r="J386" s="117" t="e">
        <f t="shared" si="11"/>
        <v>#VALUE!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299334</v>
      </c>
      <c r="F387" s="173">
        <f>work!I387+work!J387</f>
        <v>2700</v>
      </c>
      <c r="G387" s="118"/>
      <c r="H387" s="174" t="str">
        <f>work!L387</f>
        <v>20191209</v>
      </c>
      <c r="I387" s="117">
        <f t="shared" si="10"/>
        <v>299334</v>
      </c>
      <c r="J387" s="117">
        <f t="shared" si="11"/>
        <v>2700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589702</v>
      </c>
      <c r="F388" s="173">
        <f>work!I388+work!J388</f>
        <v>3744200</v>
      </c>
      <c r="G388" s="118"/>
      <c r="H388" s="174" t="str">
        <f>work!L388</f>
        <v>20191209</v>
      </c>
      <c r="I388" s="117">
        <f t="shared" si="10"/>
        <v>589702</v>
      </c>
      <c r="J388" s="117">
        <f t="shared" si="11"/>
        <v>3744200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4070853</v>
      </c>
      <c r="F389" s="173">
        <f>work!I389+work!J389</f>
        <v>12476195</v>
      </c>
      <c r="G389" s="118"/>
      <c r="H389" s="174" t="str">
        <f>work!L389</f>
        <v>20191209</v>
      </c>
      <c r="I389" s="117">
        <f t="shared" si="10"/>
        <v>4070853</v>
      </c>
      <c r="J389" s="117">
        <f t="shared" si="11"/>
        <v>12476195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 t="e">
        <f>work!G390+work!H390</f>
        <v>#VALUE!</v>
      </c>
      <c r="F390" s="173" t="e">
        <f>work!I390+work!J390</f>
        <v>#VALUE!</v>
      </c>
      <c r="G390" s="118"/>
      <c r="H390" s="174" t="str">
        <f>work!L390</f>
        <v>No report</v>
      </c>
      <c r="I390" s="117" t="e">
        <f t="shared" si="10"/>
        <v>#VALUE!</v>
      </c>
      <c r="J390" s="117" t="e">
        <f t="shared" si="11"/>
        <v>#VALUE!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593383</v>
      </c>
      <c r="F391" s="173">
        <f>work!I391+work!J391</f>
        <v>294455</v>
      </c>
      <c r="G391" s="118"/>
      <c r="H391" s="174" t="str">
        <f>work!L391</f>
        <v>20191209</v>
      </c>
      <c r="I391" s="117">
        <f t="shared" si="10"/>
        <v>593383</v>
      </c>
      <c r="J391" s="117">
        <f t="shared" si="11"/>
        <v>294455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1177855</v>
      </c>
      <c r="F392" s="173">
        <f>work!I392+work!J392</f>
        <v>2250709</v>
      </c>
      <c r="G392" s="118"/>
      <c r="H392" s="174" t="str">
        <f>work!L392</f>
        <v>20191107</v>
      </c>
      <c r="I392" s="117">
        <f t="shared" si="10"/>
        <v>1177855</v>
      </c>
      <c r="J392" s="117">
        <f t="shared" si="11"/>
        <v>2250709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11500</v>
      </c>
      <c r="F393" s="173">
        <f>work!I393+work!J393</f>
        <v>0</v>
      </c>
      <c r="G393" s="118"/>
      <c r="H393" s="174" t="str">
        <f>work!L393</f>
        <v>20191107</v>
      </c>
      <c r="I393" s="117">
        <f t="shared" si="10"/>
        <v>11500</v>
      </c>
      <c r="J393" s="117">
        <f t="shared" si="11"/>
        <v>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1247504</v>
      </c>
      <c r="F394" s="173">
        <f>work!I394+work!J394</f>
        <v>62500</v>
      </c>
      <c r="G394" s="118"/>
      <c r="H394" s="174" t="str">
        <f>work!L394</f>
        <v>20191107</v>
      </c>
      <c r="I394" s="117">
        <f t="shared" si="10"/>
        <v>1247504</v>
      </c>
      <c r="J394" s="117">
        <f t="shared" si="11"/>
        <v>62500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 t="e">
        <f>work!G395+work!H395</f>
        <v>#VALUE!</v>
      </c>
      <c r="F395" s="173" t="e">
        <f>work!I395+work!J395</f>
        <v>#VALUE!</v>
      </c>
      <c r="G395" s="118"/>
      <c r="H395" s="174" t="str">
        <f>work!L395</f>
        <v>No report</v>
      </c>
      <c r="I395" s="117" t="e">
        <f t="shared" si="10"/>
        <v>#VALUE!</v>
      </c>
      <c r="J395" s="117" t="e">
        <f t="shared" si="11"/>
        <v>#VALUE!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3453190</v>
      </c>
      <c r="F396" s="173">
        <f>work!I396+work!J396</f>
        <v>106500</v>
      </c>
      <c r="G396" s="118"/>
      <c r="H396" s="174" t="str">
        <f>work!L396</f>
        <v>20191107</v>
      </c>
      <c r="I396" s="117">
        <f t="shared" si="10"/>
        <v>3453190</v>
      </c>
      <c r="J396" s="117">
        <f t="shared" si="11"/>
        <v>106500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>
        <f>work!G397+work!H397</f>
        <v>146875</v>
      </c>
      <c r="F397" s="173">
        <f>work!I397+work!J397</f>
        <v>629125</v>
      </c>
      <c r="G397" s="118"/>
      <c r="H397" s="174" t="str">
        <f>work!L397</f>
        <v>20191209</v>
      </c>
      <c r="I397" s="117">
        <f t="shared" si="10"/>
        <v>146875</v>
      </c>
      <c r="J397" s="117">
        <f t="shared" si="11"/>
        <v>629125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23120</v>
      </c>
      <c r="F398" s="173">
        <f>work!I398+work!J398</f>
        <v>0</v>
      </c>
      <c r="G398" s="118"/>
      <c r="H398" s="174" t="str">
        <f>work!L398</f>
        <v>20191107</v>
      </c>
      <c r="I398" s="117">
        <f t="shared" si="10"/>
        <v>23120</v>
      </c>
      <c r="J398" s="117">
        <f t="shared" si="11"/>
        <v>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>
        <f>work!G399+work!H399</f>
        <v>168850</v>
      </c>
      <c r="F399" s="173">
        <f>work!I399+work!J399</f>
        <v>0</v>
      </c>
      <c r="G399" s="118"/>
      <c r="H399" s="174" t="str">
        <f>work!L399</f>
        <v>20191209</v>
      </c>
      <c r="I399" s="117">
        <f t="shared" si="10"/>
        <v>168850</v>
      </c>
      <c r="J399" s="117">
        <f t="shared" si="11"/>
        <v>0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5028447</v>
      </c>
      <c r="F400" s="173">
        <f>work!I400+work!J400</f>
        <v>364198</v>
      </c>
      <c r="G400" s="118"/>
      <c r="H400" s="174" t="str">
        <f>work!L400</f>
        <v>20191107</v>
      </c>
      <c r="I400" s="117">
        <f t="shared" si="10"/>
        <v>5028447</v>
      </c>
      <c r="J400" s="117">
        <f t="shared" si="11"/>
        <v>364198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461548</v>
      </c>
      <c r="F401" s="173">
        <f>work!I401+work!J401</f>
        <v>248605</v>
      </c>
      <c r="G401" s="118"/>
      <c r="H401" s="174" t="str">
        <f>work!L401</f>
        <v>20191107</v>
      </c>
      <c r="I401" s="117">
        <f t="shared" si="10"/>
        <v>461548</v>
      </c>
      <c r="J401" s="117">
        <f t="shared" si="11"/>
        <v>248605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>
        <f>work!G402+work!H402</f>
        <v>606302</v>
      </c>
      <c r="F402" s="173">
        <f>work!I402+work!J402</f>
        <v>55240</v>
      </c>
      <c r="G402" s="118"/>
      <c r="H402" s="174" t="str">
        <f>work!L402</f>
        <v>20191209</v>
      </c>
      <c r="I402" s="117">
        <f t="shared" si="10"/>
        <v>606302</v>
      </c>
      <c r="J402" s="117">
        <f t="shared" si="11"/>
        <v>55240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164785</v>
      </c>
      <c r="F403" s="173">
        <f>work!I403+work!J403</f>
        <v>848005</v>
      </c>
      <c r="G403" s="118"/>
      <c r="H403" s="174" t="str">
        <f>work!L403</f>
        <v>20191107</v>
      </c>
      <c r="I403" s="117">
        <f t="shared" si="10"/>
        <v>164785</v>
      </c>
      <c r="J403" s="117">
        <f t="shared" si="11"/>
        <v>848005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1905151</v>
      </c>
      <c r="F404" s="173">
        <f>work!I404+work!J404</f>
        <v>2025210</v>
      </c>
      <c r="G404" s="118"/>
      <c r="H404" s="174" t="str">
        <f>work!L404</f>
        <v>20191107</v>
      </c>
      <c r="I404" s="117">
        <f t="shared" si="10"/>
        <v>1905151</v>
      </c>
      <c r="J404" s="117">
        <f t="shared" si="11"/>
        <v>2025210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511030</v>
      </c>
      <c r="F405" s="173">
        <f>work!I405+work!J405</f>
        <v>56900</v>
      </c>
      <c r="G405" s="116"/>
      <c r="H405" s="174" t="str">
        <f>work!L405</f>
        <v>20191107</v>
      </c>
      <c r="I405" s="117">
        <f t="shared" si="10"/>
        <v>511030</v>
      </c>
      <c r="J405" s="117">
        <f t="shared" si="11"/>
        <v>56900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137906</v>
      </c>
      <c r="F406" s="173">
        <f>work!I406+work!J406</f>
        <v>114430</v>
      </c>
      <c r="G406" s="118"/>
      <c r="H406" s="174" t="str">
        <f>work!L406</f>
        <v>20191107</v>
      </c>
      <c r="I406" s="117">
        <f t="shared" si="10"/>
        <v>137906</v>
      </c>
      <c r="J406" s="117">
        <f t="shared" si="11"/>
        <v>114430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 t="e">
        <f>work!G407+work!H407</f>
        <v>#VALUE!</v>
      </c>
      <c r="F407" s="173" t="e">
        <f>work!I407+work!J407</f>
        <v>#VALUE!</v>
      </c>
      <c r="G407" s="118"/>
      <c r="H407" s="174" t="str">
        <f>work!L407</f>
        <v>No report</v>
      </c>
      <c r="I407" s="117" t="e">
        <f t="shared" si="10"/>
        <v>#VALUE!</v>
      </c>
      <c r="J407" s="117" t="e">
        <f t="shared" si="11"/>
        <v>#VALUE!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420223</v>
      </c>
      <c r="F408" s="173">
        <f>work!I408+work!J408</f>
        <v>0</v>
      </c>
      <c r="G408" s="118"/>
      <c r="H408" s="174" t="str">
        <f>work!L408</f>
        <v>20191209</v>
      </c>
      <c r="I408" s="117">
        <f t="shared" si="10"/>
        <v>420223</v>
      </c>
      <c r="J408" s="117">
        <f t="shared" si="11"/>
        <v>0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3385884</v>
      </c>
      <c r="F409" s="173">
        <f>work!I409+work!J409</f>
        <v>90700</v>
      </c>
      <c r="G409" s="118"/>
      <c r="H409" s="174" t="str">
        <f>work!L409</f>
        <v>20191107</v>
      </c>
      <c r="I409" s="117">
        <f t="shared" si="10"/>
        <v>3385884</v>
      </c>
      <c r="J409" s="117">
        <f t="shared" si="11"/>
        <v>90700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1764630</v>
      </c>
      <c r="F410" s="173">
        <f>work!I410+work!J410</f>
        <v>0</v>
      </c>
      <c r="G410" s="118"/>
      <c r="H410" s="174" t="str">
        <f>work!L410</f>
        <v>20191107</v>
      </c>
      <c r="I410" s="117">
        <f t="shared" si="10"/>
        <v>1764630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 t="e">
        <f>work!G411+work!H411</f>
        <v>#VALUE!</v>
      </c>
      <c r="F411" s="173" t="e">
        <f>work!I411+work!J411</f>
        <v>#VALUE!</v>
      </c>
      <c r="G411" s="118"/>
      <c r="H411" s="174" t="str">
        <f>work!L411</f>
        <v>No report</v>
      </c>
      <c r="I411" s="117" t="e">
        <f t="shared" si="10"/>
        <v>#VALUE!</v>
      </c>
      <c r="J411" s="117" t="e">
        <f t="shared" si="11"/>
        <v>#VALUE!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562363</v>
      </c>
      <c r="F412" s="173">
        <f>work!I412+work!J412</f>
        <v>89347</v>
      </c>
      <c r="G412" s="118"/>
      <c r="H412" s="174" t="str">
        <f>work!L412</f>
        <v>20191107</v>
      </c>
      <c r="I412" s="117">
        <f t="shared" si="10"/>
        <v>562363</v>
      </c>
      <c r="J412" s="117">
        <f t="shared" si="11"/>
        <v>89347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1082666</v>
      </c>
      <c r="F413" s="173">
        <f>work!I413+work!J413</f>
        <v>699139</v>
      </c>
      <c r="G413" s="118"/>
      <c r="H413" s="174" t="s">
        <v>9</v>
      </c>
      <c r="I413" s="117">
        <f t="shared" si="10"/>
        <v>1082666</v>
      </c>
      <c r="J413" s="117">
        <f t="shared" si="11"/>
        <v>699139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418966</v>
      </c>
      <c r="F414" s="173">
        <f>work!I414+work!J414</f>
        <v>494332</v>
      </c>
      <c r="G414" s="118"/>
      <c r="H414" s="174" t="str">
        <f>work!L414</f>
        <v>20191107</v>
      </c>
      <c r="I414" s="117">
        <f t="shared" si="10"/>
        <v>418966</v>
      </c>
      <c r="J414" s="117">
        <f t="shared" si="11"/>
        <v>494332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 t="e">
        <f>work!G415+work!H415</f>
        <v>#VALUE!</v>
      </c>
      <c r="F415" s="173" t="e">
        <f>work!I415+work!J415</f>
        <v>#VALUE!</v>
      </c>
      <c r="G415" s="118"/>
      <c r="H415" s="174" t="str">
        <f>work!L415</f>
        <v>No report</v>
      </c>
      <c r="I415" s="117" t="e">
        <f t="shared" si="10"/>
        <v>#VALUE!</v>
      </c>
      <c r="J415" s="117" t="e">
        <f t="shared" si="11"/>
        <v>#VALUE!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4762804</v>
      </c>
      <c r="F416" s="173">
        <f>work!I416+work!J416</f>
        <v>5517532</v>
      </c>
      <c r="G416" s="116"/>
      <c r="H416" s="174" t="str">
        <f>work!L416</f>
        <v>20191107</v>
      </c>
      <c r="I416" s="117">
        <f aca="true" t="shared" si="12" ref="I416:I479">E416</f>
        <v>4762804</v>
      </c>
      <c r="J416" s="117">
        <f aca="true" t="shared" si="13" ref="J416:J479">F416</f>
        <v>5517532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 t="e">
        <f>work!G417+work!H417</f>
        <v>#VALUE!</v>
      </c>
      <c r="F417" s="173" t="e">
        <f>work!I417+work!J417</f>
        <v>#VALUE!</v>
      </c>
      <c r="G417" s="118"/>
      <c r="H417" s="174" t="str">
        <f>work!L417</f>
        <v>No report</v>
      </c>
      <c r="I417" s="117" t="e">
        <f t="shared" si="12"/>
        <v>#VALUE!</v>
      </c>
      <c r="J417" s="117" t="e">
        <f t="shared" si="13"/>
        <v>#VALUE!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1121023</v>
      </c>
      <c r="F418" s="173">
        <f>work!I418+work!J418</f>
        <v>0</v>
      </c>
      <c r="G418" s="118"/>
      <c r="H418" s="174" t="str">
        <f>work!L418</f>
        <v>20191107</v>
      </c>
      <c r="I418" s="117">
        <f t="shared" si="12"/>
        <v>1121023</v>
      </c>
      <c r="J418" s="117">
        <f t="shared" si="13"/>
        <v>0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>
        <f>work!G419+work!H419</f>
        <v>2350023</v>
      </c>
      <c r="F419" s="173">
        <f>work!I419+work!J419</f>
        <v>100116</v>
      </c>
      <c r="G419" s="118"/>
      <c r="H419" s="174" t="str">
        <f>work!L419</f>
        <v>20191209</v>
      </c>
      <c r="I419" s="117">
        <f t="shared" si="12"/>
        <v>2350023</v>
      </c>
      <c r="J419" s="117">
        <f t="shared" si="13"/>
        <v>100116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489541</v>
      </c>
      <c r="F420" s="173">
        <f>work!I420+work!J420</f>
        <v>0</v>
      </c>
      <c r="G420" s="118"/>
      <c r="H420" s="174" t="str">
        <f>work!L420</f>
        <v>20191107</v>
      </c>
      <c r="I420" s="117">
        <f t="shared" si="12"/>
        <v>489541</v>
      </c>
      <c r="J420" s="117">
        <f t="shared" si="13"/>
        <v>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>
        <f>work!G421+work!H421</f>
        <v>648984</v>
      </c>
      <c r="F421" s="173">
        <f>work!I421+work!J421</f>
        <v>24520</v>
      </c>
      <c r="G421" s="118"/>
      <c r="H421" s="174" t="str">
        <f>work!L421</f>
        <v>20191107</v>
      </c>
      <c r="I421" s="117">
        <f t="shared" si="12"/>
        <v>648984</v>
      </c>
      <c r="J421" s="117">
        <f t="shared" si="13"/>
        <v>24520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1314544</v>
      </c>
      <c r="F422" s="173">
        <f>work!I422+work!J422</f>
        <v>1784475</v>
      </c>
      <c r="G422" s="118"/>
      <c r="H422" s="174" t="str">
        <f>work!L422</f>
        <v>20191107</v>
      </c>
      <c r="I422" s="117">
        <f t="shared" si="12"/>
        <v>1314544</v>
      </c>
      <c r="J422" s="117">
        <f t="shared" si="13"/>
        <v>1784475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>
        <f>work!G423+work!H423</f>
        <v>112444</v>
      </c>
      <c r="F423" s="173">
        <f>work!I423+work!J423</f>
        <v>227300</v>
      </c>
      <c r="G423" s="118"/>
      <c r="H423" s="174" t="str">
        <f>work!L423</f>
        <v>20191107</v>
      </c>
      <c r="I423" s="117">
        <f t="shared" si="12"/>
        <v>112444</v>
      </c>
      <c r="J423" s="117">
        <f t="shared" si="13"/>
        <v>227300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 t="e">
        <f>work!G424+work!H424</f>
        <v>#VALUE!</v>
      </c>
      <c r="F424" s="173" t="e">
        <f>work!I424+work!J424</f>
        <v>#VALUE!</v>
      </c>
      <c r="G424" s="118"/>
      <c r="H424" s="174" t="str">
        <f>work!L424</f>
        <v>No report</v>
      </c>
      <c r="I424" s="117" t="e">
        <f t="shared" si="12"/>
        <v>#VALUE!</v>
      </c>
      <c r="J424" s="117" t="e">
        <f t="shared" si="13"/>
        <v>#VALUE!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106030</v>
      </c>
      <c r="F425" s="173">
        <f>work!I425+work!J425</f>
        <v>213206</v>
      </c>
      <c r="G425" s="118"/>
      <c r="H425" s="174" t="str">
        <f>work!L425</f>
        <v>20191107</v>
      </c>
      <c r="I425" s="117">
        <f t="shared" si="12"/>
        <v>106030</v>
      </c>
      <c r="J425" s="117">
        <f t="shared" si="13"/>
        <v>213206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 t="e">
        <f>work!G426+work!H426</f>
        <v>#VALUE!</v>
      </c>
      <c r="F426" s="173" t="e">
        <f>work!I426+work!J426</f>
        <v>#VALUE!</v>
      </c>
      <c r="G426" s="118"/>
      <c r="H426" s="174" t="str">
        <f>work!L426</f>
        <v>No report</v>
      </c>
      <c r="I426" s="117" t="e">
        <f t="shared" si="12"/>
        <v>#VALUE!</v>
      </c>
      <c r="J426" s="117" t="e">
        <f t="shared" si="13"/>
        <v>#VALUE!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1498927</v>
      </c>
      <c r="F427" s="173">
        <f>work!I427+work!J427</f>
        <v>3751975</v>
      </c>
      <c r="G427" s="118"/>
      <c r="H427" s="174" t="str">
        <f>work!L427</f>
        <v>20191209</v>
      </c>
      <c r="I427" s="117">
        <f t="shared" si="12"/>
        <v>1498927</v>
      </c>
      <c r="J427" s="117">
        <f t="shared" si="13"/>
        <v>3751975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147064</v>
      </c>
      <c r="F428" s="173">
        <f>work!I428+work!J428</f>
        <v>296750</v>
      </c>
      <c r="G428" s="118"/>
      <c r="H428" s="174" t="str">
        <f>work!L428</f>
        <v>20191209</v>
      </c>
      <c r="I428" s="117">
        <f t="shared" si="12"/>
        <v>147064</v>
      </c>
      <c r="J428" s="117">
        <f t="shared" si="13"/>
        <v>296750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1178426</v>
      </c>
      <c r="F429" s="173">
        <f>work!I429+work!J429</f>
        <v>3967280</v>
      </c>
      <c r="G429" s="118"/>
      <c r="H429" s="174" t="str">
        <f>work!L429</f>
        <v>20191107</v>
      </c>
      <c r="I429" s="117">
        <f t="shared" si="12"/>
        <v>1178426</v>
      </c>
      <c r="J429" s="117">
        <f t="shared" si="13"/>
        <v>3967280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296508</v>
      </c>
      <c r="F430" s="173">
        <f>work!I430+work!J430</f>
        <v>34500</v>
      </c>
      <c r="G430" s="118"/>
      <c r="H430" s="174" t="str">
        <f>work!L430</f>
        <v>20191209</v>
      </c>
      <c r="I430" s="117">
        <f t="shared" si="12"/>
        <v>296508</v>
      </c>
      <c r="J430" s="117">
        <f t="shared" si="13"/>
        <v>34500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 t="e">
        <f>work!G431+work!H431</f>
        <v>#VALUE!</v>
      </c>
      <c r="F431" s="173" t="e">
        <f>work!I431+work!J431</f>
        <v>#VALUE!</v>
      </c>
      <c r="G431" s="118"/>
      <c r="H431" s="174" t="str">
        <f>work!L431</f>
        <v>No report</v>
      </c>
      <c r="I431" s="117" t="e">
        <f t="shared" si="12"/>
        <v>#VALUE!</v>
      </c>
      <c r="J431" s="117" t="e">
        <f t="shared" si="13"/>
        <v>#VALUE!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1107840</v>
      </c>
      <c r="F432" s="173">
        <f>work!I432+work!J432</f>
        <v>467944</v>
      </c>
      <c r="G432" s="118"/>
      <c r="H432" s="174" t="str">
        <f>work!L432</f>
        <v>20191209</v>
      </c>
      <c r="I432" s="117">
        <f t="shared" si="12"/>
        <v>1107840</v>
      </c>
      <c r="J432" s="117">
        <f t="shared" si="13"/>
        <v>467944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290100</v>
      </c>
      <c r="F433" s="173">
        <f>work!I433+work!J433</f>
        <v>5000</v>
      </c>
      <c r="G433" s="118"/>
      <c r="H433" s="174" t="str">
        <f>work!L433</f>
        <v>20191209</v>
      </c>
      <c r="I433" s="117">
        <f t="shared" si="12"/>
        <v>290100</v>
      </c>
      <c r="J433" s="117">
        <f t="shared" si="13"/>
        <v>5000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1589350</v>
      </c>
      <c r="F434" s="173">
        <f>work!I434+work!J434</f>
        <v>1491925</v>
      </c>
      <c r="G434" s="118"/>
      <c r="H434" s="174" t="str">
        <f>work!L434</f>
        <v>20191209</v>
      </c>
      <c r="I434" s="117">
        <f t="shared" si="12"/>
        <v>1589350</v>
      </c>
      <c r="J434" s="117">
        <f t="shared" si="13"/>
        <v>1491925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264180</v>
      </c>
      <c r="F435" s="173">
        <f>work!I435+work!J435</f>
        <v>104</v>
      </c>
      <c r="G435" s="118"/>
      <c r="H435" s="174" t="str">
        <f>work!L435</f>
        <v>20191107</v>
      </c>
      <c r="I435" s="117">
        <f t="shared" si="12"/>
        <v>264180</v>
      </c>
      <c r="J435" s="117">
        <f t="shared" si="13"/>
        <v>104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800</v>
      </c>
      <c r="F436" s="173">
        <f>work!I436+work!J436</f>
        <v>46900</v>
      </c>
      <c r="G436" s="118"/>
      <c r="H436" s="174" t="str">
        <f>work!L436</f>
        <v>20191007</v>
      </c>
      <c r="I436" s="117">
        <f t="shared" si="12"/>
        <v>800</v>
      </c>
      <c r="J436" s="117">
        <f t="shared" si="13"/>
        <v>46900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910638</v>
      </c>
      <c r="F437" s="173">
        <f>work!I437+work!J437</f>
        <v>9159744</v>
      </c>
      <c r="G437" s="118"/>
      <c r="H437" s="174" t="str">
        <f>work!L437</f>
        <v>20191107</v>
      </c>
      <c r="I437" s="117">
        <f t="shared" si="12"/>
        <v>910638</v>
      </c>
      <c r="J437" s="117">
        <f t="shared" si="13"/>
        <v>9159744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526854</v>
      </c>
      <c r="F438" s="173">
        <f>work!I438+work!J438</f>
        <v>254566</v>
      </c>
      <c r="G438" s="118"/>
      <c r="H438" s="174" t="str">
        <f>work!L438</f>
        <v>20191107</v>
      </c>
      <c r="I438" s="117">
        <f t="shared" si="12"/>
        <v>526854</v>
      </c>
      <c r="J438" s="117">
        <f t="shared" si="13"/>
        <v>254566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114873</v>
      </c>
      <c r="F439" s="173">
        <f>work!I439+work!J439</f>
        <v>394333</v>
      </c>
      <c r="G439" s="118"/>
      <c r="H439" s="174" t="str">
        <f>work!L439</f>
        <v>20191107</v>
      </c>
      <c r="I439" s="117">
        <f t="shared" si="12"/>
        <v>114873</v>
      </c>
      <c r="J439" s="117">
        <f t="shared" si="13"/>
        <v>394333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1496644</v>
      </c>
      <c r="F440" s="173">
        <f>work!I440+work!J440</f>
        <v>2465806</v>
      </c>
      <c r="G440" s="118"/>
      <c r="H440" s="174" t="str">
        <f>work!L440</f>
        <v>20191107</v>
      </c>
      <c r="I440" s="117">
        <f t="shared" si="12"/>
        <v>1496644</v>
      </c>
      <c r="J440" s="117">
        <f t="shared" si="13"/>
        <v>2465806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630093</v>
      </c>
      <c r="F441" s="173">
        <f>work!I441+work!J441</f>
        <v>6187597</v>
      </c>
      <c r="G441" s="118"/>
      <c r="H441" s="174" t="str">
        <f>work!L441</f>
        <v>20191107</v>
      </c>
      <c r="I441" s="117">
        <f t="shared" si="12"/>
        <v>630093</v>
      </c>
      <c r="J441" s="117">
        <f t="shared" si="13"/>
        <v>6187597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0</v>
      </c>
      <c r="F442" s="173">
        <f>work!I442+work!J442</f>
        <v>0</v>
      </c>
      <c r="G442" s="118"/>
      <c r="H442" s="174" t="str">
        <f>work!L442</f>
        <v>20191107</v>
      </c>
      <c r="I442" s="117">
        <f t="shared" si="12"/>
        <v>0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>
        <f>work!G443+work!H443</f>
        <v>861306</v>
      </c>
      <c r="F443" s="173">
        <f>work!I443+work!J443</f>
        <v>0</v>
      </c>
      <c r="G443" s="118"/>
      <c r="H443" s="174" t="str">
        <f>work!L443</f>
        <v>20191107</v>
      </c>
      <c r="I443" s="117">
        <f t="shared" si="12"/>
        <v>861306</v>
      </c>
      <c r="J443" s="117">
        <f t="shared" si="13"/>
        <v>0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159453</v>
      </c>
      <c r="F444" s="173">
        <f>work!I444+work!J444</f>
        <v>65435</v>
      </c>
      <c r="G444" s="118"/>
      <c r="H444" s="174" t="str">
        <f>work!L444</f>
        <v>20191209</v>
      </c>
      <c r="I444" s="117">
        <f t="shared" si="12"/>
        <v>159453</v>
      </c>
      <c r="J444" s="117">
        <f t="shared" si="13"/>
        <v>65435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1679850</v>
      </c>
      <c r="F445" s="173">
        <f>work!I445+work!J445</f>
        <v>80225</v>
      </c>
      <c r="G445" s="118"/>
      <c r="H445" s="174" t="str">
        <f>work!L445</f>
        <v>20191107</v>
      </c>
      <c r="I445" s="117">
        <f t="shared" si="12"/>
        <v>1679850</v>
      </c>
      <c r="J445" s="117">
        <f t="shared" si="13"/>
        <v>80225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562201</v>
      </c>
      <c r="F446" s="173">
        <f>work!I446+work!J446</f>
        <v>1100</v>
      </c>
      <c r="G446" s="118"/>
      <c r="H446" s="174" t="str">
        <f>work!L446</f>
        <v>20191107</v>
      </c>
      <c r="I446" s="117">
        <f t="shared" si="12"/>
        <v>562201</v>
      </c>
      <c r="J446" s="117">
        <f t="shared" si="13"/>
        <v>1100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3486700</v>
      </c>
      <c r="F447" s="173">
        <f>work!I447+work!J447</f>
        <v>136500</v>
      </c>
      <c r="G447" s="118"/>
      <c r="H447" s="174" t="str">
        <f>work!L447</f>
        <v>20191107</v>
      </c>
      <c r="I447" s="117">
        <f t="shared" si="12"/>
        <v>3486700</v>
      </c>
      <c r="J447" s="117">
        <f t="shared" si="13"/>
        <v>136500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308055</v>
      </c>
      <c r="F448" s="173">
        <f>work!I448+work!J448</f>
        <v>16900</v>
      </c>
      <c r="G448" s="118"/>
      <c r="H448" s="174" t="str">
        <f>work!L448</f>
        <v>20191107</v>
      </c>
      <c r="I448" s="117">
        <f t="shared" si="12"/>
        <v>308055</v>
      </c>
      <c r="J448" s="117">
        <f t="shared" si="13"/>
        <v>16900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4478397</v>
      </c>
      <c r="F449" s="173">
        <f>work!I449+work!J449</f>
        <v>249200</v>
      </c>
      <c r="G449" s="118"/>
      <c r="H449" s="174" t="str">
        <f>work!L449</f>
        <v>20191107</v>
      </c>
      <c r="I449" s="117">
        <f t="shared" si="12"/>
        <v>4478397</v>
      </c>
      <c r="J449" s="117">
        <f t="shared" si="13"/>
        <v>249200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9302238</v>
      </c>
      <c r="F450" s="173">
        <f>work!I450+work!J450</f>
        <v>2804747</v>
      </c>
      <c r="G450" s="118"/>
      <c r="H450" s="174" t="str">
        <f>work!L450</f>
        <v>20191107</v>
      </c>
      <c r="I450" s="117">
        <f t="shared" si="12"/>
        <v>9302238</v>
      </c>
      <c r="J450" s="117">
        <f t="shared" si="13"/>
        <v>2804747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4467906</v>
      </c>
      <c r="F451" s="173">
        <f>work!I451+work!J451</f>
        <v>1711819</v>
      </c>
      <c r="G451" s="118"/>
      <c r="H451" s="174" t="str">
        <f>work!L451</f>
        <v>20191107</v>
      </c>
      <c r="I451" s="117">
        <f t="shared" si="12"/>
        <v>4467906</v>
      </c>
      <c r="J451" s="117">
        <f t="shared" si="13"/>
        <v>1711819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148265</v>
      </c>
      <c r="F452" s="173">
        <f>work!I452+work!J452</f>
        <v>2550</v>
      </c>
      <c r="G452" s="118"/>
      <c r="H452" s="174" t="str">
        <f>work!L452</f>
        <v>20191209</v>
      </c>
      <c r="I452" s="117">
        <f t="shared" si="12"/>
        <v>148265</v>
      </c>
      <c r="J452" s="117">
        <f t="shared" si="13"/>
        <v>2550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1512310</v>
      </c>
      <c r="F453" s="173">
        <f>work!I453+work!J453</f>
        <v>53000</v>
      </c>
      <c r="G453" s="118"/>
      <c r="H453" s="174" t="str">
        <f>work!L453</f>
        <v>20191107</v>
      </c>
      <c r="I453" s="117">
        <f t="shared" si="12"/>
        <v>1512310</v>
      </c>
      <c r="J453" s="117">
        <f t="shared" si="13"/>
        <v>53000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45801</v>
      </c>
      <c r="F454" s="173">
        <f>work!I454+work!J454</f>
        <v>16301</v>
      </c>
      <c r="G454" s="118"/>
      <c r="H454" s="174" t="str">
        <f>work!L454</f>
        <v>20191107</v>
      </c>
      <c r="I454" s="117">
        <f t="shared" si="12"/>
        <v>45801</v>
      </c>
      <c r="J454" s="117">
        <f t="shared" si="13"/>
        <v>16301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>
        <f>work!G455+work!H455</f>
        <v>2485107</v>
      </c>
      <c r="F455" s="173">
        <f>work!I455+work!J455</f>
        <v>419026</v>
      </c>
      <c r="G455" s="118"/>
      <c r="H455" s="174" t="str">
        <f>work!L455</f>
        <v>20191209</v>
      </c>
      <c r="I455" s="117">
        <f t="shared" si="12"/>
        <v>2485107</v>
      </c>
      <c r="J455" s="117">
        <f t="shared" si="13"/>
        <v>419026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3998698</v>
      </c>
      <c r="F456" s="173">
        <f>work!I456+work!J456</f>
        <v>158495</v>
      </c>
      <c r="G456" s="118"/>
      <c r="H456" s="174" t="str">
        <f>work!L456</f>
        <v>20191209</v>
      </c>
      <c r="I456" s="117">
        <f t="shared" si="12"/>
        <v>3998698</v>
      </c>
      <c r="J456" s="117">
        <f t="shared" si="13"/>
        <v>158495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>
        <f>work!G457+work!H457</f>
        <v>54915</v>
      </c>
      <c r="F457" s="173">
        <f>work!I457+work!J457</f>
        <v>800</v>
      </c>
      <c r="G457" s="118"/>
      <c r="H457" s="174" t="str">
        <f>work!L457</f>
        <v>20191107</v>
      </c>
      <c r="I457" s="117">
        <f t="shared" si="12"/>
        <v>54915</v>
      </c>
      <c r="J457" s="117">
        <f t="shared" si="13"/>
        <v>800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>
        <f>work!G458+work!H458</f>
        <v>13202871</v>
      </c>
      <c r="F458" s="173">
        <f>work!I458+work!J458</f>
        <v>12536505</v>
      </c>
      <c r="G458" s="118"/>
      <c r="H458" s="174" t="str">
        <f>work!L458</f>
        <v>20191209</v>
      </c>
      <c r="I458" s="117">
        <f t="shared" si="12"/>
        <v>13202871</v>
      </c>
      <c r="J458" s="117">
        <f t="shared" si="13"/>
        <v>12536505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1539816</v>
      </c>
      <c r="F459" s="173">
        <f>work!I459+work!J459</f>
        <v>80300</v>
      </c>
      <c r="G459" s="118"/>
      <c r="H459" s="174" t="str">
        <f>work!L459</f>
        <v>20191107</v>
      </c>
      <c r="I459" s="117">
        <f t="shared" si="12"/>
        <v>1539816</v>
      </c>
      <c r="J459" s="117">
        <f t="shared" si="13"/>
        <v>80300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1232949</v>
      </c>
      <c r="F460" s="173">
        <f>work!I460+work!J460</f>
        <v>573500</v>
      </c>
      <c r="G460" s="118"/>
      <c r="H460" s="174" t="str">
        <f>work!L460</f>
        <v>20191209</v>
      </c>
      <c r="I460" s="117">
        <f t="shared" si="12"/>
        <v>1232949</v>
      </c>
      <c r="J460" s="117">
        <f t="shared" si="13"/>
        <v>573500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18836662</v>
      </c>
      <c r="F461" s="173">
        <f>work!I461+work!J461</f>
        <v>698</v>
      </c>
      <c r="G461" s="118"/>
      <c r="H461" s="174" t="str">
        <f>work!L461</f>
        <v>20191107</v>
      </c>
      <c r="I461" s="117">
        <f t="shared" si="12"/>
        <v>18836662</v>
      </c>
      <c r="J461" s="117">
        <f t="shared" si="13"/>
        <v>698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>
        <f>work!G462+work!H462</f>
        <v>3084447</v>
      </c>
      <c r="F462" s="173">
        <f>work!I462+work!J462</f>
        <v>172939</v>
      </c>
      <c r="G462" s="118"/>
      <c r="H462" s="174" t="str">
        <f>work!L462</f>
        <v>20191107</v>
      </c>
      <c r="I462" s="117">
        <f t="shared" si="12"/>
        <v>3084447</v>
      </c>
      <c r="J462" s="117">
        <f t="shared" si="13"/>
        <v>172939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2762476</v>
      </c>
      <c r="F463" s="173">
        <f>work!I463+work!J463</f>
        <v>298500</v>
      </c>
      <c r="G463" s="118"/>
      <c r="H463" s="174" t="str">
        <f>work!L463</f>
        <v>20191107</v>
      </c>
      <c r="I463" s="117">
        <f t="shared" si="12"/>
        <v>2762476</v>
      </c>
      <c r="J463" s="117">
        <f t="shared" si="13"/>
        <v>298500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 t="e">
        <f>work!G464+work!H464</f>
        <v>#VALUE!</v>
      </c>
      <c r="F464" s="173" t="e">
        <f>work!I464+work!J464</f>
        <v>#VALUE!</v>
      </c>
      <c r="G464" s="118"/>
      <c r="H464" s="174" t="str">
        <f>work!L464</f>
        <v>No report</v>
      </c>
      <c r="I464" s="117" t="e">
        <f t="shared" si="12"/>
        <v>#VALUE!</v>
      </c>
      <c r="J464" s="117" t="e">
        <f t="shared" si="13"/>
        <v>#VALUE!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325661</v>
      </c>
      <c r="F465" s="173">
        <f>work!I465+work!J465</f>
        <v>0</v>
      </c>
      <c r="G465" s="118"/>
      <c r="H465" s="174" t="str">
        <f>work!L465</f>
        <v>20191107</v>
      </c>
      <c r="I465" s="117">
        <f t="shared" si="12"/>
        <v>325661</v>
      </c>
      <c r="J465" s="117">
        <f t="shared" si="13"/>
        <v>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>
        <f>work!G467+work!H467</f>
        <v>8325</v>
      </c>
      <c r="F467" s="173">
        <f>work!I467+work!J467</f>
        <v>9500</v>
      </c>
      <c r="G467" s="118"/>
      <c r="H467" s="174" t="str">
        <f>work!L467</f>
        <v>20191007</v>
      </c>
      <c r="I467" s="117">
        <f t="shared" si="12"/>
        <v>8325</v>
      </c>
      <c r="J467" s="117">
        <f t="shared" si="13"/>
        <v>9500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1336799</v>
      </c>
      <c r="F468" s="173">
        <f>work!I468+work!J468</f>
        <v>220961</v>
      </c>
      <c r="G468" s="118"/>
      <c r="H468" s="174" t="str">
        <f>work!L468</f>
        <v>20191107</v>
      </c>
      <c r="I468" s="117">
        <f t="shared" si="12"/>
        <v>1336799</v>
      </c>
      <c r="J468" s="117">
        <f t="shared" si="13"/>
        <v>220961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>
        <f>work!G469+work!H469</f>
        <v>6374640</v>
      </c>
      <c r="F469" s="173">
        <f>work!I469+work!J469</f>
        <v>14669</v>
      </c>
      <c r="G469" s="118"/>
      <c r="H469" s="174" t="str">
        <f>work!L469</f>
        <v>20191107</v>
      </c>
      <c r="I469" s="117">
        <f t="shared" si="12"/>
        <v>6374640</v>
      </c>
      <c r="J469" s="117">
        <f t="shared" si="13"/>
        <v>14669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>
        <f>work!G470+work!H470</f>
        <v>63950</v>
      </c>
      <c r="F470" s="173">
        <f>work!I470+work!J470</f>
        <v>10000</v>
      </c>
      <c r="G470" s="118"/>
      <c r="H470" s="174" t="str">
        <f>work!L470</f>
        <v>20191107</v>
      </c>
      <c r="I470" s="117">
        <f t="shared" si="12"/>
        <v>63950</v>
      </c>
      <c r="J470" s="117">
        <f t="shared" si="13"/>
        <v>10000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1536926</v>
      </c>
      <c r="F471" s="173">
        <f>work!I471+work!J471</f>
        <v>102250</v>
      </c>
      <c r="G471" s="118"/>
      <c r="H471" s="174" t="str">
        <f>work!L471</f>
        <v>20191107</v>
      </c>
      <c r="I471" s="117">
        <f t="shared" si="12"/>
        <v>1536926</v>
      </c>
      <c r="J471" s="117">
        <f t="shared" si="13"/>
        <v>102250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880538</v>
      </c>
      <c r="F472" s="173">
        <f>work!I472+work!J472</f>
        <v>31150</v>
      </c>
      <c r="G472" s="118"/>
      <c r="H472" s="174" t="str">
        <f>work!L472</f>
        <v>20191209</v>
      </c>
      <c r="I472" s="117">
        <f t="shared" si="12"/>
        <v>880538</v>
      </c>
      <c r="J472" s="117">
        <f t="shared" si="13"/>
        <v>31150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42547</v>
      </c>
      <c r="F473" s="173">
        <f>work!I473+work!J473</f>
        <v>8700</v>
      </c>
      <c r="G473" s="118"/>
      <c r="H473" s="174" t="str">
        <f>work!L473</f>
        <v>20191107</v>
      </c>
      <c r="I473" s="117">
        <f t="shared" si="12"/>
        <v>42547</v>
      </c>
      <c r="J473" s="117">
        <f t="shared" si="13"/>
        <v>8700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1936785</v>
      </c>
      <c r="F474" s="173">
        <f>work!I474+work!J474</f>
        <v>777880</v>
      </c>
      <c r="G474" s="118"/>
      <c r="H474" s="174" t="str">
        <f>work!L474</f>
        <v>20191107</v>
      </c>
      <c r="I474" s="117">
        <f t="shared" si="12"/>
        <v>1936785</v>
      </c>
      <c r="J474" s="117">
        <f t="shared" si="13"/>
        <v>777880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1599354</v>
      </c>
      <c r="F475" s="173">
        <f>work!I475+work!J475</f>
        <v>363500</v>
      </c>
      <c r="G475" s="118"/>
      <c r="H475" s="174" t="str">
        <f>work!L475</f>
        <v>20191107</v>
      </c>
      <c r="I475" s="117">
        <f t="shared" si="12"/>
        <v>1599354</v>
      </c>
      <c r="J475" s="117">
        <f t="shared" si="13"/>
        <v>363500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>
        <f>work!G476+work!H476</f>
        <v>664460</v>
      </c>
      <c r="F476" s="173">
        <f>work!I476+work!J476</f>
        <v>0</v>
      </c>
      <c r="G476" s="118"/>
      <c r="H476" s="174" t="str">
        <f>work!L476</f>
        <v>20191209</v>
      </c>
      <c r="I476" s="117">
        <f t="shared" si="12"/>
        <v>664460</v>
      </c>
      <c r="J476" s="117">
        <f t="shared" si="13"/>
        <v>0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3355930</v>
      </c>
      <c r="F477" s="173">
        <f>work!I477+work!J477</f>
        <v>881815</v>
      </c>
      <c r="G477" s="118"/>
      <c r="H477" s="174" t="str">
        <f>work!L477</f>
        <v>20191107</v>
      </c>
      <c r="I477" s="117">
        <f t="shared" si="12"/>
        <v>3355930</v>
      </c>
      <c r="J477" s="117">
        <f t="shared" si="13"/>
        <v>881815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146556</v>
      </c>
      <c r="F478" s="173">
        <f>work!I478+work!J478</f>
        <v>0</v>
      </c>
      <c r="G478" s="118"/>
      <c r="H478" s="174" t="str">
        <f>work!L478</f>
        <v>20191209</v>
      </c>
      <c r="I478" s="117">
        <f t="shared" si="12"/>
        <v>146556</v>
      </c>
      <c r="J478" s="117">
        <f t="shared" si="13"/>
        <v>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2573527</v>
      </c>
      <c r="F479" s="173">
        <f>work!I479+work!J479</f>
        <v>10814786</v>
      </c>
      <c r="G479" s="118"/>
      <c r="H479" s="174" t="str">
        <f>work!L479</f>
        <v>20191209</v>
      </c>
      <c r="I479" s="117">
        <f t="shared" si="12"/>
        <v>2573527</v>
      </c>
      <c r="J479" s="117">
        <f t="shared" si="13"/>
        <v>10814786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 t="e">
        <f>work!G480+work!H480</f>
        <v>#VALUE!</v>
      </c>
      <c r="F480" s="173" t="e">
        <f>work!I480+work!J480</f>
        <v>#VALUE!</v>
      </c>
      <c r="G480" s="118"/>
      <c r="H480" s="174" t="str">
        <f>work!L480</f>
        <v>No report</v>
      </c>
      <c r="I480" s="117" t="e">
        <f aca="true" t="shared" si="14" ref="I480:I543">E480</f>
        <v>#VALUE!</v>
      </c>
      <c r="J480" s="117" t="e">
        <f aca="true" t="shared" si="15" ref="J480:J543">F480</f>
        <v>#VALUE!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718929</v>
      </c>
      <c r="F481" s="173">
        <f>work!I481+work!J481</f>
        <v>0</v>
      </c>
      <c r="G481" s="118"/>
      <c r="H481" s="174" t="str">
        <f>work!L481</f>
        <v>20191209</v>
      </c>
      <c r="I481" s="117">
        <f t="shared" si="14"/>
        <v>718929</v>
      </c>
      <c r="J481" s="117">
        <f t="shared" si="15"/>
        <v>0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370943</v>
      </c>
      <c r="F482" s="173">
        <f>work!I482+work!J482</f>
        <v>542227</v>
      </c>
      <c r="G482" s="118"/>
      <c r="H482" s="174" t="str">
        <f>work!L482</f>
        <v>20191107</v>
      </c>
      <c r="I482" s="117">
        <f t="shared" si="14"/>
        <v>370943</v>
      </c>
      <c r="J482" s="117">
        <f t="shared" si="15"/>
        <v>542227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162281</v>
      </c>
      <c r="F483" s="173">
        <f>work!I483+work!J483</f>
        <v>5114300</v>
      </c>
      <c r="G483" s="118"/>
      <c r="H483" s="174" t="str">
        <f>work!L483</f>
        <v>20191107</v>
      </c>
      <c r="I483" s="117">
        <f t="shared" si="14"/>
        <v>162281</v>
      </c>
      <c r="J483" s="117">
        <f t="shared" si="15"/>
        <v>5114300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>
        <f>work!G484+work!H484</f>
        <v>1603887</v>
      </c>
      <c r="F484" s="173">
        <f>work!I484+work!J484</f>
        <v>30148775</v>
      </c>
      <c r="G484" s="118"/>
      <c r="H484" s="174" t="str">
        <f>work!L484</f>
        <v>20191107</v>
      </c>
      <c r="I484" s="117">
        <f t="shared" si="14"/>
        <v>1603887</v>
      </c>
      <c r="J484" s="117">
        <f t="shared" si="15"/>
        <v>30148775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>
        <f>work!G485+work!H485</f>
        <v>2246125</v>
      </c>
      <c r="F485" s="173">
        <f>work!I485+work!J485</f>
        <v>2384603</v>
      </c>
      <c r="G485" s="118"/>
      <c r="H485" s="174" t="str">
        <f>work!L485</f>
        <v>20191209</v>
      </c>
      <c r="I485" s="117">
        <f t="shared" si="14"/>
        <v>2246125</v>
      </c>
      <c r="J485" s="117">
        <f t="shared" si="15"/>
        <v>2384603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288561</v>
      </c>
      <c r="F486" s="173">
        <f>work!I486+work!J486</f>
        <v>45498</v>
      </c>
      <c r="G486" s="118"/>
      <c r="H486" s="174" t="str">
        <f>work!L486</f>
        <v>20191107</v>
      </c>
      <c r="I486" s="117">
        <f t="shared" si="14"/>
        <v>288561</v>
      </c>
      <c r="J486" s="117">
        <f t="shared" si="15"/>
        <v>45498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 t="e">
        <f>work!G487+work!H487</f>
        <v>#VALUE!</v>
      </c>
      <c r="F487" s="173" t="e">
        <f>work!I487+work!J487</f>
        <v>#VALUE!</v>
      </c>
      <c r="G487" s="118"/>
      <c r="H487" s="174" t="str">
        <f>work!L487</f>
        <v>No report</v>
      </c>
      <c r="I487" s="117" t="e">
        <f t="shared" si="14"/>
        <v>#VALUE!</v>
      </c>
      <c r="J487" s="117" t="e">
        <f t="shared" si="15"/>
        <v>#VALUE!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578686</v>
      </c>
      <c r="F488" s="173">
        <f>work!I488+work!J488</f>
        <v>42185</v>
      </c>
      <c r="G488" s="118"/>
      <c r="H488" s="174" t="str">
        <f>work!L488</f>
        <v>20191209</v>
      </c>
      <c r="I488" s="117">
        <f t="shared" si="14"/>
        <v>578686</v>
      </c>
      <c r="J488" s="117">
        <f t="shared" si="15"/>
        <v>42185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454491</v>
      </c>
      <c r="F489" s="173">
        <f>work!I489+work!J489</f>
        <v>10700591</v>
      </c>
      <c r="G489" s="118"/>
      <c r="H489" s="174" t="str">
        <f>work!L489</f>
        <v>20191107</v>
      </c>
      <c r="I489" s="117">
        <f t="shared" si="14"/>
        <v>454491</v>
      </c>
      <c r="J489" s="117">
        <f t="shared" si="15"/>
        <v>10700591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391392</v>
      </c>
      <c r="F490" s="173">
        <f>work!I490+work!J490</f>
        <v>502900</v>
      </c>
      <c r="G490" s="118"/>
      <c r="H490" s="174" t="str">
        <f>work!L490</f>
        <v>20191107</v>
      </c>
      <c r="I490" s="117">
        <f t="shared" si="14"/>
        <v>391392</v>
      </c>
      <c r="J490" s="117">
        <f t="shared" si="15"/>
        <v>502900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>
        <f>work!G491+work!H491</f>
        <v>1992609</v>
      </c>
      <c r="F491" s="173">
        <f>work!I491+work!J491</f>
        <v>6785868</v>
      </c>
      <c r="G491" s="118"/>
      <c r="H491" s="174" t="str">
        <f>work!L491</f>
        <v>20191107</v>
      </c>
      <c r="I491" s="117">
        <f t="shared" si="14"/>
        <v>1992609</v>
      </c>
      <c r="J491" s="117">
        <f t="shared" si="15"/>
        <v>6785868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726812</v>
      </c>
      <c r="F492" s="173">
        <f>work!I492+work!J492</f>
        <v>226505</v>
      </c>
      <c r="G492" s="118"/>
      <c r="H492" s="174" t="str">
        <f>work!L492</f>
        <v>20191209</v>
      </c>
      <c r="I492" s="117">
        <f t="shared" si="14"/>
        <v>726812</v>
      </c>
      <c r="J492" s="117">
        <f t="shared" si="15"/>
        <v>226505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 t="e">
        <f>work!G493+work!H493</f>
        <v>#VALUE!</v>
      </c>
      <c r="F493" s="173" t="e">
        <f>work!I493+work!J493</f>
        <v>#VALUE!</v>
      </c>
      <c r="G493" s="118"/>
      <c r="H493" s="174" t="str">
        <f>work!L493</f>
        <v>No report</v>
      </c>
      <c r="I493" s="117" t="e">
        <f t="shared" si="14"/>
        <v>#VALUE!</v>
      </c>
      <c r="J493" s="117" t="e">
        <f t="shared" si="15"/>
        <v>#VALUE!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81951</v>
      </c>
      <c r="F494" s="173">
        <f>work!I494+work!J494</f>
        <v>204624</v>
      </c>
      <c r="G494" s="118"/>
      <c r="H494" s="174" t="str">
        <f>work!L494</f>
        <v>20191107</v>
      </c>
      <c r="I494" s="117">
        <f t="shared" si="14"/>
        <v>81951</v>
      </c>
      <c r="J494" s="117">
        <f t="shared" si="15"/>
        <v>204624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145000</v>
      </c>
      <c r="F495" s="173">
        <f>work!I495+work!J495</f>
        <v>31675</v>
      </c>
      <c r="G495" s="118"/>
      <c r="H495" s="174" t="str">
        <f>work!L495</f>
        <v>20191209</v>
      </c>
      <c r="I495" s="117">
        <f t="shared" si="14"/>
        <v>145000</v>
      </c>
      <c r="J495" s="117">
        <f t="shared" si="15"/>
        <v>31675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13050</v>
      </c>
      <c r="F496" s="173">
        <f>work!I496+work!J496</f>
        <v>31012</v>
      </c>
      <c r="G496" s="118"/>
      <c r="H496" s="174" t="str">
        <f>work!L496</f>
        <v>20191107</v>
      </c>
      <c r="I496" s="117">
        <f t="shared" si="14"/>
        <v>13050</v>
      </c>
      <c r="J496" s="117">
        <f t="shared" si="15"/>
        <v>31012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41500</v>
      </c>
      <c r="F497" s="173">
        <f>work!I497+work!J497</f>
        <v>46830</v>
      </c>
      <c r="G497" s="118"/>
      <c r="H497" s="174" t="str">
        <f>work!L497</f>
        <v>20191107</v>
      </c>
      <c r="I497" s="117">
        <f t="shared" si="14"/>
        <v>41500</v>
      </c>
      <c r="J497" s="117">
        <f t="shared" si="15"/>
        <v>46830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27742</v>
      </c>
      <c r="F498" s="173">
        <f>work!I498+work!J498</f>
        <v>250</v>
      </c>
      <c r="G498" s="118"/>
      <c r="H498" s="174" t="str">
        <f>work!L498</f>
        <v>20191107</v>
      </c>
      <c r="I498" s="117">
        <f t="shared" si="14"/>
        <v>27742</v>
      </c>
      <c r="J498" s="117">
        <f t="shared" si="15"/>
        <v>250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>
        <f>work!G499+work!H499</f>
        <v>167494</v>
      </c>
      <c r="F499" s="173">
        <f>work!I499+work!J499</f>
        <v>522465</v>
      </c>
      <c r="G499" s="118"/>
      <c r="H499" s="174" t="str">
        <f>work!L499</f>
        <v>20191107</v>
      </c>
      <c r="I499" s="117">
        <f t="shared" si="14"/>
        <v>167494</v>
      </c>
      <c r="J499" s="117">
        <f t="shared" si="15"/>
        <v>522465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582627</v>
      </c>
      <c r="F500" s="173">
        <f>work!I500+work!J500</f>
        <v>9635</v>
      </c>
      <c r="G500" s="118"/>
      <c r="H500" s="174" t="str">
        <f>work!L500</f>
        <v>20191107</v>
      </c>
      <c r="I500" s="117">
        <f t="shared" si="14"/>
        <v>582627</v>
      </c>
      <c r="J500" s="117">
        <f t="shared" si="15"/>
        <v>9635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>
        <f>work!G501+work!H501</f>
        <v>528417</v>
      </c>
      <c r="F501" s="173">
        <f>work!I501+work!J501</f>
        <v>137825</v>
      </c>
      <c r="G501" s="118"/>
      <c r="H501" s="174" t="str">
        <f>work!L501</f>
        <v>20191209</v>
      </c>
      <c r="I501" s="117">
        <f t="shared" si="14"/>
        <v>528417</v>
      </c>
      <c r="J501" s="117">
        <f t="shared" si="15"/>
        <v>137825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34710</v>
      </c>
      <c r="F502" s="173">
        <f>work!I502+work!J502</f>
        <v>176089</v>
      </c>
      <c r="G502" s="118"/>
      <c r="H502" s="174" t="s">
        <v>9</v>
      </c>
      <c r="I502" s="117">
        <f t="shared" si="14"/>
        <v>34710</v>
      </c>
      <c r="J502" s="117">
        <f t="shared" si="15"/>
        <v>176089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338750</v>
      </c>
      <c r="F503" s="173">
        <f>work!I503+work!J503</f>
        <v>351896</v>
      </c>
      <c r="G503" s="118"/>
      <c r="H503" s="174" t="str">
        <f>work!L503</f>
        <v>20191209</v>
      </c>
      <c r="I503" s="117">
        <f t="shared" si="14"/>
        <v>338750</v>
      </c>
      <c r="J503" s="117">
        <f t="shared" si="15"/>
        <v>351896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>
        <f>work!G504+work!H504</f>
        <v>73535</v>
      </c>
      <c r="F504" s="173">
        <f>work!I504+work!J504</f>
        <v>25650</v>
      </c>
      <c r="G504" s="118"/>
      <c r="H504" s="174" t="str">
        <f>work!L504</f>
        <v>20191107</v>
      </c>
      <c r="I504" s="117">
        <f t="shared" si="14"/>
        <v>73535</v>
      </c>
      <c r="J504" s="117">
        <f t="shared" si="15"/>
        <v>25650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42455</v>
      </c>
      <c r="F505" s="173">
        <f>work!I505+work!J505</f>
        <v>2500</v>
      </c>
      <c r="G505" s="118"/>
      <c r="H505" s="174" t="str">
        <f>work!L505</f>
        <v>20191107</v>
      </c>
      <c r="I505" s="117">
        <f t="shared" si="14"/>
        <v>42455</v>
      </c>
      <c r="J505" s="117">
        <f t="shared" si="15"/>
        <v>2500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>
        <f>work!G506+work!H506</f>
        <v>212160</v>
      </c>
      <c r="F506" s="173">
        <f>work!I506+work!J506</f>
        <v>0</v>
      </c>
      <c r="G506" s="118"/>
      <c r="H506" s="174" t="str">
        <f>work!L506</f>
        <v>20191107</v>
      </c>
      <c r="I506" s="117">
        <f t="shared" si="14"/>
        <v>212160</v>
      </c>
      <c r="J506" s="117">
        <f t="shared" si="15"/>
        <v>0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28704</v>
      </c>
      <c r="F507" s="173">
        <f>work!I507+work!J507</f>
        <v>236688</v>
      </c>
      <c r="G507" s="118"/>
      <c r="H507" s="174" t="str">
        <f>work!L507</f>
        <v>20191209</v>
      </c>
      <c r="I507" s="117">
        <f t="shared" si="14"/>
        <v>28704</v>
      </c>
      <c r="J507" s="117">
        <f t="shared" si="15"/>
        <v>236688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148673</v>
      </c>
      <c r="F508" s="173">
        <f>work!I508+work!J508</f>
        <v>7550</v>
      </c>
      <c r="G508" s="118"/>
      <c r="H508" s="174" t="str">
        <f>work!L508</f>
        <v>20191107</v>
      </c>
      <c r="I508" s="117">
        <f t="shared" si="14"/>
        <v>148673</v>
      </c>
      <c r="J508" s="117">
        <f t="shared" si="15"/>
        <v>7550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332823</v>
      </c>
      <c r="F509" s="173">
        <f>work!I509+work!J509</f>
        <v>153635</v>
      </c>
      <c r="G509" s="118"/>
      <c r="H509" s="174" t="str">
        <f>work!L509</f>
        <v>20191107</v>
      </c>
      <c r="I509" s="117">
        <f t="shared" si="14"/>
        <v>332823</v>
      </c>
      <c r="J509" s="117">
        <f t="shared" si="15"/>
        <v>153635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1671361</v>
      </c>
      <c r="F510" s="173">
        <f>work!I510+work!J510</f>
        <v>1363963</v>
      </c>
      <c r="G510" s="118"/>
      <c r="H510" s="174" t="str">
        <f>work!L510</f>
        <v>20191107</v>
      </c>
      <c r="I510" s="117">
        <f t="shared" si="14"/>
        <v>1671361</v>
      </c>
      <c r="J510" s="117">
        <f t="shared" si="15"/>
        <v>1363963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1342210</v>
      </c>
      <c r="F511" s="173">
        <f>work!I511+work!J511</f>
        <v>131720</v>
      </c>
      <c r="G511" s="118"/>
      <c r="H511" s="174" t="str">
        <f>work!L511</f>
        <v>20191209</v>
      </c>
      <c r="I511" s="117">
        <f t="shared" si="14"/>
        <v>1342210</v>
      </c>
      <c r="J511" s="117">
        <f t="shared" si="15"/>
        <v>131720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 t="e">
        <f>work!G512+work!H512</f>
        <v>#VALUE!</v>
      </c>
      <c r="F512" s="173" t="e">
        <f>work!I512+work!J512</f>
        <v>#VALUE!</v>
      </c>
      <c r="G512" s="118"/>
      <c r="H512" s="174" t="str">
        <f>work!L512</f>
        <v>No report</v>
      </c>
      <c r="I512" s="117" t="e">
        <f t="shared" si="14"/>
        <v>#VALUE!</v>
      </c>
      <c r="J512" s="117" t="e">
        <f t="shared" si="15"/>
        <v>#VALUE!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443324</v>
      </c>
      <c r="F513" s="173">
        <f>work!I513+work!J513</f>
        <v>8000332</v>
      </c>
      <c r="G513" s="118"/>
      <c r="H513" s="174" t="str">
        <f>work!L513</f>
        <v>20191107</v>
      </c>
      <c r="I513" s="117">
        <f t="shared" si="14"/>
        <v>443324</v>
      </c>
      <c r="J513" s="117">
        <f t="shared" si="15"/>
        <v>8000332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6560832</v>
      </c>
      <c r="F514" s="173">
        <f>work!I514+work!J514</f>
        <v>1176337</v>
      </c>
      <c r="G514" s="118"/>
      <c r="H514" s="174" t="str">
        <f>work!L514</f>
        <v>20191107</v>
      </c>
      <c r="I514" s="117">
        <f t="shared" si="14"/>
        <v>6560832</v>
      </c>
      <c r="J514" s="117">
        <f t="shared" si="15"/>
        <v>1176337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268265</v>
      </c>
      <c r="F515" s="173">
        <f>work!I515+work!J515</f>
        <v>64500</v>
      </c>
      <c r="G515" s="118"/>
      <c r="H515" s="174" t="str">
        <f>work!L515</f>
        <v>20191107</v>
      </c>
      <c r="I515" s="117">
        <f t="shared" si="14"/>
        <v>268265</v>
      </c>
      <c r="J515" s="117">
        <f t="shared" si="15"/>
        <v>64500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2586675</v>
      </c>
      <c r="F516" s="173">
        <f>work!I516+work!J516</f>
        <v>7484270</v>
      </c>
      <c r="G516" s="118"/>
      <c r="H516" s="174" t="str">
        <f>work!L516</f>
        <v>20191209</v>
      </c>
      <c r="I516" s="117">
        <f t="shared" si="14"/>
        <v>2586675</v>
      </c>
      <c r="J516" s="117">
        <f t="shared" si="15"/>
        <v>7484270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>
        <f>work!G517+work!H517</f>
        <v>164414</v>
      </c>
      <c r="F517" s="173">
        <f>work!I517+work!J517</f>
        <v>82500</v>
      </c>
      <c r="G517" s="118"/>
      <c r="H517" s="174" t="str">
        <f>work!L517</f>
        <v>20191107</v>
      </c>
      <c r="I517" s="117">
        <f t="shared" si="14"/>
        <v>164414</v>
      </c>
      <c r="J517" s="117">
        <f t="shared" si="15"/>
        <v>82500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>
        <f>work!G518+work!H518</f>
        <v>2911611</v>
      </c>
      <c r="F518" s="173">
        <f>work!I518+work!J518</f>
        <v>7064617</v>
      </c>
      <c r="G518" s="118"/>
      <c r="H518" s="174" t="str">
        <f>work!L518</f>
        <v>20191209</v>
      </c>
      <c r="I518" s="117">
        <f t="shared" si="14"/>
        <v>2911611</v>
      </c>
      <c r="J518" s="117">
        <f t="shared" si="15"/>
        <v>7064617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165481</v>
      </c>
      <c r="F519" s="173">
        <f>work!I519+work!J519</f>
        <v>237175</v>
      </c>
      <c r="G519" s="118"/>
      <c r="H519" s="174" t="str">
        <f>work!L519</f>
        <v>20191107</v>
      </c>
      <c r="I519" s="117">
        <f t="shared" si="14"/>
        <v>165481</v>
      </c>
      <c r="J519" s="117">
        <f t="shared" si="15"/>
        <v>237175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>
        <f>work!G520+work!H520</f>
        <v>23109</v>
      </c>
      <c r="F520" s="173">
        <f>work!I520+work!J520</f>
        <v>0</v>
      </c>
      <c r="G520" s="118"/>
      <c r="H520" s="174" t="str">
        <f>work!L520</f>
        <v>20191107</v>
      </c>
      <c r="I520" s="117">
        <f t="shared" si="14"/>
        <v>23109</v>
      </c>
      <c r="J520" s="117">
        <f t="shared" si="15"/>
        <v>0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6706426</v>
      </c>
      <c r="F521" s="173">
        <f>work!I521+work!J521</f>
        <v>1474161</v>
      </c>
      <c r="G521" s="118"/>
      <c r="H521" s="174" t="str">
        <f>work!L521</f>
        <v>20191107</v>
      </c>
      <c r="I521" s="117">
        <f t="shared" si="14"/>
        <v>6706426</v>
      </c>
      <c r="J521" s="117">
        <f t="shared" si="15"/>
        <v>1474161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 t="e">
        <f>work!G522+work!H522</f>
        <v>#VALUE!</v>
      </c>
      <c r="F522" s="173" t="e">
        <f>work!I522+work!J522</f>
        <v>#VALUE!</v>
      </c>
      <c r="G522" s="118"/>
      <c r="H522" s="174" t="str">
        <f>work!L522</f>
        <v>No report</v>
      </c>
      <c r="I522" s="117" t="e">
        <f t="shared" si="14"/>
        <v>#VALUE!</v>
      </c>
      <c r="J522" s="117" t="e">
        <f t="shared" si="15"/>
        <v>#VALUE!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>
        <f>work!G523+work!H523</f>
        <v>0</v>
      </c>
      <c r="F523" s="173">
        <f>work!I523+work!J523</f>
        <v>320000</v>
      </c>
      <c r="G523" s="118"/>
      <c r="H523" s="174" t="str">
        <f>work!L523</f>
        <v>20191107</v>
      </c>
      <c r="I523" s="117">
        <f t="shared" si="14"/>
        <v>0</v>
      </c>
      <c r="J523" s="117">
        <f t="shared" si="15"/>
        <v>320000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158747</v>
      </c>
      <c r="F524" s="173">
        <f>work!I524+work!J524</f>
        <v>4027986</v>
      </c>
      <c r="G524" s="118"/>
      <c r="H524" s="174" t="str">
        <f>work!L524</f>
        <v>20191209</v>
      </c>
      <c r="I524" s="117">
        <f t="shared" si="14"/>
        <v>158747</v>
      </c>
      <c r="J524" s="117">
        <f t="shared" si="15"/>
        <v>4027986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109593</v>
      </c>
      <c r="F525" s="173">
        <f>work!I525+work!J525</f>
        <v>4100</v>
      </c>
      <c r="G525" s="118"/>
      <c r="H525" s="174" t="str">
        <f>work!L525</f>
        <v>20191107</v>
      </c>
      <c r="I525" s="117">
        <f t="shared" si="14"/>
        <v>109593</v>
      </c>
      <c r="J525" s="117">
        <f t="shared" si="15"/>
        <v>4100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1437826</v>
      </c>
      <c r="F526" s="173">
        <f>work!I526+work!J526</f>
        <v>50606</v>
      </c>
      <c r="G526" s="118"/>
      <c r="H526" s="174" t="str">
        <f>work!L526</f>
        <v>20191107</v>
      </c>
      <c r="I526" s="117">
        <f t="shared" si="14"/>
        <v>1437826</v>
      </c>
      <c r="J526" s="117">
        <f t="shared" si="15"/>
        <v>50606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>
        <f>work!G527+work!H527</f>
        <v>70793</v>
      </c>
      <c r="F527" s="173">
        <f>work!I527+work!J527</f>
        <v>0</v>
      </c>
      <c r="G527" s="118"/>
      <c r="H527" s="174" t="str">
        <f>work!L527</f>
        <v>20191107</v>
      </c>
      <c r="I527" s="117">
        <f t="shared" si="14"/>
        <v>70793</v>
      </c>
      <c r="J527" s="117">
        <f t="shared" si="15"/>
        <v>0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2358851</v>
      </c>
      <c r="F528" s="173">
        <f>work!I528+work!J528</f>
        <v>213152</v>
      </c>
      <c r="G528" s="118"/>
      <c r="H528" s="174" t="str">
        <f>work!L528</f>
        <v>20191107</v>
      </c>
      <c r="I528" s="117">
        <f t="shared" si="14"/>
        <v>2358851</v>
      </c>
      <c r="J528" s="117">
        <f t="shared" si="15"/>
        <v>213152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>
        <f>work!G529+work!H529</f>
        <v>550972</v>
      </c>
      <c r="F529" s="173">
        <f>work!I529+work!J529</f>
        <v>760545</v>
      </c>
      <c r="G529" s="118"/>
      <c r="H529" s="174" t="str">
        <f>work!L529</f>
        <v>20191107</v>
      </c>
      <c r="I529" s="117">
        <f t="shared" si="14"/>
        <v>550972</v>
      </c>
      <c r="J529" s="117">
        <f t="shared" si="15"/>
        <v>760545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469146</v>
      </c>
      <c r="F531" s="173">
        <f>work!I531+work!J531</f>
        <v>126184</v>
      </c>
      <c r="G531" s="118"/>
      <c r="H531" s="174" t="str">
        <f>work!L531</f>
        <v>20191107</v>
      </c>
      <c r="I531" s="117">
        <f t="shared" si="14"/>
        <v>469146</v>
      </c>
      <c r="J531" s="117">
        <f t="shared" si="15"/>
        <v>126184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133491</v>
      </c>
      <c r="F533" s="173">
        <f>work!I533+work!J533</f>
        <v>65175</v>
      </c>
      <c r="G533" s="118"/>
      <c r="H533" s="174" t="str">
        <f>work!L533</f>
        <v>20191209</v>
      </c>
      <c r="I533" s="117">
        <f t="shared" si="14"/>
        <v>133491</v>
      </c>
      <c r="J533" s="117">
        <f t="shared" si="15"/>
        <v>65175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576263</v>
      </c>
      <c r="F534" s="173">
        <f>work!I534+work!J534</f>
        <v>485797</v>
      </c>
      <c r="G534" s="118"/>
      <c r="H534" s="174" t="str">
        <f>work!L534</f>
        <v>20191107</v>
      </c>
      <c r="I534" s="117">
        <f t="shared" si="14"/>
        <v>576263</v>
      </c>
      <c r="J534" s="117">
        <f t="shared" si="15"/>
        <v>485797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70552</v>
      </c>
      <c r="F535" s="173">
        <f>work!I535+work!J535</f>
        <v>61451</v>
      </c>
      <c r="G535" s="118"/>
      <c r="H535" s="174" t="str">
        <f>work!L535</f>
        <v>20191107</v>
      </c>
      <c r="I535" s="117">
        <f t="shared" si="14"/>
        <v>70552</v>
      </c>
      <c r="J535" s="117">
        <f t="shared" si="15"/>
        <v>61451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104850</v>
      </c>
      <c r="F536" s="173">
        <f>work!I536+work!J536</f>
        <v>46150</v>
      </c>
      <c r="G536" s="118"/>
      <c r="H536" s="174" t="str">
        <f>work!L536</f>
        <v>20191107</v>
      </c>
      <c r="I536" s="117">
        <f t="shared" si="14"/>
        <v>104850</v>
      </c>
      <c r="J536" s="117">
        <f t="shared" si="15"/>
        <v>46150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64451</v>
      </c>
      <c r="F537" s="173">
        <f>work!I537+work!J537</f>
        <v>89943</v>
      </c>
      <c r="G537" s="118"/>
      <c r="H537" s="174" t="str">
        <f>work!L537</f>
        <v>20191107</v>
      </c>
      <c r="I537" s="117">
        <f t="shared" si="14"/>
        <v>64451</v>
      </c>
      <c r="J537" s="117">
        <f t="shared" si="15"/>
        <v>89943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760280</v>
      </c>
      <c r="F538" s="173">
        <f>work!I538+work!J538</f>
        <v>2620</v>
      </c>
      <c r="G538" s="118"/>
      <c r="H538" s="174" t="str">
        <f>work!L538</f>
        <v>20191107</v>
      </c>
      <c r="I538" s="117">
        <f t="shared" si="14"/>
        <v>760280</v>
      </c>
      <c r="J538" s="117">
        <f t="shared" si="15"/>
        <v>2620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458764</v>
      </c>
      <c r="F539" s="173">
        <f>work!I539+work!J539</f>
        <v>65750</v>
      </c>
      <c r="G539" s="118"/>
      <c r="H539" s="174" t="str">
        <f>work!L539</f>
        <v>20191209</v>
      </c>
      <c r="I539" s="117">
        <f t="shared" si="14"/>
        <v>458764</v>
      </c>
      <c r="J539" s="117">
        <f t="shared" si="15"/>
        <v>65750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386413</v>
      </c>
      <c r="F540" s="173">
        <f>work!I540+work!J540</f>
        <v>106601</v>
      </c>
      <c r="G540" s="118"/>
      <c r="H540" s="174" t="str">
        <f>work!L540</f>
        <v>20191107</v>
      </c>
      <c r="I540" s="117">
        <f t="shared" si="14"/>
        <v>386413</v>
      </c>
      <c r="J540" s="117">
        <f t="shared" si="15"/>
        <v>106601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789683</v>
      </c>
      <c r="F541" s="173">
        <f>work!I541+work!J541</f>
        <v>84452</v>
      </c>
      <c r="G541" s="118"/>
      <c r="H541" s="174" t="str">
        <f>work!L541</f>
        <v>20191107</v>
      </c>
      <c r="I541" s="117">
        <f t="shared" si="14"/>
        <v>789683</v>
      </c>
      <c r="J541" s="117">
        <f t="shared" si="15"/>
        <v>84452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80035</v>
      </c>
      <c r="F542" s="173">
        <f>work!I542+work!J542</f>
        <v>43916</v>
      </c>
      <c r="G542" s="118"/>
      <c r="H542" s="174" t="str">
        <f>work!L542</f>
        <v>20191107</v>
      </c>
      <c r="I542" s="117">
        <f t="shared" si="14"/>
        <v>80035</v>
      </c>
      <c r="J542" s="117">
        <f t="shared" si="15"/>
        <v>43916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121451</v>
      </c>
      <c r="F543" s="173">
        <f>work!I543+work!J543</f>
        <v>435850</v>
      </c>
      <c r="G543" s="118"/>
      <c r="H543" s="174" t="str">
        <f>work!L543</f>
        <v>20191107</v>
      </c>
      <c r="I543" s="117">
        <f t="shared" si="14"/>
        <v>121451</v>
      </c>
      <c r="J543" s="117">
        <f t="shared" si="15"/>
        <v>435850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518829</v>
      </c>
      <c r="F544" s="173">
        <f>work!I544+work!J544</f>
        <v>928793</v>
      </c>
      <c r="G544" s="118"/>
      <c r="H544" s="174" t="str">
        <f>work!L544</f>
        <v>20191107</v>
      </c>
      <c r="I544" s="117">
        <f aca="true" t="shared" si="16" ref="I544:I598">E544</f>
        <v>518829</v>
      </c>
      <c r="J544" s="117">
        <f aca="true" t="shared" si="17" ref="J544:J598">F544</f>
        <v>928793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252358</v>
      </c>
      <c r="F545" s="173">
        <f>work!I545+work!J545</f>
        <v>39150</v>
      </c>
      <c r="G545" s="118"/>
      <c r="H545" s="174" t="str">
        <f>work!L545</f>
        <v>20191107</v>
      </c>
      <c r="I545" s="117">
        <f t="shared" si="16"/>
        <v>252358</v>
      </c>
      <c r="J545" s="117">
        <f t="shared" si="17"/>
        <v>39150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170016</v>
      </c>
      <c r="F546" s="173">
        <f>work!I546+work!J546</f>
        <v>4300</v>
      </c>
      <c r="G546" s="118"/>
      <c r="H546" s="174" t="str">
        <f>work!L546</f>
        <v>20191107</v>
      </c>
      <c r="I546" s="117">
        <f t="shared" si="16"/>
        <v>170016</v>
      </c>
      <c r="J546" s="117">
        <f t="shared" si="17"/>
        <v>4300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1026093</v>
      </c>
      <c r="F547" s="173">
        <f>work!I547+work!J547</f>
        <v>2667978</v>
      </c>
      <c r="G547" s="118"/>
      <c r="H547" s="174" t="str">
        <f>work!L547</f>
        <v>20191107</v>
      </c>
      <c r="I547" s="117">
        <f t="shared" si="16"/>
        <v>1026093</v>
      </c>
      <c r="J547" s="117">
        <f t="shared" si="17"/>
        <v>2667978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166371</v>
      </c>
      <c r="F548" s="173">
        <f>work!I548+work!J548</f>
        <v>124864</v>
      </c>
      <c r="G548" s="118"/>
      <c r="H548" s="174" t="str">
        <f>work!L548</f>
        <v>20191107</v>
      </c>
      <c r="I548" s="117">
        <f t="shared" si="16"/>
        <v>166371</v>
      </c>
      <c r="J548" s="117">
        <f t="shared" si="17"/>
        <v>124864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263629</v>
      </c>
      <c r="F549" s="173">
        <f>work!I549+work!J549</f>
        <v>41087</v>
      </c>
      <c r="G549" s="118"/>
      <c r="H549" s="174" t="str">
        <f>work!L549</f>
        <v>20191107</v>
      </c>
      <c r="I549" s="117">
        <f t="shared" si="16"/>
        <v>263629</v>
      </c>
      <c r="J549" s="117">
        <f t="shared" si="17"/>
        <v>41087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39478</v>
      </c>
      <c r="F550" s="173">
        <f>work!I550+work!J550</f>
        <v>12901</v>
      </c>
      <c r="G550" s="118"/>
      <c r="H550" s="174" t="str">
        <f>work!L550</f>
        <v>20191107</v>
      </c>
      <c r="I550" s="117">
        <f t="shared" si="16"/>
        <v>39478</v>
      </c>
      <c r="J550" s="117">
        <f t="shared" si="17"/>
        <v>12901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628558</v>
      </c>
      <c r="F551" s="173">
        <f>work!I551+work!J551</f>
        <v>154449</v>
      </c>
      <c r="G551" s="118"/>
      <c r="H551" s="174" t="str">
        <f>work!L551</f>
        <v>20191107</v>
      </c>
      <c r="I551" s="117">
        <f t="shared" si="16"/>
        <v>628558</v>
      </c>
      <c r="J551" s="117">
        <f t="shared" si="17"/>
        <v>154449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508577</v>
      </c>
      <c r="F553" s="173">
        <f>work!I553+work!J553</f>
        <v>132070</v>
      </c>
      <c r="G553" s="118"/>
      <c r="H553" s="174" t="str">
        <f>work!L553</f>
        <v>20191107</v>
      </c>
      <c r="I553" s="117">
        <f t="shared" si="16"/>
        <v>508577</v>
      </c>
      <c r="J553" s="117">
        <f t="shared" si="17"/>
        <v>132070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 t="e">
        <f>work!G554+work!H554</f>
        <v>#VALUE!</v>
      </c>
      <c r="F554" s="173" t="e">
        <f>work!I554+work!J554</f>
        <v>#VALUE!</v>
      </c>
      <c r="G554" s="118"/>
      <c r="H554" s="174" t="str">
        <f>work!L554</f>
        <v>No report</v>
      </c>
      <c r="I554" s="117" t="e">
        <f t="shared" si="16"/>
        <v>#VALUE!</v>
      </c>
      <c r="J554" s="117" t="e">
        <f t="shared" si="17"/>
        <v>#VALUE!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730247</v>
      </c>
      <c r="F555" s="173">
        <f>work!I555+work!J555</f>
        <v>58450</v>
      </c>
      <c r="G555" s="118"/>
      <c r="H555" s="174" t="str">
        <f>work!L555</f>
        <v>20191209</v>
      </c>
      <c r="I555" s="117">
        <f t="shared" si="16"/>
        <v>730247</v>
      </c>
      <c r="J555" s="117">
        <f t="shared" si="17"/>
        <v>58450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7410436</v>
      </c>
      <c r="F556" s="173">
        <f>work!I556+work!J556</f>
        <v>508729</v>
      </c>
      <c r="G556" s="118"/>
      <c r="H556" s="174" t="str">
        <f>work!L556</f>
        <v>20191107</v>
      </c>
      <c r="I556" s="117">
        <f t="shared" si="16"/>
        <v>7410436</v>
      </c>
      <c r="J556" s="117">
        <f t="shared" si="17"/>
        <v>508729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 t="e">
        <f>work!G557+work!H557</f>
        <v>#VALUE!</v>
      </c>
      <c r="F557" s="173" t="e">
        <f>work!I557+work!J557</f>
        <v>#VALUE!</v>
      </c>
      <c r="G557" s="118"/>
      <c r="H557" s="174" t="s">
        <v>9</v>
      </c>
      <c r="I557" s="117" t="e">
        <f t="shared" si="16"/>
        <v>#VALUE!</v>
      </c>
      <c r="J557" s="117" t="e">
        <f t="shared" si="17"/>
        <v>#VALUE!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663700</v>
      </c>
      <c r="F558" s="173">
        <f>work!I558+work!J558</f>
        <v>883829</v>
      </c>
      <c r="G558" s="118"/>
      <c r="H558" s="174" t="str">
        <f>work!L558</f>
        <v>20191107</v>
      </c>
      <c r="I558" s="117">
        <f t="shared" si="16"/>
        <v>663700</v>
      </c>
      <c r="J558" s="117">
        <f t="shared" si="17"/>
        <v>883829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188138</v>
      </c>
      <c r="F559" s="173">
        <f>work!I559+work!J559</f>
        <v>27950</v>
      </c>
      <c r="G559" s="118"/>
      <c r="H559" s="174" t="str">
        <f>work!L559</f>
        <v>20191107</v>
      </c>
      <c r="I559" s="117">
        <f t="shared" si="16"/>
        <v>188138</v>
      </c>
      <c r="J559" s="117">
        <f t="shared" si="17"/>
        <v>27950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>
        <f>work!G560+work!H560</f>
        <v>342116</v>
      </c>
      <c r="F560" s="173">
        <f>work!I560+work!J560</f>
        <v>191400</v>
      </c>
      <c r="G560" s="118"/>
      <c r="H560" s="174" t="str">
        <f>work!L560</f>
        <v>20191209</v>
      </c>
      <c r="I560" s="117">
        <f t="shared" si="16"/>
        <v>342116</v>
      </c>
      <c r="J560" s="117">
        <f t="shared" si="17"/>
        <v>191400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153015</v>
      </c>
      <c r="F561" s="173">
        <f>work!I561+work!J561</f>
        <v>106337</v>
      </c>
      <c r="G561" s="118"/>
      <c r="H561" s="174" t="str">
        <f>work!L561</f>
        <v>20191209</v>
      </c>
      <c r="I561" s="117">
        <f t="shared" si="16"/>
        <v>153015</v>
      </c>
      <c r="J561" s="117">
        <f t="shared" si="17"/>
        <v>106337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0</v>
      </c>
      <c r="F562" s="173">
        <f>work!I562+work!J562</f>
        <v>0</v>
      </c>
      <c r="G562" s="118"/>
      <c r="H562" s="174" t="str">
        <f>work!L562</f>
        <v>20191107</v>
      </c>
      <c r="I562" s="117">
        <f t="shared" si="16"/>
        <v>0</v>
      </c>
      <c r="J562" s="117">
        <f t="shared" si="17"/>
        <v>0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790121</v>
      </c>
      <c r="F563" s="173">
        <f>work!I563+work!J563</f>
        <v>641169</v>
      </c>
      <c r="G563" s="118"/>
      <c r="H563" s="174" t="str">
        <f>work!L563</f>
        <v>20191209</v>
      </c>
      <c r="I563" s="117">
        <f t="shared" si="16"/>
        <v>790121</v>
      </c>
      <c r="J563" s="117">
        <f t="shared" si="17"/>
        <v>641169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1573040</v>
      </c>
      <c r="F564" s="173">
        <f>work!I564+work!J564</f>
        <v>47802</v>
      </c>
      <c r="G564" s="118"/>
      <c r="H564" s="174" t="str">
        <f>work!L564</f>
        <v>20191107</v>
      </c>
      <c r="I564" s="117">
        <f t="shared" si="16"/>
        <v>1573040</v>
      </c>
      <c r="J564" s="117">
        <f t="shared" si="17"/>
        <v>47802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1317416</v>
      </c>
      <c r="F565" s="173">
        <f>work!I565+work!J565</f>
        <v>31501</v>
      </c>
      <c r="G565" s="118"/>
      <c r="H565" s="174" t="str">
        <f>work!L565</f>
        <v>20191107</v>
      </c>
      <c r="I565" s="117">
        <f t="shared" si="16"/>
        <v>1317416</v>
      </c>
      <c r="J565" s="117">
        <f t="shared" si="17"/>
        <v>31501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616730</v>
      </c>
      <c r="F566" s="173">
        <f>work!I566+work!J566</f>
        <v>748192</v>
      </c>
      <c r="G566" s="118"/>
      <c r="H566" s="174" t="str">
        <f>work!L566</f>
        <v>20191107</v>
      </c>
      <c r="I566" s="117">
        <f t="shared" si="16"/>
        <v>616730</v>
      </c>
      <c r="J566" s="117">
        <f t="shared" si="17"/>
        <v>748192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 t="e">
        <f>work!G567+work!H567</f>
        <v>#VALUE!</v>
      </c>
      <c r="F567" s="173" t="e">
        <f>work!I567+work!J567</f>
        <v>#VALUE!</v>
      </c>
      <c r="G567" s="118"/>
      <c r="H567" s="174" t="str">
        <f>work!L567</f>
        <v>No report</v>
      </c>
      <c r="I567" s="117" t="e">
        <f t="shared" si="16"/>
        <v>#VALUE!</v>
      </c>
      <c r="J567" s="117" t="e">
        <f t="shared" si="17"/>
        <v>#VALUE!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466211</v>
      </c>
      <c r="F568" s="173">
        <f>work!I568+work!J568</f>
        <v>103200</v>
      </c>
      <c r="G568" s="118"/>
      <c r="H568" s="174" t="str">
        <f>work!L568</f>
        <v>20191209</v>
      </c>
      <c r="I568" s="117">
        <f t="shared" si="16"/>
        <v>466211</v>
      </c>
      <c r="J568" s="117">
        <f t="shared" si="17"/>
        <v>103200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>
        <f>work!G569+work!H569</f>
        <v>2602121</v>
      </c>
      <c r="F569" s="173">
        <f>work!I569+work!J569</f>
        <v>255084</v>
      </c>
      <c r="G569" s="118"/>
      <c r="H569" s="174" t="str">
        <f>work!L569</f>
        <v>20191107</v>
      </c>
      <c r="I569" s="117">
        <f t="shared" si="16"/>
        <v>2602121</v>
      </c>
      <c r="J569" s="117">
        <f t="shared" si="17"/>
        <v>255084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776781</v>
      </c>
      <c r="F570" s="173">
        <f>work!I570+work!J570</f>
        <v>3305502</v>
      </c>
      <c r="G570" s="118"/>
      <c r="H570" s="174" t="str">
        <f>work!L570</f>
        <v>20191107</v>
      </c>
      <c r="I570" s="117">
        <f t="shared" si="16"/>
        <v>776781</v>
      </c>
      <c r="J570" s="117">
        <f t="shared" si="17"/>
        <v>3305502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2815076</v>
      </c>
      <c r="F571" s="173">
        <f>work!I571+work!J571</f>
        <v>1040273</v>
      </c>
      <c r="G571" s="118"/>
      <c r="H571" s="174" t="str">
        <f>work!L571</f>
        <v>20191209</v>
      </c>
      <c r="I571" s="117">
        <f t="shared" si="16"/>
        <v>2815076</v>
      </c>
      <c r="J571" s="117">
        <f t="shared" si="17"/>
        <v>1040273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2817497</v>
      </c>
      <c r="F572" s="173">
        <f>work!I572+work!J572</f>
        <v>552933</v>
      </c>
      <c r="G572" s="118"/>
      <c r="H572" s="174" t="str">
        <f>work!L572</f>
        <v>20191107</v>
      </c>
      <c r="I572" s="117">
        <f t="shared" si="16"/>
        <v>2817497</v>
      </c>
      <c r="J572" s="117">
        <f t="shared" si="17"/>
        <v>552933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5514832</v>
      </c>
      <c r="F573" s="173">
        <f>work!I573+work!J573</f>
        <v>332806</v>
      </c>
      <c r="G573" s="118"/>
      <c r="H573" s="174" t="str">
        <f>work!L573</f>
        <v>20191107</v>
      </c>
      <c r="I573" s="117">
        <f t="shared" si="16"/>
        <v>5514832</v>
      </c>
      <c r="J573" s="117">
        <f t="shared" si="17"/>
        <v>332806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1400</v>
      </c>
      <c r="F574" s="173">
        <f>work!I574+work!J574</f>
        <v>0</v>
      </c>
      <c r="G574" s="118"/>
      <c r="H574" s="174" t="str">
        <f>work!L574</f>
        <v>20191107</v>
      </c>
      <c r="I574" s="117">
        <f t="shared" si="16"/>
        <v>1400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1694382</v>
      </c>
      <c r="F575" s="173">
        <f>work!I575+work!J575</f>
        <v>38000</v>
      </c>
      <c r="G575" s="118"/>
      <c r="H575" s="174" t="str">
        <f>work!L575</f>
        <v>20191107</v>
      </c>
      <c r="I575" s="117">
        <f t="shared" si="16"/>
        <v>1694382</v>
      </c>
      <c r="J575" s="117">
        <f t="shared" si="17"/>
        <v>38000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 t="e">
        <f>work!G576+work!H576</f>
        <v>#VALUE!</v>
      </c>
      <c r="F576" s="173" t="e">
        <f>work!I576+work!J576</f>
        <v>#VALUE!</v>
      </c>
      <c r="G576" s="118"/>
      <c r="H576" s="174" t="str">
        <f>work!L576</f>
        <v>No report</v>
      </c>
      <c r="I576" s="117" t="e">
        <f t="shared" si="16"/>
        <v>#VALUE!</v>
      </c>
      <c r="J576" s="117" t="e">
        <f t="shared" si="17"/>
        <v>#VALUE!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>
        <f>work!G577+work!H577</f>
        <v>92489</v>
      </c>
      <c r="F577" s="173">
        <f>work!I577+work!J577</f>
        <v>261000</v>
      </c>
      <c r="G577" s="118"/>
      <c r="H577" s="174" t="str">
        <f>work!L577</f>
        <v>20191209</v>
      </c>
      <c r="I577" s="117">
        <f t="shared" si="16"/>
        <v>92489</v>
      </c>
      <c r="J577" s="117">
        <f t="shared" si="17"/>
        <v>261000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887764</v>
      </c>
      <c r="F578" s="173">
        <f>work!I578+work!J578</f>
        <v>458140</v>
      </c>
      <c r="G578" s="118"/>
      <c r="H578" s="174" t="str">
        <f>work!L578</f>
        <v>20191107</v>
      </c>
      <c r="I578" s="117">
        <f t="shared" si="16"/>
        <v>887764</v>
      </c>
      <c r="J578" s="117">
        <f t="shared" si="17"/>
        <v>458140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29625</v>
      </c>
      <c r="F579" s="173">
        <f>work!I579+work!J579</f>
        <v>1214787</v>
      </c>
      <c r="G579" s="118"/>
      <c r="H579" s="174" t="str">
        <f>work!L579</f>
        <v>20191107</v>
      </c>
      <c r="I579" s="117">
        <f t="shared" si="16"/>
        <v>29625</v>
      </c>
      <c r="J579" s="117">
        <f t="shared" si="17"/>
        <v>1214787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516</v>
      </c>
      <c r="F580" s="173">
        <f>work!I580+work!J580</f>
        <v>47671</v>
      </c>
      <c r="G580" s="118"/>
      <c r="H580" s="174" t="str">
        <f>work!L580</f>
        <v>20191107</v>
      </c>
      <c r="I580" s="117">
        <f t="shared" si="16"/>
        <v>516</v>
      </c>
      <c r="J580" s="117">
        <f t="shared" si="17"/>
        <v>47671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39567</v>
      </c>
      <c r="F581" s="173">
        <f>work!I581+work!J581</f>
        <v>130123</v>
      </c>
      <c r="G581" s="118"/>
      <c r="H581" s="174" t="str">
        <f>work!L581</f>
        <v>20191107</v>
      </c>
      <c r="I581" s="117">
        <f t="shared" si="16"/>
        <v>39567</v>
      </c>
      <c r="J581" s="117">
        <f t="shared" si="17"/>
        <v>130123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 t="e">
        <f>work!G582+work!H582</f>
        <v>#VALUE!</v>
      </c>
      <c r="F582" s="173" t="e">
        <f>work!I582+work!J582</f>
        <v>#VALUE!</v>
      </c>
      <c r="G582" s="118"/>
      <c r="H582" s="174" t="str">
        <f>work!L582</f>
        <v>No report</v>
      </c>
      <c r="I582" s="117" t="e">
        <f t="shared" si="16"/>
        <v>#VALUE!</v>
      </c>
      <c r="J582" s="117" t="e">
        <f t="shared" si="17"/>
        <v>#VALUE!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25206</v>
      </c>
      <c r="F583" s="173">
        <f>work!I583+work!J583</f>
        <v>97500</v>
      </c>
      <c r="G583" s="118"/>
      <c r="H583" s="174" t="str">
        <f>work!L583</f>
        <v>20191107</v>
      </c>
      <c r="I583" s="117">
        <f t="shared" si="16"/>
        <v>25206</v>
      </c>
      <c r="J583" s="117">
        <f t="shared" si="17"/>
        <v>97500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37621</v>
      </c>
      <c r="F584" s="173">
        <f>work!I584+work!J584</f>
        <v>27990</v>
      </c>
      <c r="G584" s="118"/>
      <c r="H584" s="174" t="str">
        <f>work!L584</f>
        <v>20191107</v>
      </c>
      <c r="I584" s="117">
        <f t="shared" si="16"/>
        <v>37621</v>
      </c>
      <c r="J584" s="117">
        <f t="shared" si="17"/>
        <v>27990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17530</v>
      </c>
      <c r="F585" s="173">
        <f>work!I585+work!J585</f>
        <v>13440</v>
      </c>
      <c r="G585" s="118"/>
      <c r="H585" s="174" t="str">
        <f>work!L585</f>
        <v>20191107</v>
      </c>
      <c r="I585" s="117">
        <f t="shared" si="16"/>
        <v>17530</v>
      </c>
      <c r="J585" s="117">
        <f t="shared" si="17"/>
        <v>13440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78624</v>
      </c>
      <c r="F586" s="173">
        <f>work!I586+work!J586</f>
        <v>8775</v>
      </c>
      <c r="G586" s="118"/>
      <c r="H586" s="174" t="str">
        <f>work!L586</f>
        <v>20191209</v>
      </c>
      <c r="I586" s="117">
        <f t="shared" si="16"/>
        <v>78624</v>
      </c>
      <c r="J586" s="117">
        <f t="shared" si="17"/>
        <v>8775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97899</v>
      </c>
      <c r="F587" s="173">
        <f>work!I587+work!J587</f>
        <v>38066</v>
      </c>
      <c r="G587" s="118"/>
      <c r="H587" s="174" t="str">
        <f>work!L587</f>
        <v>20191107</v>
      </c>
      <c r="I587" s="117">
        <f t="shared" si="16"/>
        <v>97899</v>
      </c>
      <c r="J587" s="117">
        <f t="shared" si="17"/>
        <v>38066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53850</v>
      </c>
      <c r="F588" s="173">
        <f>work!I588+work!J588</f>
        <v>300</v>
      </c>
      <c r="G588" s="118"/>
      <c r="H588" s="174" t="str">
        <f>work!L588</f>
        <v>20191107</v>
      </c>
      <c r="I588" s="117">
        <f t="shared" si="16"/>
        <v>53850</v>
      </c>
      <c r="J588" s="117">
        <f t="shared" si="17"/>
        <v>300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 t="e">
        <f>work!G589+work!H589</f>
        <v>#VALUE!</v>
      </c>
      <c r="F589" s="173" t="e">
        <f>work!I589+work!J589</f>
        <v>#VALUE!</v>
      </c>
      <c r="G589" s="118"/>
      <c r="H589" s="174" t="str">
        <f>work!L589</f>
        <v>No report</v>
      </c>
      <c r="I589" s="117" t="e">
        <f t="shared" si="16"/>
        <v>#VALUE!</v>
      </c>
      <c r="J589" s="117" t="e">
        <f t="shared" si="17"/>
        <v>#VALUE!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358008</v>
      </c>
      <c r="F590" s="173">
        <f>work!I590+work!J590</f>
        <v>13296</v>
      </c>
      <c r="G590" s="118"/>
      <c r="H590" s="174" t="str">
        <f>work!L590</f>
        <v>20191107</v>
      </c>
      <c r="I590" s="117">
        <f t="shared" si="16"/>
        <v>358008</v>
      </c>
      <c r="J590" s="117">
        <f t="shared" si="17"/>
        <v>13296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89590</v>
      </c>
      <c r="F591" s="173">
        <f>work!I591+work!J591</f>
        <v>426842</v>
      </c>
      <c r="G591" s="118"/>
      <c r="H591" s="174" t="str">
        <f>work!L591</f>
        <v>20191107</v>
      </c>
      <c r="I591" s="117">
        <f t="shared" si="16"/>
        <v>89590</v>
      </c>
      <c r="J591" s="117">
        <f t="shared" si="17"/>
        <v>426842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345049</v>
      </c>
      <c r="F593" s="173">
        <f>work!I593+work!J593</f>
        <v>446318</v>
      </c>
      <c r="G593" s="118"/>
      <c r="H593" s="174" t="str">
        <f>work!L593</f>
        <v>20191107</v>
      </c>
      <c r="I593" s="117">
        <f t="shared" si="16"/>
        <v>345049</v>
      </c>
      <c r="J593" s="117">
        <f t="shared" si="17"/>
        <v>446318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37010</v>
      </c>
      <c r="F594" s="173">
        <f>work!I594+work!J594</f>
        <v>74125</v>
      </c>
      <c r="G594" s="118"/>
      <c r="H594" s="174" t="str">
        <f>work!L594</f>
        <v>20191107</v>
      </c>
      <c r="I594" s="117">
        <f t="shared" si="16"/>
        <v>37010</v>
      </c>
      <c r="J594" s="117">
        <f t="shared" si="17"/>
        <v>74125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88872</v>
      </c>
      <c r="F595" s="173">
        <f>work!I595+work!J595</f>
        <v>71330</v>
      </c>
      <c r="G595" s="118"/>
      <c r="H595" s="174" t="str">
        <f>work!L595</f>
        <v>20191209</v>
      </c>
      <c r="I595" s="117">
        <f t="shared" si="16"/>
        <v>88872</v>
      </c>
      <c r="J595" s="117">
        <f t="shared" si="17"/>
        <v>71330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55195</v>
      </c>
      <c r="F596" s="173">
        <f>work!I596+work!J596</f>
        <v>117600</v>
      </c>
      <c r="G596" s="118"/>
      <c r="H596" s="174" t="str">
        <f>work!L596</f>
        <v>20191107</v>
      </c>
      <c r="I596" s="117">
        <f t="shared" si="16"/>
        <v>55195</v>
      </c>
      <c r="J596" s="117">
        <f t="shared" si="17"/>
        <v>117600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90243</v>
      </c>
      <c r="F597" s="173">
        <f>work!I597+work!J597</f>
        <v>27006</v>
      </c>
      <c r="G597" s="118"/>
      <c r="H597" s="174" t="str">
        <f>work!L597</f>
        <v>20191209</v>
      </c>
      <c r="I597" s="117">
        <f t="shared" si="16"/>
        <v>90243</v>
      </c>
      <c r="J597" s="117">
        <f t="shared" si="17"/>
        <v>27006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1779319</v>
      </c>
      <c r="G598" s="118"/>
      <c r="H598" s="174" t="str">
        <f>work!L598</f>
        <v>20191107</v>
      </c>
      <c r="I598" s="117">
        <f t="shared" si="16"/>
        <v>0</v>
      </c>
      <c r="J598" s="117">
        <f t="shared" si="17"/>
        <v>1779319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- October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October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12/9/19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12/9/19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1544334909</v>
      </c>
      <c r="D8" s="44">
        <f>SUM(top_20_ytd!D7+top_20_ytd!E7)</f>
        <v>1257814578</v>
      </c>
      <c r="E8" s="44">
        <f>SUM(top_20_ytd!F7+top_20_ytd!G7)</f>
        <v>286520331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1544334909</v>
      </c>
      <c r="P8" s="161">
        <f t="shared" si="3"/>
        <v>1257814578</v>
      </c>
      <c r="Q8" s="208">
        <f t="shared" si="4"/>
        <v>286520331</v>
      </c>
      <c r="R8" s="206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457894315</v>
      </c>
      <c r="D9" s="46">
        <f>SUM(top_20_ytd!D8+top_20_ytd!E8)</f>
        <v>81873080</v>
      </c>
      <c r="E9" s="46">
        <f>SUM(top_20_ytd!F8+top_20_ytd!G8)</f>
        <v>376021235</v>
      </c>
      <c r="F9" s="75"/>
      <c r="G9" s="46"/>
      <c r="K9" s="134"/>
      <c r="L9" s="115">
        <v>2</v>
      </c>
      <c r="M9" s="116" t="str">
        <f t="shared" si="0"/>
        <v>Newark City</v>
      </c>
      <c r="N9" s="116" t="str">
        <f t="shared" si="1"/>
        <v>Essex</v>
      </c>
      <c r="O9" s="117">
        <f t="shared" si="2"/>
        <v>457894315</v>
      </c>
      <c r="P9" s="117">
        <f t="shared" si="3"/>
        <v>81873080</v>
      </c>
      <c r="Q9" s="181">
        <f t="shared" si="4"/>
        <v>376021235</v>
      </c>
      <c r="R9" s="206"/>
    </row>
    <row r="10" spans="1:18" ht="15">
      <c r="A10" s="18" t="str">
        <f>top_20_ytd!A9</f>
        <v>Hackensack City</v>
      </c>
      <c r="B10" s="18" t="str">
        <f>top_20_ytd!B9</f>
        <v>Bergen</v>
      </c>
      <c r="C10" s="46">
        <f t="shared" si="5"/>
        <v>307689206</v>
      </c>
      <c r="D10" s="46">
        <f>SUM(top_20_ytd!D9+top_20_ytd!E9)</f>
        <v>157215192</v>
      </c>
      <c r="E10" s="46">
        <f>SUM(top_20_ytd!F9+top_20_ytd!G9)</f>
        <v>150474014</v>
      </c>
      <c r="F10" s="75"/>
      <c r="G10" s="46"/>
      <c r="K10" s="134"/>
      <c r="L10" s="115">
        <v>3</v>
      </c>
      <c r="M10" s="116" t="str">
        <f t="shared" si="0"/>
        <v>Hackensack City</v>
      </c>
      <c r="N10" s="116" t="str">
        <f t="shared" si="1"/>
        <v>Bergen</v>
      </c>
      <c r="O10" s="117">
        <f t="shared" si="2"/>
        <v>307689206</v>
      </c>
      <c r="P10" s="117">
        <f t="shared" si="3"/>
        <v>157215192</v>
      </c>
      <c r="Q10" s="181">
        <f t="shared" si="4"/>
        <v>150474014</v>
      </c>
      <c r="R10" s="206"/>
    </row>
    <row r="11" spans="1:18" ht="15">
      <c r="A11" s="18" t="str">
        <f>top_20_ytd!A10</f>
        <v>Clifton City</v>
      </c>
      <c r="B11" s="18" t="str">
        <f>top_20_ytd!B10</f>
        <v>Passaic</v>
      </c>
      <c r="C11" s="46">
        <f t="shared" si="5"/>
        <v>244638251</v>
      </c>
      <c r="D11" s="46">
        <f>SUM(top_20_ytd!D10+top_20_ytd!E10)</f>
        <v>36845006</v>
      </c>
      <c r="E11" s="46">
        <f>SUM(top_20_ytd!F10+top_20_ytd!G10)</f>
        <v>207793245</v>
      </c>
      <c r="F11" s="75"/>
      <c r="G11" s="46"/>
      <c r="K11" s="134"/>
      <c r="L11" s="115">
        <v>4</v>
      </c>
      <c r="M11" s="116" t="str">
        <f t="shared" si="0"/>
        <v>Clifton City</v>
      </c>
      <c r="N11" s="116" t="str">
        <f t="shared" si="1"/>
        <v>Passaic</v>
      </c>
      <c r="O11" s="117">
        <f t="shared" si="2"/>
        <v>244638251</v>
      </c>
      <c r="P11" s="117">
        <f t="shared" si="3"/>
        <v>36845006</v>
      </c>
      <c r="Q11" s="181">
        <f t="shared" si="4"/>
        <v>207793245</v>
      </c>
      <c r="R11" s="206"/>
    </row>
    <row r="12" spans="1:18" ht="15">
      <c r="A12" s="18" t="str">
        <f>top_20_ytd!A11</f>
        <v>Cherry Hill Township</v>
      </c>
      <c r="B12" s="18" t="str">
        <f>top_20_ytd!B11</f>
        <v>Camden</v>
      </c>
      <c r="C12" s="46">
        <f t="shared" si="5"/>
        <v>208287531</v>
      </c>
      <c r="D12" s="46">
        <f>SUM(top_20_ytd!D11+top_20_ytd!E11)</f>
        <v>26586036</v>
      </c>
      <c r="E12" s="46">
        <f>SUM(top_20_ytd!F11+top_20_ytd!G11)</f>
        <v>181701495</v>
      </c>
      <c r="F12" s="75"/>
      <c r="G12" s="46"/>
      <c r="K12" s="134"/>
      <c r="L12" s="115">
        <v>5</v>
      </c>
      <c r="M12" s="116" t="str">
        <f t="shared" si="0"/>
        <v>Cherry Hill Township</v>
      </c>
      <c r="N12" s="116" t="str">
        <f t="shared" si="1"/>
        <v>Camden</v>
      </c>
      <c r="O12" s="117">
        <f t="shared" si="2"/>
        <v>208287531</v>
      </c>
      <c r="P12" s="117">
        <f t="shared" si="3"/>
        <v>26586036</v>
      </c>
      <c r="Q12" s="181">
        <f t="shared" si="4"/>
        <v>181701495</v>
      </c>
      <c r="R12" s="206"/>
    </row>
    <row r="13" spans="1:18" ht="15">
      <c r="A13" s="18" t="str">
        <f>top_20_ytd!A12</f>
        <v>Edison Township</v>
      </c>
      <c r="B13" s="18" t="str">
        <f>top_20_ytd!B12</f>
        <v>Middlesex</v>
      </c>
      <c r="C13" s="46">
        <f t="shared" si="5"/>
        <v>199339699</v>
      </c>
      <c r="D13" s="46">
        <f>SUM(top_20_ytd!D12+top_20_ytd!E12)</f>
        <v>53107584</v>
      </c>
      <c r="E13" s="46">
        <f>SUM(top_20_ytd!F12+top_20_ytd!G12)</f>
        <v>146232115</v>
      </c>
      <c r="F13" s="75"/>
      <c r="G13" s="46"/>
      <c r="K13" s="134"/>
      <c r="L13" s="115">
        <v>6</v>
      </c>
      <c r="M13" s="116" t="str">
        <f t="shared" si="0"/>
        <v>Edison Township</v>
      </c>
      <c r="N13" s="116" t="str">
        <f t="shared" si="1"/>
        <v>Middlesex</v>
      </c>
      <c r="O13" s="117">
        <f t="shared" si="2"/>
        <v>199339699</v>
      </c>
      <c r="P13" s="117">
        <f t="shared" si="3"/>
        <v>53107584</v>
      </c>
      <c r="Q13" s="181">
        <f t="shared" si="4"/>
        <v>146232115</v>
      </c>
      <c r="R13" s="206"/>
    </row>
    <row r="14" spans="1:18" ht="15">
      <c r="A14" s="18" t="str">
        <f>top_20_ytd!A13</f>
        <v>Camden City</v>
      </c>
      <c r="B14" s="18" t="str">
        <f>top_20_ytd!B13</f>
        <v>Camden</v>
      </c>
      <c r="C14" s="46">
        <f t="shared" si="5"/>
        <v>188049311</v>
      </c>
      <c r="D14" s="46">
        <f>SUM(top_20_ytd!D13+top_20_ytd!E13)</f>
        <v>17477716</v>
      </c>
      <c r="E14" s="46">
        <f>SUM(top_20_ytd!F13+top_20_ytd!G13)</f>
        <v>170571595</v>
      </c>
      <c r="F14" s="75"/>
      <c r="G14" s="46"/>
      <c r="K14" s="134"/>
      <c r="L14" s="115">
        <v>7</v>
      </c>
      <c r="M14" s="116" t="str">
        <f t="shared" si="0"/>
        <v>Camden City</v>
      </c>
      <c r="N14" s="116" t="str">
        <f t="shared" si="1"/>
        <v>Camden</v>
      </c>
      <c r="O14" s="117">
        <f t="shared" si="2"/>
        <v>188049311</v>
      </c>
      <c r="P14" s="117">
        <f t="shared" si="3"/>
        <v>17477716</v>
      </c>
      <c r="Q14" s="181">
        <f t="shared" si="4"/>
        <v>170571595</v>
      </c>
      <c r="R14" s="206"/>
    </row>
    <row r="15" spans="1:18" ht="15">
      <c r="A15" s="18" t="str">
        <f>top_20_ytd!A14</f>
        <v>Piscataway Township</v>
      </c>
      <c r="B15" s="18" t="str">
        <f>top_20_ytd!B14</f>
        <v>Middlesex</v>
      </c>
      <c r="C15" s="46">
        <f t="shared" si="5"/>
        <v>176483460</v>
      </c>
      <c r="D15" s="46">
        <f>SUM(top_20_ytd!D14+top_20_ytd!E14)</f>
        <v>16162950</v>
      </c>
      <c r="E15" s="46">
        <f>SUM(top_20_ytd!F14+top_20_ytd!G14)</f>
        <v>160320510</v>
      </c>
      <c r="F15" s="75"/>
      <c r="G15" s="46"/>
      <c r="K15" s="134"/>
      <c r="L15" s="115">
        <v>8</v>
      </c>
      <c r="M15" s="116" t="str">
        <f t="shared" si="0"/>
        <v>Piscataway Township</v>
      </c>
      <c r="N15" s="116" t="str">
        <f t="shared" si="1"/>
        <v>Middlesex</v>
      </c>
      <c r="O15" s="117">
        <f t="shared" si="2"/>
        <v>176483460</v>
      </c>
      <c r="P15" s="117">
        <f t="shared" si="3"/>
        <v>16162950</v>
      </c>
      <c r="Q15" s="181">
        <f t="shared" si="4"/>
        <v>160320510</v>
      </c>
      <c r="R15" s="206"/>
    </row>
    <row r="16" spans="1:18" ht="15">
      <c r="A16" s="18" t="str">
        <f>top_20_ytd!A15</f>
        <v>Lawrence Township</v>
      </c>
      <c r="B16" s="18" t="str">
        <f>top_20_ytd!B15</f>
        <v>Mercer</v>
      </c>
      <c r="C16" s="46">
        <f t="shared" si="5"/>
        <v>167715386</v>
      </c>
      <c r="D16" s="46">
        <f>SUM(top_20_ytd!D15+top_20_ytd!E15)</f>
        <v>20124514</v>
      </c>
      <c r="E16" s="46">
        <f>SUM(top_20_ytd!F15+top_20_ytd!G15)</f>
        <v>147590872</v>
      </c>
      <c r="G16" s="46"/>
      <c r="K16" s="134"/>
      <c r="L16" s="115">
        <v>9</v>
      </c>
      <c r="M16" s="116" t="str">
        <f t="shared" si="0"/>
        <v>Lawrence Township</v>
      </c>
      <c r="N16" s="116" t="str">
        <f t="shared" si="1"/>
        <v>Mercer</v>
      </c>
      <c r="O16" s="117">
        <f t="shared" si="2"/>
        <v>167715386</v>
      </c>
      <c r="P16" s="117">
        <f t="shared" si="3"/>
        <v>20124514</v>
      </c>
      <c r="Q16" s="181">
        <f t="shared" si="4"/>
        <v>147590872</v>
      </c>
      <c r="R16" s="206"/>
    </row>
    <row r="17" spans="1:18" ht="15">
      <c r="A17" s="18" t="str">
        <f>top_20_ytd!A16</f>
        <v>Woodbridge Township</v>
      </c>
      <c r="B17" s="18" t="str">
        <f>top_20_ytd!B16</f>
        <v>Middlesex</v>
      </c>
      <c r="C17" s="46">
        <f t="shared" si="5"/>
        <v>161754129</v>
      </c>
      <c r="D17" s="46">
        <f>SUM(top_20_ytd!D16+top_20_ytd!E16)</f>
        <v>68999035</v>
      </c>
      <c r="E17" s="46">
        <f>SUM(top_20_ytd!F16+top_20_ytd!G16)</f>
        <v>92755094</v>
      </c>
      <c r="G17" s="46"/>
      <c r="K17" s="134"/>
      <c r="L17" s="115">
        <v>10</v>
      </c>
      <c r="M17" s="116" t="str">
        <f t="shared" si="0"/>
        <v>Woodbridge Township</v>
      </c>
      <c r="N17" s="116" t="str">
        <f t="shared" si="1"/>
        <v>Middlesex</v>
      </c>
      <c r="O17" s="117">
        <f t="shared" si="2"/>
        <v>161754129</v>
      </c>
      <c r="P17" s="117">
        <f t="shared" si="3"/>
        <v>68999035</v>
      </c>
      <c r="Q17" s="181">
        <f t="shared" si="4"/>
        <v>92755094</v>
      </c>
      <c r="R17" s="206"/>
    </row>
    <row r="18" spans="1:18" ht="15">
      <c r="A18" s="18" t="str">
        <f>top_20_ytd!A17</f>
        <v>Wayne Township</v>
      </c>
      <c r="B18" s="18" t="str">
        <f>top_20_ytd!B17</f>
        <v>Passaic</v>
      </c>
      <c r="C18" s="46">
        <f t="shared" si="5"/>
        <v>160326814</v>
      </c>
      <c r="D18" s="46">
        <f>SUM(top_20_ytd!D17+top_20_ytd!E17)</f>
        <v>16856949</v>
      </c>
      <c r="E18" s="46">
        <f>SUM(top_20_ytd!F17+top_20_ytd!G17)</f>
        <v>143469865</v>
      </c>
      <c r="G18" s="46"/>
      <c r="K18" s="134"/>
      <c r="L18" s="115">
        <v>11</v>
      </c>
      <c r="M18" s="116" t="str">
        <f t="shared" si="0"/>
        <v>Wayne Township</v>
      </c>
      <c r="N18" s="116" t="str">
        <f t="shared" si="1"/>
        <v>Passaic</v>
      </c>
      <c r="O18" s="117">
        <f t="shared" si="2"/>
        <v>160326814</v>
      </c>
      <c r="P18" s="117">
        <f t="shared" si="3"/>
        <v>16856949</v>
      </c>
      <c r="Q18" s="181">
        <f t="shared" si="4"/>
        <v>143469865</v>
      </c>
      <c r="R18" s="206"/>
    </row>
    <row r="19" spans="1:18" ht="15">
      <c r="A19" s="18" t="str">
        <f>top_20_ytd!A18</f>
        <v>East Rutherford Borough</v>
      </c>
      <c r="B19" s="18" t="str">
        <f>top_20_ytd!B18</f>
        <v>Bergen</v>
      </c>
      <c r="C19" s="46">
        <f t="shared" si="5"/>
        <v>152753218</v>
      </c>
      <c r="D19" s="46">
        <f>SUM(top_20_ytd!D18+top_20_ytd!E18)</f>
        <v>1836927</v>
      </c>
      <c r="E19" s="46">
        <f>SUM(top_20_ytd!F18+top_20_ytd!G18)</f>
        <v>150916291</v>
      </c>
      <c r="G19" s="46"/>
      <c r="K19" s="134"/>
      <c r="L19" s="115">
        <v>12</v>
      </c>
      <c r="M19" s="116" t="str">
        <f t="shared" si="0"/>
        <v>East Rutherford Borough</v>
      </c>
      <c r="N19" s="116" t="str">
        <f t="shared" si="1"/>
        <v>Bergen</v>
      </c>
      <c r="O19" s="117">
        <f t="shared" si="2"/>
        <v>152753218</v>
      </c>
      <c r="P19" s="117">
        <f t="shared" si="3"/>
        <v>1836927</v>
      </c>
      <c r="Q19" s="181">
        <f t="shared" si="4"/>
        <v>150916291</v>
      </c>
      <c r="R19" s="206"/>
    </row>
    <row r="20" spans="1:18" ht="15">
      <c r="A20" s="18" t="str">
        <f>top_20_ytd!A19</f>
        <v>Guttenberg Town</v>
      </c>
      <c r="B20" s="18" t="str">
        <f>top_20_ytd!B19</f>
        <v>Hudson</v>
      </c>
      <c r="C20" s="46">
        <f t="shared" si="5"/>
        <v>139501342</v>
      </c>
      <c r="D20" s="46">
        <f>SUM(top_20_ytd!D19+top_20_ytd!E19)</f>
        <v>136094422</v>
      </c>
      <c r="E20" s="46">
        <f>SUM(top_20_ytd!F19+top_20_ytd!G19)</f>
        <v>3406920</v>
      </c>
      <c r="G20" s="46"/>
      <c r="K20" s="134"/>
      <c r="L20" s="115">
        <v>13</v>
      </c>
      <c r="M20" s="116" t="str">
        <f t="shared" si="0"/>
        <v>Guttenberg Town</v>
      </c>
      <c r="N20" s="116" t="str">
        <f t="shared" si="1"/>
        <v>Hudson</v>
      </c>
      <c r="O20" s="117">
        <f t="shared" si="2"/>
        <v>139501342</v>
      </c>
      <c r="P20" s="117">
        <f t="shared" si="3"/>
        <v>136094422</v>
      </c>
      <c r="Q20" s="181">
        <f t="shared" si="4"/>
        <v>3406920</v>
      </c>
      <c r="R20" s="206"/>
    </row>
    <row r="21" spans="1:18" ht="15">
      <c r="A21" s="18" t="str">
        <f>top_20_ytd!A20</f>
        <v>Mount Laurel Township</v>
      </c>
      <c r="B21" s="18" t="str">
        <f>top_20_ytd!B20</f>
        <v>Burlington</v>
      </c>
      <c r="C21" s="46">
        <f t="shared" si="5"/>
        <v>135822840</v>
      </c>
      <c r="D21" s="46">
        <f>SUM(top_20_ytd!D20+top_20_ytd!E20)</f>
        <v>67405404</v>
      </c>
      <c r="E21" s="46">
        <f>SUM(top_20_ytd!F20+top_20_ytd!G20)</f>
        <v>68417436</v>
      </c>
      <c r="G21" s="46"/>
      <c r="K21" s="134"/>
      <c r="L21" s="115">
        <v>14</v>
      </c>
      <c r="M21" s="116" t="str">
        <f t="shared" si="0"/>
        <v>Mount Laurel Township</v>
      </c>
      <c r="N21" s="116" t="str">
        <f t="shared" si="1"/>
        <v>Burlington</v>
      </c>
      <c r="O21" s="117">
        <f t="shared" si="2"/>
        <v>135822840</v>
      </c>
      <c r="P21" s="117">
        <f t="shared" si="3"/>
        <v>67405404</v>
      </c>
      <c r="Q21" s="181">
        <f t="shared" si="4"/>
        <v>68417436</v>
      </c>
      <c r="R21" s="206"/>
    </row>
    <row r="22" spans="1:18" ht="15">
      <c r="A22" s="18" t="str">
        <f>top_20_ytd!A21</f>
        <v>Lakewood Township</v>
      </c>
      <c r="B22" s="18" t="str">
        <f>top_20_ytd!B21</f>
        <v>Ocean</v>
      </c>
      <c r="C22" s="46">
        <f t="shared" si="5"/>
        <v>135351981</v>
      </c>
      <c r="D22" s="46">
        <f>SUM(top_20_ytd!D21+top_20_ytd!E21)</f>
        <v>65445142</v>
      </c>
      <c r="E22" s="46">
        <f>SUM(top_20_ytd!F21+top_20_ytd!G21)</f>
        <v>69906839</v>
      </c>
      <c r="G22" s="46"/>
      <c r="K22" s="134"/>
      <c r="L22" s="115">
        <v>15</v>
      </c>
      <c r="M22" s="116" t="str">
        <f t="shared" si="0"/>
        <v>Lakewood Township</v>
      </c>
      <c r="N22" s="116" t="str">
        <f t="shared" si="1"/>
        <v>Ocean</v>
      </c>
      <c r="O22" s="117">
        <f t="shared" si="2"/>
        <v>135351981</v>
      </c>
      <c r="P22" s="117">
        <f t="shared" si="3"/>
        <v>65445142</v>
      </c>
      <c r="Q22" s="181">
        <f t="shared" si="4"/>
        <v>69906839</v>
      </c>
      <c r="R22" s="206"/>
    </row>
    <row r="23" spans="1:18" ht="15">
      <c r="A23" s="18" t="str">
        <f>top_20_ytd!A22</f>
        <v>Toms River Township</v>
      </c>
      <c r="B23" s="18" t="str">
        <f>top_20_ytd!B22</f>
        <v>Ocean</v>
      </c>
      <c r="C23" s="46">
        <f t="shared" si="5"/>
        <v>134808571</v>
      </c>
      <c r="D23" s="46">
        <f>SUM(top_20_ytd!D22+top_20_ytd!E22)</f>
        <v>72066238</v>
      </c>
      <c r="E23" s="46">
        <f>SUM(top_20_ytd!F22+top_20_ytd!G22)</f>
        <v>62742333</v>
      </c>
      <c r="G23" s="46"/>
      <c r="K23" s="134"/>
      <c r="L23" s="115">
        <v>16</v>
      </c>
      <c r="M23" s="116" t="str">
        <f t="shared" si="0"/>
        <v>Toms River Township</v>
      </c>
      <c r="N23" s="116" t="str">
        <f t="shared" si="1"/>
        <v>Ocean</v>
      </c>
      <c r="O23" s="117">
        <f t="shared" si="2"/>
        <v>134808571</v>
      </c>
      <c r="P23" s="117">
        <f t="shared" si="3"/>
        <v>72066238</v>
      </c>
      <c r="Q23" s="181">
        <f t="shared" si="4"/>
        <v>62742333</v>
      </c>
      <c r="R23" s="206"/>
    </row>
    <row r="24" spans="1:18" ht="15">
      <c r="A24" s="18" t="str">
        <f>top_20_ytd!A23</f>
        <v>Hoboken City</v>
      </c>
      <c r="B24" s="18" t="str">
        <f>top_20_ytd!B23</f>
        <v>Hudson</v>
      </c>
      <c r="C24" s="46">
        <f t="shared" si="5"/>
        <v>129224851</v>
      </c>
      <c r="D24" s="46">
        <f>SUM(top_20_ytd!D23+top_20_ytd!E23)</f>
        <v>77711595</v>
      </c>
      <c r="E24" s="46">
        <f>SUM(top_20_ytd!F23+top_20_ytd!G23)</f>
        <v>51513256</v>
      </c>
      <c r="G24" s="46"/>
      <c r="K24" s="134"/>
      <c r="L24" s="115">
        <v>17</v>
      </c>
      <c r="M24" s="116" t="str">
        <f t="shared" si="0"/>
        <v>Hoboken City</v>
      </c>
      <c r="N24" s="116" t="str">
        <f t="shared" si="1"/>
        <v>Hudson</v>
      </c>
      <c r="O24" s="117">
        <f t="shared" si="2"/>
        <v>129224851</v>
      </c>
      <c r="P24" s="117">
        <f t="shared" si="3"/>
        <v>77711595</v>
      </c>
      <c r="Q24" s="181">
        <f t="shared" si="4"/>
        <v>51513256</v>
      </c>
      <c r="R24" s="206"/>
    </row>
    <row r="25" spans="1:18" ht="15">
      <c r="A25" s="18" t="str">
        <f>top_20_ytd!A24</f>
        <v>Raritan Borough</v>
      </c>
      <c r="B25" s="18" t="str">
        <f>top_20_ytd!B24</f>
        <v>Somerset</v>
      </c>
      <c r="C25" s="46">
        <f t="shared" si="5"/>
        <v>124743326</v>
      </c>
      <c r="D25" s="46">
        <f>SUM(top_20_ytd!D24+top_20_ytd!E24)</f>
        <v>6281292</v>
      </c>
      <c r="E25" s="46">
        <f>SUM(top_20_ytd!F24+top_20_ytd!G24)</f>
        <v>118462034</v>
      </c>
      <c r="G25" s="46"/>
      <c r="K25" s="134"/>
      <c r="L25" s="115">
        <v>18</v>
      </c>
      <c r="M25" s="116" t="str">
        <f t="shared" si="0"/>
        <v>Raritan Borough</v>
      </c>
      <c r="N25" s="116" t="str">
        <f t="shared" si="1"/>
        <v>Somerset</v>
      </c>
      <c r="O25" s="117">
        <f t="shared" si="2"/>
        <v>124743326</v>
      </c>
      <c r="P25" s="117">
        <f t="shared" si="3"/>
        <v>6281292</v>
      </c>
      <c r="Q25" s="181">
        <f t="shared" si="4"/>
        <v>118462034</v>
      </c>
      <c r="R25" s="206"/>
    </row>
    <row r="26" spans="1:18" ht="15">
      <c r="A26" s="18" t="str">
        <f>top_20_ytd!A25</f>
        <v>Franklin Township</v>
      </c>
      <c r="B26" s="18" t="str">
        <f>top_20_ytd!B25</f>
        <v>Somerset</v>
      </c>
      <c r="C26" s="46">
        <f t="shared" si="5"/>
        <v>123874241</v>
      </c>
      <c r="D26" s="46">
        <f>SUM(top_20_ytd!D25+top_20_ytd!E25)</f>
        <v>27425413</v>
      </c>
      <c r="E26" s="46">
        <f>SUM(top_20_ytd!F25+top_20_ytd!G25)</f>
        <v>96448828</v>
      </c>
      <c r="G26" s="46"/>
      <c r="K26" s="134"/>
      <c r="L26" s="115">
        <v>19</v>
      </c>
      <c r="M26" s="116" t="str">
        <f t="shared" si="0"/>
        <v>Franklin Township</v>
      </c>
      <c r="N26" s="116" t="str">
        <f t="shared" si="1"/>
        <v>Somerset</v>
      </c>
      <c r="O26" s="117">
        <f t="shared" si="2"/>
        <v>123874241</v>
      </c>
      <c r="P26" s="117">
        <f t="shared" si="3"/>
        <v>27425413</v>
      </c>
      <c r="Q26" s="181">
        <f t="shared" si="4"/>
        <v>96448828</v>
      </c>
      <c r="R26" s="206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117141823</v>
      </c>
      <c r="D27" s="46">
        <f>SUM(top_20_ytd!D26+top_20_ytd!E26)</f>
        <v>29419817</v>
      </c>
      <c r="E27" s="46">
        <f>SUM(top_20_ytd!F26+top_20_ytd!G26)</f>
        <v>87722006</v>
      </c>
      <c r="G27" s="46"/>
      <c r="K27" s="134"/>
      <c r="L27" s="115">
        <v>20</v>
      </c>
      <c r="M27" s="116" t="str">
        <f t="shared" si="0"/>
        <v>South Brunswick Township</v>
      </c>
      <c r="N27" s="116" t="str">
        <f t="shared" si="1"/>
        <v>Middlesex</v>
      </c>
      <c r="O27" s="117">
        <f t="shared" si="2"/>
        <v>117141823</v>
      </c>
      <c r="P27" s="117">
        <f t="shared" si="3"/>
        <v>29419817</v>
      </c>
      <c r="Q27" s="181">
        <f t="shared" si="4"/>
        <v>87722006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5009735204</v>
      </c>
      <c r="D29" s="49">
        <f>SUM(D8:D27)</f>
        <v>2236748890</v>
      </c>
      <c r="E29" s="49">
        <f>SUM(E8:E27)</f>
        <v>2772986314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5009735204</v>
      </c>
      <c r="P29" s="117">
        <f t="shared" si="6"/>
        <v>2236748890</v>
      </c>
      <c r="Q29" s="181">
        <f t="shared" si="6"/>
        <v>2772986314</v>
      </c>
      <c r="R29" s="206"/>
    </row>
    <row r="30" spans="1:18" ht="15">
      <c r="A30" s="18" t="s">
        <v>6</v>
      </c>
      <c r="C30" s="52">
        <f>D30+E30</f>
        <v>14588809320</v>
      </c>
      <c r="D30" s="27">
        <f>SUM(top_20_ytd!D28:E28)</f>
        <v>7412103667</v>
      </c>
      <c r="E30" s="27">
        <f>SUM(top_20_ytd!F28:G28)</f>
        <v>7176705653</v>
      </c>
      <c r="K30" s="134"/>
      <c r="L30" s="118"/>
      <c r="M30" s="116" t="str">
        <f>A30</f>
        <v>New Jersey</v>
      </c>
      <c r="N30" s="116"/>
      <c r="O30" s="119">
        <f t="shared" si="6"/>
        <v>14588809320</v>
      </c>
      <c r="P30" s="119">
        <f t="shared" si="6"/>
        <v>7412103667</v>
      </c>
      <c r="Q30" s="210">
        <f t="shared" si="6"/>
        <v>7176705653</v>
      </c>
      <c r="R30" s="206"/>
    </row>
    <row r="31" spans="1:18" ht="15">
      <c r="A31" s="18" t="s">
        <v>12</v>
      </c>
      <c r="C31" s="42">
        <f>C29/C30</f>
        <v>0.3433957558916124</v>
      </c>
      <c r="D31" s="42">
        <f>D29/D30</f>
        <v>0.3017697796049997</v>
      </c>
      <c r="E31" s="42">
        <f>E29/E30</f>
        <v>0.3863870761985116</v>
      </c>
      <c r="K31" s="134"/>
      <c r="L31" s="118"/>
      <c r="M31" s="116" t="str">
        <f>A31</f>
        <v>Top as a % of New Jersey</v>
      </c>
      <c r="N31" s="116"/>
      <c r="O31" s="120">
        <f>O29/O30</f>
        <v>0.3433957558916124</v>
      </c>
      <c r="P31" s="120">
        <f>P29/P30</f>
        <v>0.3017697796049997</v>
      </c>
      <c r="Q31" s="211">
        <f>Q29/Q30</f>
        <v>0.3863870761985116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.75" thickBot="1">
      <c r="K33" s="135"/>
      <c r="L33" s="136"/>
      <c r="M33" s="136"/>
      <c r="N33" s="136"/>
      <c r="O33" s="136"/>
      <c r="P33" s="136"/>
      <c r="Q33" s="136"/>
      <c r="R33" s="130"/>
    </row>
    <row r="34" spans="11:18" ht="15.75" thickTop="1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October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October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12/9/19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12/9/19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414643567</v>
      </c>
      <c r="D8" s="44">
        <f>SUM(top_20!D7+top_20!E7)</f>
        <v>367141278</v>
      </c>
      <c r="E8" s="44">
        <f>SUM(top_20!F7+top_20!G7)</f>
        <v>47502289</v>
      </c>
      <c r="F8" s="26"/>
      <c r="H8" s="5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414643567</v>
      </c>
      <c r="P8" s="161">
        <f t="shared" si="3"/>
        <v>367141278</v>
      </c>
      <c r="Q8" s="161">
        <f t="shared" si="4"/>
        <v>47502289</v>
      </c>
      <c r="R8" s="206"/>
    </row>
    <row r="9" spans="1:18" ht="15">
      <c r="A9" s="18" t="str">
        <f>top_20!A8</f>
        <v>Guttenberg Town</v>
      </c>
      <c r="B9" s="18" t="str">
        <f>top_20!B8</f>
        <v>Hudson</v>
      </c>
      <c r="C9" s="49">
        <f aca="true" t="shared" si="5" ref="C9:C26">D9+E9</f>
        <v>132865309</v>
      </c>
      <c r="D9" s="46">
        <f>SUM(top_20!D8+top_20!E8)</f>
        <v>131808160</v>
      </c>
      <c r="E9" s="46">
        <f>SUM(top_20!F8+top_20!G8)</f>
        <v>1057149</v>
      </c>
      <c r="F9" s="26"/>
      <c r="G9" s="5"/>
      <c r="H9" s="5"/>
      <c r="K9" s="134"/>
      <c r="L9" s="115">
        <v>2</v>
      </c>
      <c r="M9" s="116" t="str">
        <f t="shared" si="0"/>
        <v>Guttenberg Town</v>
      </c>
      <c r="N9" s="116" t="str">
        <f t="shared" si="1"/>
        <v>Hudson</v>
      </c>
      <c r="O9" s="117">
        <f t="shared" si="2"/>
        <v>132865309</v>
      </c>
      <c r="P9" s="117">
        <f t="shared" si="3"/>
        <v>131808160</v>
      </c>
      <c r="Q9" s="117">
        <f t="shared" si="4"/>
        <v>1057149</v>
      </c>
      <c r="R9" s="206"/>
    </row>
    <row r="10" spans="1:18" ht="15">
      <c r="A10" s="18" t="str">
        <f>top_20!A9</f>
        <v>Montvale Borough</v>
      </c>
      <c r="B10" s="18" t="str">
        <f>top_20!B9</f>
        <v>Bergen</v>
      </c>
      <c r="C10" s="49">
        <f t="shared" si="5"/>
        <v>54191916</v>
      </c>
      <c r="D10" s="46">
        <f>SUM(top_20!D9+top_20!E9)</f>
        <v>825679</v>
      </c>
      <c r="E10" s="46">
        <f>SUM(top_20!F9+top_20!G9)</f>
        <v>53366237</v>
      </c>
      <c r="F10" s="26"/>
      <c r="G10" s="5"/>
      <c r="H10" s="5"/>
      <c r="K10" s="134"/>
      <c r="L10" s="115">
        <v>3</v>
      </c>
      <c r="M10" s="116" t="str">
        <f t="shared" si="0"/>
        <v>Montvale Borough</v>
      </c>
      <c r="N10" s="116" t="str">
        <f t="shared" si="1"/>
        <v>Bergen</v>
      </c>
      <c r="O10" s="117">
        <f t="shared" si="2"/>
        <v>54191916</v>
      </c>
      <c r="P10" s="117">
        <f t="shared" si="3"/>
        <v>825679</v>
      </c>
      <c r="Q10" s="117">
        <f t="shared" si="4"/>
        <v>53366237</v>
      </c>
      <c r="R10" s="206"/>
    </row>
    <row r="11" spans="1:18" ht="15">
      <c r="A11" s="18" t="str">
        <f>top_20!A10</f>
        <v>Perth Amboy City</v>
      </c>
      <c r="B11" s="18" t="str">
        <f>top_20!B10</f>
        <v>Middlesex</v>
      </c>
      <c r="C11" s="49">
        <f t="shared" si="5"/>
        <v>48075529</v>
      </c>
      <c r="D11" s="46">
        <f>SUM(top_20!D10+top_20!E10)</f>
        <v>1340613</v>
      </c>
      <c r="E11" s="46">
        <f>SUM(top_20!F10+top_20!G10)</f>
        <v>46734916</v>
      </c>
      <c r="F11" s="26"/>
      <c r="G11" s="5"/>
      <c r="H11" s="5"/>
      <c r="K11" s="134"/>
      <c r="L11" s="115">
        <v>4</v>
      </c>
      <c r="M11" s="116" t="str">
        <f t="shared" si="0"/>
        <v>Perth Amboy City</v>
      </c>
      <c r="N11" s="116" t="str">
        <f t="shared" si="1"/>
        <v>Middlesex</v>
      </c>
      <c r="O11" s="117">
        <f t="shared" si="2"/>
        <v>48075529</v>
      </c>
      <c r="P11" s="117">
        <f t="shared" si="3"/>
        <v>1340613</v>
      </c>
      <c r="Q11" s="117">
        <f t="shared" si="4"/>
        <v>46734916</v>
      </c>
      <c r="R11" s="206"/>
    </row>
    <row r="12" spans="1:18" ht="15">
      <c r="A12" s="18" t="str">
        <f>top_20!A11</f>
        <v>Newark City</v>
      </c>
      <c r="B12" s="18" t="str">
        <f>top_20!B11</f>
        <v>Essex</v>
      </c>
      <c r="C12" s="49">
        <f t="shared" si="5"/>
        <v>45760231</v>
      </c>
      <c r="D12" s="46">
        <f>SUM(top_20!D11+top_20!E11)</f>
        <v>5986492</v>
      </c>
      <c r="E12" s="46">
        <f>SUM(top_20!F11+top_20!G11)</f>
        <v>39773739</v>
      </c>
      <c r="F12" s="26"/>
      <c r="G12" s="5"/>
      <c r="H12" s="5"/>
      <c r="K12" s="134"/>
      <c r="L12" s="115">
        <v>5</v>
      </c>
      <c r="M12" s="116" t="str">
        <f t="shared" si="0"/>
        <v>Newark City</v>
      </c>
      <c r="N12" s="116" t="str">
        <f t="shared" si="1"/>
        <v>Essex</v>
      </c>
      <c r="O12" s="117">
        <f t="shared" si="2"/>
        <v>45760231</v>
      </c>
      <c r="P12" s="117">
        <f t="shared" si="3"/>
        <v>5986492</v>
      </c>
      <c r="Q12" s="117">
        <f t="shared" si="4"/>
        <v>39773739</v>
      </c>
      <c r="R12" s="206"/>
    </row>
    <row r="13" spans="1:18" ht="15">
      <c r="A13" s="18" t="str">
        <f>top_20!A12</f>
        <v>Mahwah Township</v>
      </c>
      <c r="B13" s="18" t="str">
        <f>top_20!B12</f>
        <v>Bergen</v>
      </c>
      <c r="C13" s="49">
        <f t="shared" si="5"/>
        <v>33074767</v>
      </c>
      <c r="D13" s="46">
        <f>SUM(top_20!D12+top_20!E12)</f>
        <v>1386392</v>
      </c>
      <c r="E13" s="46">
        <f>SUM(top_20!F12+top_20!G12)</f>
        <v>31688375</v>
      </c>
      <c r="F13" s="26"/>
      <c r="G13" s="5"/>
      <c r="H13" s="5"/>
      <c r="K13" s="134"/>
      <c r="L13" s="115">
        <v>6</v>
      </c>
      <c r="M13" s="116" t="str">
        <f t="shared" si="0"/>
        <v>Mahwah Township</v>
      </c>
      <c r="N13" s="116" t="str">
        <f t="shared" si="1"/>
        <v>Bergen</v>
      </c>
      <c r="O13" s="117">
        <f t="shared" si="2"/>
        <v>33074767</v>
      </c>
      <c r="P13" s="117">
        <f t="shared" si="3"/>
        <v>1386392</v>
      </c>
      <c r="Q13" s="117">
        <f t="shared" si="4"/>
        <v>31688375</v>
      </c>
      <c r="R13" s="206"/>
    </row>
    <row r="14" spans="1:18" ht="15">
      <c r="A14" s="18" t="str">
        <f>top_20!A13</f>
        <v>Passaic City</v>
      </c>
      <c r="B14" s="18" t="str">
        <f>top_20!B13</f>
        <v>Passaic</v>
      </c>
      <c r="C14" s="49">
        <f t="shared" si="5"/>
        <v>31752662</v>
      </c>
      <c r="D14" s="46">
        <f>SUM(top_20!D13+top_20!E13)</f>
        <v>1603887</v>
      </c>
      <c r="E14" s="46">
        <f>SUM(top_20!F13+top_20!G13)</f>
        <v>30148775</v>
      </c>
      <c r="F14" s="26"/>
      <c r="G14" s="5"/>
      <c r="H14" s="5"/>
      <c r="K14" s="134"/>
      <c r="L14" s="115">
        <v>7</v>
      </c>
      <c r="M14" s="116" t="str">
        <f t="shared" si="0"/>
        <v>Passaic City</v>
      </c>
      <c r="N14" s="116" t="str">
        <f t="shared" si="1"/>
        <v>Passaic</v>
      </c>
      <c r="O14" s="117">
        <f t="shared" si="2"/>
        <v>31752662</v>
      </c>
      <c r="P14" s="117">
        <f t="shared" si="3"/>
        <v>1603887</v>
      </c>
      <c r="Q14" s="117">
        <f t="shared" si="4"/>
        <v>30148775</v>
      </c>
      <c r="R14" s="206"/>
    </row>
    <row r="15" spans="1:18" ht="15">
      <c r="A15" s="18" t="str">
        <f>top_20!A14</f>
        <v>Edison Township</v>
      </c>
      <c r="B15" s="18" t="str">
        <f>top_20!B14</f>
        <v>Middlesex</v>
      </c>
      <c r="C15" s="49">
        <f t="shared" si="5"/>
        <v>27439914</v>
      </c>
      <c r="D15" s="46">
        <f>SUM(top_20!D14+top_20!E14)</f>
        <v>5376043</v>
      </c>
      <c r="E15" s="46">
        <f>SUM(top_20!F14+top_20!G14)</f>
        <v>22063871</v>
      </c>
      <c r="F15" s="26"/>
      <c r="G15" s="5"/>
      <c r="H15" s="5"/>
      <c r="K15" s="134"/>
      <c r="L15" s="115">
        <v>8</v>
      </c>
      <c r="M15" s="116" t="str">
        <f t="shared" si="0"/>
        <v>Edison Township</v>
      </c>
      <c r="N15" s="116" t="str">
        <f t="shared" si="1"/>
        <v>Middlesex</v>
      </c>
      <c r="O15" s="117">
        <f t="shared" si="2"/>
        <v>27439914</v>
      </c>
      <c r="P15" s="117">
        <f t="shared" si="3"/>
        <v>5376043</v>
      </c>
      <c r="Q15" s="117">
        <f t="shared" si="4"/>
        <v>22063871</v>
      </c>
      <c r="R15" s="206"/>
    </row>
    <row r="16" spans="1:18" ht="15">
      <c r="A16" s="18" t="str">
        <f>top_20!A15</f>
        <v>Glassboro Borough</v>
      </c>
      <c r="B16" s="18" t="str">
        <f>top_20!B15</f>
        <v>Gloucester</v>
      </c>
      <c r="C16" s="49">
        <f t="shared" si="5"/>
        <v>26203735</v>
      </c>
      <c r="D16" s="46">
        <f>SUM(top_20!D15+top_20!E15)</f>
        <v>314074</v>
      </c>
      <c r="E16" s="46">
        <f>SUM(top_20!F15+top_20!G15)</f>
        <v>25889661</v>
      </c>
      <c r="F16" s="26"/>
      <c r="G16" s="5"/>
      <c r="H16" s="5"/>
      <c r="K16" s="134"/>
      <c r="L16" s="115">
        <v>9</v>
      </c>
      <c r="M16" s="116" t="str">
        <f t="shared" si="0"/>
        <v>Glassboro Borough</v>
      </c>
      <c r="N16" s="116" t="str">
        <f t="shared" si="1"/>
        <v>Gloucester</v>
      </c>
      <c r="O16" s="117">
        <f t="shared" si="2"/>
        <v>26203735</v>
      </c>
      <c r="P16" s="117">
        <f t="shared" si="3"/>
        <v>314074</v>
      </c>
      <c r="Q16" s="117">
        <f t="shared" si="4"/>
        <v>25889661</v>
      </c>
      <c r="R16" s="206"/>
    </row>
    <row r="17" spans="1:18" ht="15">
      <c r="A17" s="18" t="str">
        <f>top_20!A16</f>
        <v>Lakewood Township</v>
      </c>
      <c r="B17" s="18" t="str">
        <f>top_20!B16</f>
        <v>Ocean</v>
      </c>
      <c r="C17" s="49">
        <f t="shared" si="5"/>
        <v>25739376</v>
      </c>
      <c r="D17" s="46">
        <f>SUM(top_20!D16+top_20!E16)</f>
        <v>13202871</v>
      </c>
      <c r="E17" s="46">
        <f>SUM(top_20!F16+top_20!G16)</f>
        <v>12536505</v>
      </c>
      <c r="F17" s="26"/>
      <c r="G17" s="5"/>
      <c r="H17" s="5"/>
      <c r="K17" s="134"/>
      <c r="L17" s="115">
        <v>10</v>
      </c>
      <c r="M17" s="116" t="str">
        <f t="shared" si="0"/>
        <v>Lakewood Township</v>
      </c>
      <c r="N17" s="116" t="str">
        <f t="shared" si="1"/>
        <v>Ocean</v>
      </c>
      <c r="O17" s="117">
        <f t="shared" si="2"/>
        <v>25739376</v>
      </c>
      <c r="P17" s="117">
        <f t="shared" si="3"/>
        <v>13202871</v>
      </c>
      <c r="Q17" s="117">
        <f t="shared" si="4"/>
        <v>12536505</v>
      </c>
      <c r="R17" s="206"/>
    </row>
    <row r="18" spans="1:18" ht="15">
      <c r="A18" s="18" t="str">
        <f>top_20!A17</f>
        <v>Deptford Township</v>
      </c>
      <c r="B18" s="18" t="str">
        <f>top_20!B17</f>
        <v>Gloucester</v>
      </c>
      <c r="C18" s="49">
        <f t="shared" si="5"/>
        <v>24532095</v>
      </c>
      <c r="D18" s="46">
        <f>SUM(top_20!D17+top_20!E17)</f>
        <v>865181</v>
      </c>
      <c r="E18" s="46">
        <f>SUM(top_20!F17+top_20!G17)</f>
        <v>23666914</v>
      </c>
      <c r="F18" s="26"/>
      <c r="G18" s="5"/>
      <c r="H18" s="5"/>
      <c r="K18" s="134"/>
      <c r="L18" s="115">
        <v>11</v>
      </c>
      <c r="M18" s="116" t="str">
        <f t="shared" si="0"/>
        <v>Deptford Township</v>
      </c>
      <c r="N18" s="116" t="str">
        <f t="shared" si="1"/>
        <v>Gloucester</v>
      </c>
      <c r="O18" s="117">
        <f t="shared" si="2"/>
        <v>24532095</v>
      </c>
      <c r="P18" s="117">
        <f t="shared" si="3"/>
        <v>865181</v>
      </c>
      <c r="Q18" s="117">
        <f t="shared" si="4"/>
        <v>23666914</v>
      </c>
      <c r="R18" s="206"/>
    </row>
    <row r="19" spans="1:18" ht="15">
      <c r="A19" s="18" t="str">
        <f>top_20!A18</f>
        <v>Long Branch City</v>
      </c>
      <c r="B19" s="18" t="str">
        <f>top_20!B18</f>
        <v>Monmouth</v>
      </c>
      <c r="C19" s="49">
        <f t="shared" si="5"/>
        <v>21725186</v>
      </c>
      <c r="D19" s="46">
        <f>SUM(top_20!D18+top_20!E18)</f>
        <v>20061201</v>
      </c>
      <c r="E19" s="46">
        <f>SUM(top_20!F18+top_20!G18)</f>
        <v>1663985</v>
      </c>
      <c r="F19" s="26"/>
      <c r="G19" s="5"/>
      <c r="H19" s="5"/>
      <c r="K19" s="134"/>
      <c r="L19" s="115">
        <v>12</v>
      </c>
      <c r="M19" s="116" t="str">
        <f t="shared" si="0"/>
        <v>Long Branch City</v>
      </c>
      <c r="N19" s="116" t="str">
        <f t="shared" si="1"/>
        <v>Monmouth</v>
      </c>
      <c r="O19" s="117">
        <f t="shared" si="2"/>
        <v>21725186</v>
      </c>
      <c r="P19" s="117">
        <f t="shared" si="3"/>
        <v>20061201</v>
      </c>
      <c r="Q19" s="117">
        <f t="shared" si="4"/>
        <v>1663985</v>
      </c>
      <c r="R19" s="206"/>
    </row>
    <row r="20" spans="1:18" ht="15">
      <c r="A20" s="18" t="str">
        <f>top_20!A19</f>
        <v>Woodbridge Township</v>
      </c>
      <c r="B20" s="18" t="str">
        <f>top_20!B19</f>
        <v>Middlesex</v>
      </c>
      <c r="C20" s="49">
        <f t="shared" si="5"/>
        <v>20831885</v>
      </c>
      <c r="D20" s="46">
        <f>SUM(top_20!D19+top_20!E19)</f>
        <v>16737393</v>
      </c>
      <c r="E20" s="46">
        <f>SUM(top_20!F19+top_20!G19)</f>
        <v>4094492</v>
      </c>
      <c r="F20" s="26"/>
      <c r="G20" s="5"/>
      <c r="H20" s="5"/>
      <c r="K20" s="134"/>
      <c r="L20" s="115">
        <v>13</v>
      </c>
      <c r="M20" s="116" t="str">
        <f t="shared" si="0"/>
        <v>Woodbridge Township</v>
      </c>
      <c r="N20" s="116" t="str">
        <f t="shared" si="1"/>
        <v>Middlesex</v>
      </c>
      <c r="O20" s="117">
        <f t="shared" si="2"/>
        <v>20831885</v>
      </c>
      <c r="P20" s="117">
        <f t="shared" si="3"/>
        <v>16737393</v>
      </c>
      <c r="Q20" s="117">
        <f t="shared" si="4"/>
        <v>4094492</v>
      </c>
      <c r="R20" s="206"/>
    </row>
    <row r="21" spans="1:18" ht="15">
      <c r="A21" s="18" t="str">
        <f>top_20!A20</f>
        <v>Hackensack City</v>
      </c>
      <c r="B21" s="18" t="str">
        <f>top_20!B20</f>
        <v>Bergen</v>
      </c>
      <c r="C21" s="49">
        <f t="shared" si="5"/>
        <v>20495756</v>
      </c>
      <c r="D21" s="46">
        <f>SUM(top_20!D20+top_20!E20)</f>
        <v>10478893</v>
      </c>
      <c r="E21" s="46">
        <f>SUM(top_20!F20+top_20!G20)</f>
        <v>10016863</v>
      </c>
      <c r="F21" s="26"/>
      <c r="G21" s="5"/>
      <c r="H21" s="5"/>
      <c r="K21" s="134"/>
      <c r="L21" s="115">
        <v>14</v>
      </c>
      <c r="M21" s="116" t="str">
        <f t="shared" si="0"/>
        <v>Hackensack City</v>
      </c>
      <c r="N21" s="116" t="str">
        <f t="shared" si="1"/>
        <v>Bergen</v>
      </c>
      <c r="O21" s="117">
        <f t="shared" si="2"/>
        <v>20495756</v>
      </c>
      <c r="P21" s="117">
        <f t="shared" si="3"/>
        <v>10478893</v>
      </c>
      <c r="Q21" s="117">
        <f t="shared" si="4"/>
        <v>10016863</v>
      </c>
      <c r="R21" s="206"/>
    </row>
    <row r="22" spans="1:18" ht="15">
      <c r="A22" s="18" t="str">
        <f>top_20!A21</f>
        <v>Long Beach Township</v>
      </c>
      <c r="B22" s="18" t="str">
        <f>top_20!B21</f>
        <v>Ocean</v>
      </c>
      <c r="C22" s="49">
        <f t="shared" si="5"/>
        <v>18837360</v>
      </c>
      <c r="D22" s="46">
        <f>SUM(top_20!D21+top_20!E21)</f>
        <v>18836662</v>
      </c>
      <c r="E22" s="46">
        <f>SUM(top_20!F21+top_20!G21)</f>
        <v>698</v>
      </c>
      <c r="F22" s="26"/>
      <c r="G22" s="5"/>
      <c r="H22" s="5"/>
      <c r="K22" s="134"/>
      <c r="L22" s="115">
        <v>15</v>
      </c>
      <c r="M22" s="116" t="str">
        <f t="shared" si="0"/>
        <v>Long Beach Township</v>
      </c>
      <c r="N22" s="116" t="str">
        <f t="shared" si="1"/>
        <v>Ocean</v>
      </c>
      <c r="O22" s="117">
        <f t="shared" si="2"/>
        <v>18837360</v>
      </c>
      <c r="P22" s="117">
        <f t="shared" si="3"/>
        <v>18836662</v>
      </c>
      <c r="Q22" s="117">
        <f t="shared" si="4"/>
        <v>698</v>
      </c>
      <c r="R22" s="206"/>
    </row>
    <row r="23" spans="1:18" ht="15">
      <c r="A23" s="18" t="str">
        <f>top_20!A22</f>
        <v>Mount Laurel Township</v>
      </c>
      <c r="B23" s="18" t="str">
        <f>top_20!B22</f>
        <v>Burlington</v>
      </c>
      <c r="C23" s="49">
        <f t="shared" si="5"/>
        <v>18395703</v>
      </c>
      <c r="D23" s="46">
        <f>SUM(top_20!D22+top_20!E22)</f>
        <v>1806319</v>
      </c>
      <c r="E23" s="46">
        <f>SUM(top_20!F22+top_20!G22)</f>
        <v>16589384</v>
      </c>
      <c r="F23" s="26"/>
      <c r="G23" s="5"/>
      <c r="H23" s="5"/>
      <c r="K23" s="134"/>
      <c r="L23" s="115">
        <v>16</v>
      </c>
      <c r="M23" s="116" t="str">
        <f t="shared" si="0"/>
        <v>Mount Laurel Township</v>
      </c>
      <c r="N23" s="116" t="str">
        <f t="shared" si="1"/>
        <v>Burlington</v>
      </c>
      <c r="O23" s="117">
        <f t="shared" si="2"/>
        <v>18395703</v>
      </c>
      <c r="P23" s="117">
        <f t="shared" si="3"/>
        <v>1806319</v>
      </c>
      <c r="Q23" s="117">
        <f t="shared" si="4"/>
        <v>16589384</v>
      </c>
      <c r="R23" s="206"/>
    </row>
    <row r="24" spans="1:18" ht="15">
      <c r="A24" s="18" t="str">
        <f>top_20!A23</f>
        <v>Piscataway Township</v>
      </c>
      <c r="B24" s="18" t="str">
        <f>top_20!B23</f>
        <v>Middlesex</v>
      </c>
      <c r="C24" s="49">
        <f>D24+E24</f>
        <v>17246104</v>
      </c>
      <c r="D24" s="46">
        <f>SUM(top_20!D23+top_20!E23)</f>
        <v>2093764</v>
      </c>
      <c r="E24" s="46">
        <f>SUM(top_20!F23+top_20!G23)</f>
        <v>15152340</v>
      </c>
      <c r="F24" s="26"/>
      <c r="G24" s="5"/>
      <c r="H24" s="5"/>
      <c r="K24" s="134"/>
      <c r="L24" s="115">
        <v>17</v>
      </c>
      <c r="M24" s="116" t="str">
        <f t="shared" si="0"/>
        <v>Piscataway Township</v>
      </c>
      <c r="N24" s="116" t="str">
        <f t="shared" si="1"/>
        <v>Middlesex</v>
      </c>
      <c r="O24" s="117">
        <f t="shared" si="2"/>
        <v>17246104</v>
      </c>
      <c r="P24" s="117">
        <f t="shared" si="3"/>
        <v>2093764</v>
      </c>
      <c r="Q24" s="117">
        <f t="shared" si="4"/>
        <v>15152340</v>
      </c>
      <c r="R24" s="206"/>
    </row>
    <row r="25" spans="1:18" ht="15">
      <c r="A25" s="18" t="str">
        <f>top_20!A24</f>
        <v>Ocean Township</v>
      </c>
      <c r="B25" s="18" t="str">
        <f>top_20!B24</f>
        <v>Monmouth</v>
      </c>
      <c r="C25" s="49">
        <f t="shared" si="5"/>
        <v>16547048</v>
      </c>
      <c r="D25" s="46">
        <f>SUM(top_20!D24+top_20!E24)</f>
        <v>4070853</v>
      </c>
      <c r="E25" s="46">
        <f>SUM(top_20!F24+top_20!G24)</f>
        <v>12476195</v>
      </c>
      <c r="F25" s="26"/>
      <c r="G25" s="5"/>
      <c r="H25" s="5"/>
      <c r="K25" s="134"/>
      <c r="L25" s="115">
        <v>18</v>
      </c>
      <c r="M25" s="116" t="str">
        <f t="shared" si="0"/>
        <v>Ocean Township</v>
      </c>
      <c r="N25" s="116" t="str">
        <f t="shared" si="1"/>
        <v>Monmouth</v>
      </c>
      <c r="O25" s="117">
        <f t="shared" si="2"/>
        <v>16547048</v>
      </c>
      <c r="P25" s="117">
        <f t="shared" si="3"/>
        <v>4070853</v>
      </c>
      <c r="Q25" s="117">
        <f t="shared" si="4"/>
        <v>12476195</v>
      </c>
      <c r="R25" s="206"/>
    </row>
    <row r="26" spans="1:18" ht="15">
      <c r="A26" s="18" t="str">
        <f>top_20!A25</f>
        <v>Avalon Borough</v>
      </c>
      <c r="B26" s="18" t="str">
        <f>top_20!B25</f>
        <v>Cape May</v>
      </c>
      <c r="C26" s="49">
        <f t="shared" si="5"/>
        <v>15154110</v>
      </c>
      <c r="D26" s="46">
        <f>SUM(top_20!D25+top_20!E25)</f>
        <v>14631250</v>
      </c>
      <c r="E26" s="46">
        <f>SUM(top_20!F25+top_20!G25)</f>
        <v>522860</v>
      </c>
      <c r="F26" s="26"/>
      <c r="G26" s="5"/>
      <c r="H26" s="5"/>
      <c r="K26" s="134"/>
      <c r="L26" s="115">
        <v>19</v>
      </c>
      <c r="M26" s="116" t="str">
        <f t="shared" si="0"/>
        <v>Avalon Borough</v>
      </c>
      <c r="N26" s="116" t="str">
        <f t="shared" si="1"/>
        <v>Cape May</v>
      </c>
      <c r="O26" s="117">
        <f t="shared" si="2"/>
        <v>15154110</v>
      </c>
      <c r="P26" s="117">
        <f t="shared" si="3"/>
        <v>14631250</v>
      </c>
      <c r="Q26" s="117">
        <f t="shared" si="4"/>
        <v>522860</v>
      </c>
      <c r="R26" s="206"/>
    </row>
    <row r="27" spans="1:18" ht="15">
      <c r="A27" s="18" t="str">
        <f>top_20!A26</f>
        <v>Hamilton Township</v>
      </c>
      <c r="B27" s="18" t="str">
        <f>top_20!B26</f>
        <v>Mercer</v>
      </c>
      <c r="C27" s="49">
        <f>D27+E27</f>
        <v>14974223</v>
      </c>
      <c r="D27" s="46">
        <f>SUM(top_20!D26+top_20!E26)</f>
        <v>4106670</v>
      </c>
      <c r="E27" s="46">
        <f>SUM(top_20!F26+top_20!G26)</f>
        <v>10867553</v>
      </c>
      <c r="F27" s="26"/>
      <c r="G27" s="5"/>
      <c r="H27" s="5"/>
      <c r="K27" s="134"/>
      <c r="L27" s="115">
        <v>20</v>
      </c>
      <c r="M27" s="116" t="str">
        <f t="shared" si="0"/>
        <v>Hamilton Township</v>
      </c>
      <c r="N27" s="116" t="str">
        <f t="shared" si="1"/>
        <v>Mercer</v>
      </c>
      <c r="O27" s="117">
        <f t="shared" si="2"/>
        <v>14974223</v>
      </c>
      <c r="P27" s="117">
        <f t="shared" si="3"/>
        <v>4106670</v>
      </c>
      <c r="Q27" s="117">
        <f t="shared" si="4"/>
        <v>10867553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1013512253</v>
      </c>
      <c r="D29" s="46">
        <f>SUM(top_20!D27+top_20!E27)</f>
        <v>622673675</v>
      </c>
      <c r="E29" s="46">
        <f>SUM(top_20!F27+top_20!G27)</f>
        <v>405812801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1013512253</v>
      </c>
      <c r="P29" s="117">
        <f t="shared" si="6"/>
        <v>622673675</v>
      </c>
      <c r="Q29" s="117">
        <f t="shared" si="6"/>
        <v>405812801</v>
      </c>
      <c r="R29" s="206"/>
    </row>
    <row r="30" spans="1:18" ht="15">
      <c r="A30" s="18" t="s">
        <v>6</v>
      </c>
      <c r="C30" s="45">
        <f>(top_20!C28)</f>
        <v>1894128015</v>
      </c>
      <c r="D30" s="27">
        <f>SUM(top_20!D28:E28)</f>
        <v>1104756823</v>
      </c>
      <c r="E30" s="27">
        <f>SUM(top_20!F28:G28)</f>
        <v>789371192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1894128015</v>
      </c>
      <c r="P30" s="119">
        <f t="shared" si="6"/>
        <v>1104756823</v>
      </c>
      <c r="Q30" s="119">
        <f t="shared" si="6"/>
        <v>789371192</v>
      </c>
      <c r="R30" s="206"/>
    </row>
    <row r="31" spans="1:18" ht="15">
      <c r="A31" s="18" t="s">
        <v>12</v>
      </c>
      <c r="C31" s="42">
        <f>C29/C30</f>
        <v>0.5350811798219457</v>
      </c>
      <c r="D31" s="42">
        <f>D29/D30</f>
        <v>0.563629626028569</v>
      </c>
      <c r="E31" s="42">
        <f>E29/E30</f>
        <v>0.5140962896958621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0.5350811798219457</v>
      </c>
      <c r="P31" s="120">
        <f>P29/P30</f>
        <v>0.563629626028569</v>
      </c>
      <c r="Q31" s="120">
        <f>Q29/Q30</f>
        <v>0.5140962896958621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October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12/9/19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1544334909</v>
      </c>
      <c r="D7" s="102">
        <v>1029059832</v>
      </c>
      <c r="E7" s="102">
        <v>228754746</v>
      </c>
      <c r="F7" s="102">
        <v>25725873</v>
      </c>
      <c r="G7" s="102">
        <v>260794458</v>
      </c>
      <c r="H7" s="50"/>
      <c r="I7" s="58"/>
      <c r="K7" s="106"/>
    </row>
    <row r="8" spans="1:11" ht="15">
      <c r="A8" s="17" t="s">
        <v>901</v>
      </c>
      <c r="B8" s="17" t="s">
        <v>860</v>
      </c>
      <c r="C8" s="103">
        <f t="shared" si="0"/>
        <v>457894315</v>
      </c>
      <c r="D8" s="104">
        <v>35737921</v>
      </c>
      <c r="E8" s="104">
        <v>46135159</v>
      </c>
      <c r="F8" s="104">
        <v>136488759</v>
      </c>
      <c r="G8" s="104">
        <v>239532476</v>
      </c>
      <c r="H8" s="36"/>
      <c r="I8" s="58"/>
      <c r="K8" s="106"/>
    </row>
    <row r="9" spans="1:9" ht="15">
      <c r="A9" s="17" t="s">
        <v>394</v>
      </c>
      <c r="B9" s="17" t="s">
        <v>325</v>
      </c>
      <c r="C9" s="103">
        <f t="shared" si="0"/>
        <v>307689206</v>
      </c>
      <c r="D9" s="104">
        <v>135232100</v>
      </c>
      <c r="E9" s="104">
        <v>21983092</v>
      </c>
      <c r="F9" s="104">
        <v>113580825</v>
      </c>
      <c r="G9" s="104">
        <v>36893189</v>
      </c>
      <c r="H9" s="36"/>
      <c r="I9" s="58"/>
    </row>
    <row r="10" spans="1:9" ht="15">
      <c r="A10" s="17" t="s">
        <v>1606</v>
      </c>
      <c r="B10" s="17" t="s">
        <v>1600</v>
      </c>
      <c r="C10" s="103">
        <f t="shared" si="0"/>
        <v>244638251</v>
      </c>
      <c r="D10" s="104">
        <v>1916000</v>
      </c>
      <c r="E10" s="104">
        <v>34929006</v>
      </c>
      <c r="F10" s="104">
        <v>168601962</v>
      </c>
      <c r="G10" s="104">
        <v>39191283</v>
      </c>
      <c r="H10" s="36"/>
      <c r="I10" s="58"/>
    </row>
    <row r="11" spans="1:9" ht="15">
      <c r="A11" s="17" t="s">
        <v>683</v>
      </c>
      <c r="B11" s="17" t="s">
        <v>656</v>
      </c>
      <c r="C11" s="103">
        <f t="shared" si="0"/>
        <v>208287531</v>
      </c>
      <c r="D11" s="104">
        <v>6258100</v>
      </c>
      <c r="E11" s="104">
        <v>20327936</v>
      </c>
      <c r="F11" s="104">
        <v>25033724</v>
      </c>
      <c r="G11" s="104">
        <v>156667771</v>
      </c>
      <c r="H11" s="36"/>
      <c r="I11" s="58"/>
    </row>
    <row r="12" spans="1:9" ht="15">
      <c r="A12" s="17" t="s">
        <v>1168</v>
      </c>
      <c r="B12" s="17" t="s">
        <v>1153</v>
      </c>
      <c r="C12" s="103">
        <f t="shared" si="0"/>
        <v>199339699</v>
      </c>
      <c r="D12" s="104">
        <v>24645787</v>
      </c>
      <c r="E12" s="104">
        <v>28461797</v>
      </c>
      <c r="F12" s="104">
        <v>70124197</v>
      </c>
      <c r="G12" s="104">
        <v>76107918</v>
      </c>
      <c r="H12" s="36"/>
      <c r="I12" s="58"/>
    </row>
    <row r="13" spans="1:9" ht="15">
      <c r="A13" s="17" t="s">
        <v>680</v>
      </c>
      <c r="B13" s="17" t="s">
        <v>656</v>
      </c>
      <c r="C13" s="103">
        <f t="shared" si="0"/>
        <v>188049311</v>
      </c>
      <c r="D13" s="104">
        <v>8776558</v>
      </c>
      <c r="E13" s="104">
        <v>8701158</v>
      </c>
      <c r="F13" s="104">
        <v>117822324</v>
      </c>
      <c r="G13" s="104">
        <v>52749271</v>
      </c>
      <c r="H13" s="36"/>
      <c r="I13" s="58"/>
    </row>
    <row r="14" spans="1:9" ht="15">
      <c r="A14" s="17" t="s">
        <v>1202</v>
      </c>
      <c r="B14" s="17" t="s">
        <v>1153</v>
      </c>
      <c r="C14" s="103">
        <f t="shared" si="0"/>
        <v>176483460</v>
      </c>
      <c r="D14" s="104">
        <v>3640600</v>
      </c>
      <c r="E14" s="104">
        <v>12522350</v>
      </c>
      <c r="F14" s="104">
        <v>67057764</v>
      </c>
      <c r="G14" s="104">
        <v>93262746</v>
      </c>
      <c r="H14" s="36"/>
      <c r="I14" s="58"/>
    </row>
    <row r="15" spans="1:9" ht="15">
      <c r="A15" s="17" t="s">
        <v>841</v>
      </c>
      <c r="B15" s="17" t="s">
        <v>1111</v>
      </c>
      <c r="C15" s="103">
        <f t="shared" si="0"/>
        <v>167715386</v>
      </c>
      <c r="D15" s="104">
        <v>9287625</v>
      </c>
      <c r="E15" s="104">
        <v>10836889</v>
      </c>
      <c r="F15" s="104">
        <v>52626202</v>
      </c>
      <c r="G15" s="104">
        <v>94964670</v>
      </c>
      <c r="H15" s="36"/>
      <c r="I15" s="58"/>
    </row>
    <row r="16" spans="1:9" ht="15">
      <c r="A16" s="17" t="s">
        <v>1226</v>
      </c>
      <c r="B16" s="17" t="s">
        <v>1153</v>
      </c>
      <c r="C16" s="103">
        <f t="shared" si="0"/>
        <v>161754129</v>
      </c>
      <c r="D16" s="104">
        <v>30220231</v>
      </c>
      <c r="E16" s="104">
        <v>38778804</v>
      </c>
      <c r="F16" s="104">
        <v>33758813</v>
      </c>
      <c r="G16" s="104">
        <v>58996281</v>
      </c>
      <c r="H16" s="36"/>
      <c r="I16" s="58"/>
    </row>
    <row r="17" spans="1:9" ht="15">
      <c r="A17" s="17" t="s">
        <v>1642</v>
      </c>
      <c r="B17" s="17" t="s">
        <v>1600</v>
      </c>
      <c r="C17" s="103">
        <f t="shared" si="0"/>
        <v>160326814</v>
      </c>
      <c r="D17" s="104">
        <v>2053215</v>
      </c>
      <c r="E17" s="104">
        <v>14803734</v>
      </c>
      <c r="F17" s="104">
        <v>93599481</v>
      </c>
      <c r="G17" s="104">
        <v>49870384</v>
      </c>
      <c r="H17" s="36"/>
      <c r="I17" s="58"/>
    </row>
    <row r="18" spans="1:9" ht="15">
      <c r="A18" s="17" t="s">
        <v>361</v>
      </c>
      <c r="B18" s="17" t="s">
        <v>325</v>
      </c>
      <c r="C18" s="103">
        <f t="shared" si="0"/>
        <v>152753218</v>
      </c>
      <c r="D18" s="104">
        <v>1174000</v>
      </c>
      <c r="E18" s="104">
        <v>662927</v>
      </c>
      <c r="F18" s="104">
        <v>640565</v>
      </c>
      <c r="G18" s="104">
        <v>150275726</v>
      </c>
      <c r="H18" s="36"/>
      <c r="I18" s="58"/>
    </row>
    <row r="19" spans="1:9" ht="15">
      <c r="A19" s="17" t="s">
        <v>1005</v>
      </c>
      <c r="B19" s="17" t="s">
        <v>996</v>
      </c>
      <c r="C19" s="103">
        <f t="shared" si="0"/>
        <v>139501342</v>
      </c>
      <c r="D19" s="104">
        <v>133587000</v>
      </c>
      <c r="E19" s="104">
        <v>2507422</v>
      </c>
      <c r="F19" s="104">
        <v>908900</v>
      </c>
      <c r="G19" s="104">
        <v>2498020</v>
      </c>
      <c r="H19" s="36"/>
      <c r="I19" s="58"/>
    </row>
    <row r="20" spans="1:9" ht="15">
      <c r="A20" s="17" t="s">
        <v>608</v>
      </c>
      <c r="B20" s="17" t="s">
        <v>536</v>
      </c>
      <c r="C20" s="103">
        <f t="shared" si="0"/>
        <v>135822840</v>
      </c>
      <c r="D20" s="104">
        <v>55155642</v>
      </c>
      <c r="E20" s="104">
        <v>12249762</v>
      </c>
      <c r="F20" s="104">
        <v>3069161</v>
      </c>
      <c r="G20" s="104">
        <v>65348275</v>
      </c>
      <c r="H20" s="36"/>
      <c r="I20" s="58"/>
    </row>
    <row r="21" spans="1:9" ht="15">
      <c r="A21" s="17" t="s">
        <v>1543</v>
      </c>
      <c r="B21" s="17" t="s">
        <v>1502</v>
      </c>
      <c r="C21" s="103">
        <f t="shared" si="0"/>
        <v>135351981</v>
      </c>
      <c r="D21" s="104">
        <v>54204042</v>
      </c>
      <c r="E21" s="104">
        <v>11241100</v>
      </c>
      <c r="F21" s="104">
        <v>44743560</v>
      </c>
      <c r="G21" s="104">
        <v>25163279</v>
      </c>
      <c r="H21" s="36"/>
      <c r="I21" s="58"/>
    </row>
    <row r="22" spans="1:9" ht="15">
      <c r="A22" s="17" t="s">
        <v>1115</v>
      </c>
      <c r="B22" s="17" t="s">
        <v>1502</v>
      </c>
      <c r="C22" s="103">
        <f t="shared" si="0"/>
        <v>134808571</v>
      </c>
      <c r="D22" s="104">
        <v>44391910</v>
      </c>
      <c r="E22" s="104">
        <v>27674328</v>
      </c>
      <c r="F22" s="104">
        <v>9469170</v>
      </c>
      <c r="G22" s="104">
        <v>53273163</v>
      </c>
      <c r="H22" s="36"/>
      <c r="I22" s="58"/>
    </row>
    <row r="23" spans="1:9" ht="15">
      <c r="A23" s="17" t="s">
        <v>1011</v>
      </c>
      <c r="B23" s="17" t="s">
        <v>996</v>
      </c>
      <c r="C23" s="103">
        <f t="shared" si="0"/>
        <v>129224851</v>
      </c>
      <c r="D23" s="104">
        <v>17618700</v>
      </c>
      <c r="E23" s="104">
        <v>60092895</v>
      </c>
      <c r="F23" s="104">
        <v>20813341</v>
      </c>
      <c r="G23" s="104">
        <v>30699915</v>
      </c>
      <c r="H23" s="36"/>
      <c r="I23" s="58"/>
    </row>
    <row r="24" spans="1:9" ht="15">
      <c r="A24" s="17" t="s">
        <v>33</v>
      </c>
      <c r="B24" s="17" t="s">
        <v>1699</v>
      </c>
      <c r="C24" s="103">
        <f t="shared" si="0"/>
        <v>124743326</v>
      </c>
      <c r="D24" s="104">
        <v>87100</v>
      </c>
      <c r="E24" s="104">
        <v>6194192</v>
      </c>
      <c r="F24" s="104">
        <v>3680500</v>
      </c>
      <c r="G24" s="104">
        <v>114781534</v>
      </c>
      <c r="H24" s="61"/>
      <c r="I24" s="58"/>
    </row>
    <row r="25" spans="1:9" ht="15">
      <c r="A25" s="17" t="s">
        <v>940</v>
      </c>
      <c r="B25" s="17" t="s">
        <v>1699</v>
      </c>
      <c r="C25" s="103">
        <f t="shared" si="0"/>
        <v>123874241</v>
      </c>
      <c r="D25" s="104">
        <v>6105480</v>
      </c>
      <c r="E25" s="104">
        <v>21319933</v>
      </c>
      <c r="F25" s="104">
        <v>36155548</v>
      </c>
      <c r="G25" s="104">
        <v>60293280</v>
      </c>
      <c r="H25" s="36"/>
      <c r="I25" s="58"/>
    </row>
    <row r="26" spans="1:9" ht="15">
      <c r="A26" s="17" t="s">
        <v>1214</v>
      </c>
      <c r="B26" s="17" t="s">
        <v>1153</v>
      </c>
      <c r="C26" s="103">
        <f t="shared" si="0"/>
        <v>117141823</v>
      </c>
      <c r="D26" s="104">
        <v>15803490</v>
      </c>
      <c r="E26" s="104">
        <v>13616327</v>
      </c>
      <c r="F26" s="104">
        <v>54042860</v>
      </c>
      <c r="G26" s="104">
        <v>33679146</v>
      </c>
      <c r="H26" s="36"/>
      <c r="I26" s="58"/>
    </row>
    <row r="27" spans="1:7" ht="15">
      <c r="A27" s="18" t="s">
        <v>11</v>
      </c>
      <c r="B27" s="17"/>
      <c r="C27" s="49">
        <f>SUM(C7:C26)</f>
        <v>5009735204</v>
      </c>
      <c r="D27" s="36">
        <f>SUM(D7:D26)</f>
        <v>1614955333</v>
      </c>
      <c r="E27" s="36">
        <f>SUM(E7:E26)</f>
        <v>621793557</v>
      </c>
      <c r="F27" s="36">
        <f>SUM(F7:F26)</f>
        <v>1077943529</v>
      </c>
      <c r="G27" s="36">
        <f>SUM(G7:G26)</f>
        <v>1695042785</v>
      </c>
    </row>
    <row r="28" spans="1:7" ht="15">
      <c r="A28" s="18" t="s">
        <v>6</v>
      </c>
      <c r="C28" s="39">
        <f>work_ytd!F29</f>
        <v>14588809320</v>
      </c>
      <c r="D28" s="39">
        <f>work_ytd!G29</f>
        <v>4207208076</v>
      </c>
      <c r="E28" s="39">
        <f>work_ytd!H29</f>
        <v>3204895591</v>
      </c>
      <c r="F28" s="39">
        <f>work_ytd!I29</f>
        <v>2517142166</v>
      </c>
      <c r="G28" s="39">
        <f>work_ytd!J29</f>
        <v>4659563487</v>
      </c>
    </row>
    <row r="29" spans="1:7" ht="15">
      <c r="A29" s="18" t="s">
        <v>12</v>
      </c>
      <c r="C29" s="42">
        <f>C27/C28</f>
        <v>0.3433957558916124</v>
      </c>
      <c r="D29" s="42">
        <f>D27/D28</f>
        <v>0.38385440031181384</v>
      </c>
      <c r="E29" s="42">
        <f>E27/E28</f>
        <v>0.1940136704440928</v>
      </c>
      <c r="F29" s="42">
        <f>F27/F28</f>
        <v>0.4282410201379146</v>
      </c>
      <c r="G29" s="42">
        <f>G27/G28</f>
        <v>0.36377716275979566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12/9/19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1014</v>
      </c>
      <c r="B7" s="17" t="s">
        <v>996</v>
      </c>
      <c r="C7" s="101">
        <f aca="true" t="shared" si="0" ref="C7:C26">D7+E7+F7+G7</f>
        <v>414643567</v>
      </c>
      <c r="D7" s="102">
        <v>325745926</v>
      </c>
      <c r="E7" s="102">
        <v>41395352</v>
      </c>
      <c r="F7" s="102">
        <v>0</v>
      </c>
      <c r="G7" s="102">
        <v>47502289</v>
      </c>
      <c r="H7" s="36"/>
      <c r="I7" s="72"/>
    </row>
    <row r="8" spans="1:12" ht="15">
      <c r="A8" s="17" t="s">
        <v>1005</v>
      </c>
      <c r="B8" s="17" t="s">
        <v>996</v>
      </c>
      <c r="C8" s="103">
        <f t="shared" si="0"/>
        <v>132865309</v>
      </c>
      <c r="D8" s="104">
        <v>131626000</v>
      </c>
      <c r="E8" s="104">
        <v>182160</v>
      </c>
      <c r="F8" s="104">
        <v>908900</v>
      </c>
      <c r="G8" s="104">
        <v>148249</v>
      </c>
      <c r="H8" s="36"/>
      <c r="I8" s="72"/>
      <c r="K8" s="106"/>
      <c r="L8" s="69"/>
    </row>
    <row r="9" spans="1:12" ht="15">
      <c r="A9" s="17" t="s">
        <v>433</v>
      </c>
      <c r="B9" s="17" t="s">
        <v>325</v>
      </c>
      <c r="C9" s="103">
        <f t="shared" si="0"/>
        <v>54191916</v>
      </c>
      <c r="D9" s="104">
        <v>366500</v>
      </c>
      <c r="E9" s="104">
        <v>459179</v>
      </c>
      <c r="F9" s="104">
        <v>52625000</v>
      </c>
      <c r="G9" s="104">
        <v>741237</v>
      </c>
      <c r="H9" s="36"/>
      <c r="I9" s="72"/>
      <c r="L9" s="5"/>
    </row>
    <row r="10" spans="1:9" ht="15">
      <c r="A10" s="17" t="s">
        <v>1199</v>
      </c>
      <c r="B10" s="17" t="s">
        <v>1153</v>
      </c>
      <c r="C10" s="103">
        <f t="shared" si="0"/>
        <v>48075529</v>
      </c>
      <c r="D10" s="104">
        <v>131200</v>
      </c>
      <c r="E10" s="104">
        <v>1209413</v>
      </c>
      <c r="F10" s="104">
        <v>45066795</v>
      </c>
      <c r="G10" s="104">
        <v>1668121</v>
      </c>
      <c r="H10" s="36"/>
      <c r="I10" s="72"/>
    </row>
    <row r="11" spans="1:9" ht="15">
      <c r="A11" s="17" t="s">
        <v>901</v>
      </c>
      <c r="B11" s="17" t="s">
        <v>860</v>
      </c>
      <c r="C11" s="103">
        <f t="shared" si="0"/>
        <v>45760231</v>
      </c>
      <c r="D11" s="104">
        <v>2137009</v>
      </c>
      <c r="E11" s="104">
        <v>3849483</v>
      </c>
      <c r="F11" s="104">
        <v>15065320</v>
      </c>
      <c r="G11" s="104">
        <v>24708419</v>
      </c>
      <c r="H11" s="36"/>
      <c r="I11" s="72"/>
    </row>
    <row r="12" spans="1:9" ht="15">
      <c r="A12" s="17" t="s">
        <v>424</v>
      </c>
      <c r="B12" s="17" t="s">
        <v>325</v>
      </c>
      <c r="C12" s="103">
        <f t="shared" si="0"/>
        <v>33074767</v>
      </c>
      <c r="D12" s="104">
        <v>186187</v>
      </c>
      <c r="E12" s="104">
        <v>1200205</v>
      </c>
      <c r="F12" s="104">
        <v>0</v>
      </c>
      <c r="G12" s="104">
        <v>31688375</v>
      </c>
      <c r="H12" s="36"/>
      <c r="I12" s="72"/>
    </row>
    <row r="13" spans="1:9" ht="15">
      <c r="A13" s="17" t="s">
        <v>1621</v>
      </c>
      <c r="B13" s="17" t="s">
        <v>1600</v>
      </c>
      <c r="C13" s="103">
        <f t="shared" si="0"/>
        <v>31752662</v>
      </c>
      <c r="D13" s="104">
        <v>420700</v>
      </c>
      <c r="E13" s="104">
        <v>1183187</v>
      </c>
      <c r="F13" s="104">
        <v>28654800</v>
      </c>
      <c r="G13" s="104">
        <v>1493975</v>
      </c>
      <c r="H13" s="36"/>
      <c r="I13" s="72"/>
    </row>
    <row r="14" spans="1:9" ht="15">
      <c r="A14" s="17" t="s">
        <v>1168</v>
      </c>
      <c r="B14" s="17" t="s">
        <v>1153</v>
      </c>
      <c r="C14" s="103">
        <f t="shared" si="0"/>
        <v>27439914</v>
      </c>
      <c r="D14" s="104">
        <v>1759805</v>
      </c>
      <c r="E14" s="104">
        <v>3616238</v>
      </c>
      <c r="F14" s="104">
        <v>12436592</v>
      </c>
      <c r="G14" s="104">
        <v>9627279</v>
      </c>
      <c r="H14" s="36"/>
      <c r="I14" s="72"/>
    </row>
    <row r="15" spans="1:9" ht="15">
      <c r="A15" s="17" t="s">
        <v>943</v>
      </c>
      <c r="B15" s="17" t="s">
        <v>925</v>
      </c>
      <c r="C15" s="103">
        <f t="shared" si="0"/>
        <v>26203735</v>
      </c>
      <c r="D15" s="104">
        <v>0</v>
      </c>
      <c r="E15" s="104">
        <v>314074</v>
      </c>
      <c r="F15" s="104">
        <v>25365000</v>
      </c>
      <c r="G15" s="104">
        <v>524661</v>
      </c>
      <c r="H15" s="36"/>
      <c r="I15" s="72"/>
    </row>
    <row r="16" spans="1:9" ht="15">
      <c r="A16" s="17" t="s">
        <v>1543</v>
      </c>
      <c r="B16" s="17" t="s">
        <v>1502</v>
      </c>
      <c r="C16" s="103">
        <f t="shared" si="0"/>
        <v>25739376</v>
      </c>
      <c r="D16" s="104">
        <v>12333790</v>
      </c>
      <c r="E16" s="104">
        <v>869081</v>
      </c>
      <c r="F16" s="104">
        <v>6503759</v>
      </c>
      <c r="G16" s="104">
        <v>6032746</v>
      </c>
      <c r="H16" s="36"/>
      <c r="I16" s="72"/>
    </row>
    <row r="17" spans="1:9" ht="15">
      <c r="A17" s="17" t="s">
        <v>931</v>
      </c>
      <c r="B17" s="17" t="s">
        <v>925</v>
      </c>
      <c r="C17" s="103">
        <f t="shared" si="0"/>
        <v>24532095</v>
      </c>
      <c r="D17" s="104">
        <v>0</v>
      </c>
      <c r="E17" s="104">
        <v>865181</v>
      </c>
      <c r="F17" s="104">
        <v>22670552</v>
      </c>
      <c r="G17" s="104">
        <v>996362</v>
      </c>
      <c r="H17" s="36"/>
      <c r="I17" s="72"/>
    </row>
    <row r="18" spans="1:9" ht="15">
      <c r="A18" s="17" t="s">
        <v>1302</v>
      </c>
      <c r="B18" s="17" t="s">
        <v>1227</v>
      </c>
      <c r="C18" s="103">
        <f t="shared" si="0"/>
        <v>21725186</v>
      </c>
      <c r="D18" s="104">
        <v>19112200</v>
      </c>
      <c r="E18" s="104">
        <v>949001</v>
      </c>
      <c r="F18" s="104">
        <v>1115000</v>
      </c>
      <c r="G18" s="104">
        <v>548985</v>
      </c>
      <c r="H18" s="36"/>
      <c r="I18" s="72"/>
    </row>
    <row r="19" spans="1:9" ht="15">
      <c r="A19" s="17" t="s">
        <v>1226</v>
      </c>
      <c r="B19" s="17" t="s">
        <v>1153</v>
      </c>
      <c r="C19" s="103">
        <f t="shared" si="0"/>
        <v>20831885</v>
      </c>
      <c r="D19" s="104">
        <v>14851101</v>
      </c>
      <c r="E19" s="104">
        <v>1886292</v>
      </c>
      <c r="F19" s="104">
        <v>1121553</v>
      </c>
      <c r="G19" s="104">
        <v>2972939</v>
      </c>
      <c r="H19" s="36"/>
      <c r="I19" s="72"/>
    </row>
    <row r="20" spans="1:9" ht="15">
      <c r="A20" s="17" t="s">
        <v>394</v>
      </c>
      <c r="B20" s="17" t="s">
        <v>325</v>
      </c>
      <c r="C20" s="103">
        <f t="shared" si="0"/>
        <v>20495756</v>
      </c>
      <c r="D20" s="104">
        <v>8771500</v>
      </c>
      <c r="E20" s="104">
        <v>1707393</v>
      </c>
      <c r="F20" s="104">
        <v>81825</v>
      </c>
      <c r="G20" s="104">
        <v>9935038</v>
      </c>
      <c r="H20" s="36"/>
      <c r="I20" s="72"/>
    </row>
    <row r="21" spans="1:9" ht="15">
      <c r="A21" s="17" t="s">
        <v>1552</v>
      </c>
      <c r="B21" s="17" t="s">
        <v>1502</v>
      </c>
      <c r="C21" s="103">
        <f t="shared" si="0"/>
        <v>18837360</v>
      </c>
      <c r="D21" s="104">
        <v>15849871</v>
      </c>
      <c r="E21" s="104">
        <v>2986791</v>
      </c>
      <c r="F21" s="104">
        <v>0</v>
      </c>
      <c r="G21" s="104">
        <v>698</v>
      </c>
      <c r="H21" s="36"/>
      <c r="I21" s="72"/>
    </row>
    <row r="22" spans="1:9" ht="15">
      <c r="A22" s="17" t="s">
        <v>608</v>
      </c>
      <c r="B22" s="17" t="s">
        <v>536</v>
      </c>
      <c r="C22" s="103">
        <f t="shared" si="0"/>
        <v>18395703</v>
      </c>
      <c r="D22" s="104">
        <v>585869</v>
      </c>
      <c r="E22" s="104">
        <v>1220450</v>
      </c>
      <c r="F22" s="104">
        <v>285001</v>
      </c>
      <c r="G22" s="104">
        <v>16304383</v>
      </c>
      <c r="H22" s="36"/>
      <c r="I22" s="72"/>
    </row>
    <row r="23" spans="1:9" ht="15">
      <c r="A23" s="17" t="s">
        <v>1202</v>
      </c>
      <c r="B23" s="17" t="s">
        <v>1153</v>
      </c>
      <c r="C23" s="103">
        <f t="shared" si="0"/>
        <v>17246104</v>
      </c>
      <c r="D23" s="104">
        <v>283000</v>
      </c>
      <c r="E23" s="104">
        <v>1810764</v>
      </c>
      <c r="F23" s="104">
        <v>29200</v>
      </c>
      <c r="G23" s="104">
        <v>15123140</v>
      </c>
      <c r="H23" s="36"/>
      <c r="I23" s="72"/>
    </row>
    <row r="24" spans="1:9" ht="15">
      <c r="A24" s="17" t="s">
        <v>1338</v>
      </c>
      <c r="B24" s="17" t="s">
        <v>1227</v>
      </c>
      <c r="C24" s="103">
        <f t="shared" si="0"/>
        <v>16547048</v>
      </c>
      <c r="D24" s="104">
        <v>953300</v>
      </c>
      <c r="E24" s="104">
        <v>3117553</v>
      </c>
      <c r="F24" s="104">
        <v>85200</v>
      </c>
      <c r="G24" s="104">
        <v>12390995</v>
      </c>
      <c r="H24" s="36"/>
      <c r="I24" s="72"/>
    </row>
    <row r="25" spans="1:9" ht="15">
      <c r="A25" s="17" t="s">
        <v>771</v>
      </c>
      <c r="B25" s="17" t="s">
        <v>768</v>
      </c>
      <c r="C25" s="103">
        <f t="shared" si="0"/>
        <v>15154110</v>
      </c>
      <c r="D25" s="104">
        <v>12783605</v>
      </c>
      <c r="E25" s="104">
        <v>1847645</v>
      </c>
      <c r="F25" s="104">
        <v>59470</v>
      </c>
      <c r="G25" s="104">
        <v>463390</v>
      </c>
      <c r="H25" s="36"/>
      <c r="I25" s="72"/>
    </row>
    <row r="26" spans="1:9" ht="15">
      <c r="A26" s="17" t="s">
        <v>291</v>
      </c>
      <c r="B26" s="17" t="s">
        <v>1111</v>
      </c>
      <c r="C26" s="103">
        <f t="shared" si="0"/>
        <v>14974223</v>
      </c>
      <c r="D26" s="104">
        <v>378060</v>
      </c>
      <c r="E26" s="104">
        <v>3728610</v>
      </c>
      <c r="F26" s="104">
        <v>7840000</v>
      </c>
      <c r="G26" s="104">
        <v>3027553</v>
      </c>
      <c r="H26" s="36"/>
      <c r="I26" s="72"/>
    </row>
    <row r="27" spans="1:9" ht="15">
      <c r="A27" s="18" t="s">
        <v>11</v>
      </c>
      <c r="B27" s="17"/>
      <c r="C27" s="49">
        <f>SUM(C7:C26)</f>
        <v>1028486476</v>
      </c>
      <c r="D27" s="36">
        <f>SUM(D7:D26)</f>
        <v>548275623</v>
      </c>
      <c r="E27" s="36">
        <f>SUM(E7:E26)</f>
        <v>74398052</v>
      </c>
      <c r="F27" s="36">
        <f>SUM(F7:F26)</f>
        <v>219913967</v>
      </c>
      <c r="G27" s="36">
        <f>SUM(G7:G26)</f>
        <v>185898834</v>
      </c>
      <c r="I27" s="3"/>
    </row>
    <row r="28" spans="1:7" ht="15">
      <c r="A28" s="18" t="s">
        <v>6</v>
      </c>
      <c r="C28" s="39">
        <f>work!F29</f>
        <v>1894128015</v>
      </c>
      <c r="D28" s="39">
        <f>work!G29</f>
        <v>754111626</v>
      </c>
      <c r="E28" s="39">
        <f>work!H29</f>
        <v>350645197</v>
      </c>
      <c r="F28" s="39">
        <f>work!I29</f>
        <v>351442364</v>
      </c>
      <c r="G28" s="39">
        <f>work!J29</f>
        <v>437928828</v>
      </c>
    </row>
    <row r="29" spans="1:7" ht="15">
      <c r="A29" s="18" t="s">
        <v>12</v>
      </c>
      <c r="C29" s="42">
        <f>C27/C28</f>
        <v>0.542986782231823</v>
      </c>
      <c r="D29" s="42">
        <f>D27/D28</f>
        <v>0.7270483627313816</v>
      </c>
      <c r="E29" s="42">
        <f>E27/E28</f>
        <v>0.212174735705848</v>
      </c>
      <c r="F29" s="42">
        <f>F27/F28</f>
        <v>0.6257468920280767</v>
      </c>
      <c r="G29" s="42">
        <f>G27/G28</f>
        <v>0.4244955392614619</v>
      </c>
    </row>
    <row r="32" spans="1:7" ht="15">
      <c r="A32" s="67" t="str">
        <f>work!D28</f>
        <v>State buildings</v>
      </c>
      <c r="C32" s="212"/>
      <c r="D32" s="212"/>
      <c r="E32" s="212"/>
      <c r="F32" s="212"/>
      <c r="G32" s="2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October 2019</v>
      </c>
      <c r="L2" s="186"/>
      <c r="M2" s="187" t="str">
        <f>A2</f>
        <v>Estimated cost of construction authorized by building permits, October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12/9/19</v>
      </c>
      <c r="L3" s="188"/>
      <c r="M3" s="110" t="str">
        <f>A3</f>
        <v>Source:  New Jersey Department of Community Affairs, 12/9/19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2350</v>
      </c>
      <c r="G5" s="94" t="s">
        <v>2267</v>
      </c>
      <c r="H5" s="217"/>
      <c r="I5" s="217"/>
      <c r="L5" s="189"/>
      <c r="M5" s="34"/>
      <c r="N5" s="34"/>
      <c r="O5" s="123" t="str">
        <f>C5</f>
        <v>October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6"/>
      <c r="C6" s="226"/>
      <c r="D6" s="226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28481349</v>
      </c>
      <c r="C8" s="40">
        <f>SUM(work!G7:H7)</f>
        <v>18033883</v>
      </c>
      <c r="D8" s="44">
        <f>SUM(work!I7:J7)</f>
        <v>10447466</v>
      </c>
      <c r="E8" s="44"/>
      <c r="F8" s="39">
        <f>G8+H8</f>
        <v>343482411</v>
      </c>
      <c r="G8" s="44">
        <f>SUM(work_ytd!G7:H7)</f>
        <v>193394032</v>
      </c>
      <c r="H8" s="44">
        <f>SUM(work_ytd!I7:J7)</f>
        <v>150088379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28481349</v>
      </c>
      <c r="O8" s="178">
        <f t="shared" si="2"/>
        <v>18033883</v>
      </c>
      <c r="P8" s="178">
        <f t="shared" si="2"/>
        <v>10447466</v>
      </c>
      <c r="Q8" s="183"/>
      <c r="R8" s="177">
        <f t="shared" si="0"/>
        <v>343482411</v>
      </c>
      <c r="S8" s="178">
        <f t="shared" si="0"/>
        <v>193394032</v>
      </c>
      <c r="T8" s="179">
        <f t="shared" si="0"/>
        <v>150088379</v>
      </c>
      <c r="U8" s="129"/>
    </row>
    <row r="9" spans="1:21" ht="15">
      <c r="A9" s="37" t="s">
        <v>325</v>
      </c>
      <c r="B9" s="37">
        <f aca="true" t="shared" si="3" ref="B9:B31">C9+D9</f>
        <v>221658952</v>
      </c>
      <c r="C9" s="38">
        <f>SUM(work!G8:H8)</f>
        <v>70841032</v>
      </c>
      <c r="D9" s="46">
        <f>SUM(work!I8:J8)</f>
        <v>150817920</v>
      </c>
      <c r="E9" s="46"/>
      <c r="F9" s="37">
        <f aca="true" t="shared" si="4" ref="F9:F29">G9+H9</f>
        <v>1815114196</v>
      </c>
      <c r="G9" s="46">
        <f>SUM(work_ytd!G8:H8)</f>
        <v>952468156</v>
      </c>
      <c r="H9" s="46">
        <f>SUM(work_ytd!I8:J8)</f>
        <v>862646040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221658952</v>
      </c>
      <c r="O9" s="117">
        <f t="shared" si="2"/>
        <v>70841032</v>
      </c>
      <c r="P9" s="117">
        <f t="shared" si="2"/>
        <v>150817920</v>
      </c>
      <c r="Q9" s="184"/>
      <c r="R9" s="182">
        <f t="shared" si="0"/>
        <v>1815114196</v>
      </c>
      <c r="S9" s="117">
        <f t="shared" si="0"/>
        <v>952468156</v>
      </c>
      <c r="T9" s="181">
        <f t="shared" si="0"/>
        <v>862646040</v>
      </c>
      <c r="U9" s="129"/>
    </row>
    <row r="10" spans="1:21" ht="15">
      <c r="A10" s="37" t="s">
        <v>536</v>
      </c>
      <c r="B10" s="37">
        <f t="shared" si="3"/>
        <v>67647096</v>
      </c>
      <c r="C10" s="38">
        <f>SUM(work!G9:H9)</f>
        <v>20776582</v>
      </c>
      <c r="D10" s="46">
        <f>SUM(work!I9:J9)</f>
        <v>46870514</v>
      </c>
      <c r="E10" s="46"/>
      <c r="F10" s="37">
        <f t="shared" si="4"/>
        <v>600376803</v>
      </c>
      <c r="G10" s="46">
        <f>SUM(work_ytd!G9:H9)</f>
        <v>277655910</v>
      </c>
      <c r="H10" s="46">
        <f>SUM(work_ytd!I9:J9)</f>
        <v>322720893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67647096</v>
      </c>
      <c r="O10" s="117">
        <f t="shared" si="2"/>
        <v>20776582</v>
      </c>
      <c r="P10" s="117">
        <f t="shared" si="2"/>
        <v>46870514</v>
      </c>
      <c r="Q10" s="184"/>
      <c r="R10" s="182">
        <f aca="true" t="shared" si="5" ref="R10:R31">F10</f>
        <v>600376803</v>
      </c>
      <c r="S10" s="117">
        <f aca="true" t="shared" si="6" ref="S10:S31">G10</f>
        <v>277655910</v>
      </c>
      <c r="T10" s="181">
        <f aca="true" t="shared" si="7" ref="T10:T31">H10</f>
        <v>322720893</v>
      </c>
      <c r="U10" s="129"/>
    </row>
    <row r="11" spans="1:21" ht="15">
      <c r="A11" s="37" t="s">
        <v>656</v>
      </c>
      <c r="B11" s="37">
        <f t="shared" si="3"/>
        <v>39163921</v>
      </c>
      <c r="C11" s="38">
        <f>SUM(work!G10:H10)</f>
        <v>16092209</v>
      </c>
      <c r="D11" s="46">
        <f>SUM(work!I10:J10)</f>
        <v>23071712</v>
      </c>
      <c r="E11" s="46"/>
      <c r="F11" s="37">
        <f t="shared" si="4"/>
        <v>656236278</v>
      </c>
      <c r="G11" s="46">
        <f>SUM(work_ytd!G10:H10)</f>
        <v>197391974</v>
      </c>
      <c r="H11" s="46">
        <f>SUM(work_ytd!I10:J10)</f>
        <v>458844304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39163921</v>
      </c>
      <c r="O11" s="117">
        <f t="shared" si="2"/>
        <v>16092209</v>
      </c>
      <c r="P11" s="117">
        <f t="shared" si="2"/>
        <v>23071712</v>
      </c>
      <c r="Q11" s="184"/>
      <c r="R11" s="182">
        <f t="shared" si="5"/>
        <v>656236278</v>
      </c>
      <c r="S11" s="117">
        <f t="shared" si="6"/>
        <v>197391974</v>
      </c>
      <c r="T11" s="181">
        <f t="shared" si="7"/>
        <v>458844304</v>
      </c>
      <c r="U11" s="129"/>
    </row>
    <row r="12" spans="1:21" ht="15">
      <c r="A12" s="37" t="s">
        <v>768</v>
      </c>
      <c r="B12" s="37">
        <f t="shared" si="3"/>
        <v>51810943</v>
      </c>
      <c r="C12" s="38">
        <f>SUM(work!G11:H11)</f>
        <v>48308296</v>
      </c>
      <c r="D12" s="46">
        <f>SUM(work!I11:J11)</f>
        <v>3502647</v>
      </c>
      <c r="E12" s="46"/>
      <c r="F12" s="37">
        <f t="shared" si="4"/>
        <v>357827206</v>
      </c>
      <c r="G12" s="46">
        <f>SUM(work_ytd!G11:H11)</f>
        <v>284855194</v>
      </c>
      <c r="H12" s="46">
        <f>SUM(work_ytd!I11:J11)</f>
        <v>72972012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51810943</v>
      </c>
      <c r="O12" s="117">
        <f t="shared" si="2"/>
        <v>48308296</v>
      </c>
      <c r="P12" s="117">
        <f t="shared" si="2"/>
        <v>3502647</v>
      </c>
      <c r="Q12" s="184"/>
      <c r="R12" s="182">
        <f t="shared" si="5"/>
        <v>357827206</v>
      </c>
      <c r="S12" s="117">
        <f t="shared" si="6"/>
        <v>284855194</v>
      </c>
      <c r="T12" s="181">
        <f t="shared" si="7"/>
        <v>72972012</v>
      </c>
      <c r="U12" s="129"/>
    </row>
    <row r="13" spans="1:21" ht="15">
      <c r="A13" s="37" t="s">
        <v>817</v>
      </c>
      <c r="B13" s="37">
        <f t="shared" si="3"/>
        <v>4668953</v>
      </c>
      <c r="C13" s="38">
        <f>SUM(work!G12:H12)</f>
        <v>1710881</v>
      </c>
      <c r="D13" s="46">
        <f>SUM(work!I12:J12)</f>
        <v>2958072</v>
      </c>
      <c r="E13" s="46"/>
      <c r="F13" s="37">
        <f t="shared" si="4"/>
        <v>123096226</v>
      </c>
      <c r="G13" s="46">
        <f>SUM(work_ytd!G12:H12)</f>
        <v>26788326</v>
      </c>
      <c r="H13" s="46">
        <f>SUM(work_ytd!I12:J12)</f>
        <v>96307900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4668953</v>
      </c>
      <c r="O13" s="117">
        <f t="shared" si="2"/>
        <v>1710881</v>
      </c>
      <c r="P13" s="117">
        <f t="shared" si="2"/>
        <v>2958072</v>
      </c>
      <c r="Q13" s="184"/>
      <c r="R13" s="182">
        <f t="shared" si="5"/>
        <v>123096226</v>
      </c>
      <c r="S13" s="117">
        <f t="shared" si="6"/>
        <v>26788326</v>
      </c>
      <c r="T13" s="181">
        <f t="shared" si="7"/>
        <v>96307900</v>
      </c>
      <c r="U13" s="129"/>
    </row>
    <row r="14" spans="1:21" ht="15">
      <c r="A14" s="37" t="s">
        <v>860</v>
      </c>
      <c r="B14" s="37">
        <f t="shared" si="3"/>
        <v>93124932</v>
      </c>
      <c r="C14" s="38">
        <f>SUM(work!G13:H13)</f>
        <v>38447123</v>
      </c>
      <c r="D14" s="46">
        <f>SUM(work!I13:J13)</f>
        <v>54677809</v>
      </c>
      <c r="E14" s="46"/>
      <c r="F14" s="37">
        <f t="shared" si="4"/>
        <v>1207054427</v>
      </c>
      <c r="G14" s="46">
        <f>SUM(work_ytd!G13:H13)</f>
        <v>548085449</v>
      </c>
      <c r="H14" s="46">
        <f>SUM(work_ytd!I13:J13)</f>
        <v>658968978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93124932</v>
      </c>
      <c r="O14" s="117">
        <f t="shared" si="2"/>
        <v>38447123</v>
      </c>
      <c r="P14" s="117">
        <f t="shared" si="2"/>
        <v>54677809</v>
      </c>
      <c r="Q14" s="184"/>
      <c r="R14" s="182">
        <f t="shared" si="5"/>
        <v>1207054427</v>
      </c>
      <c r="S14" s="117">
        <f t="shared" si="6"/>
        <v>548085449</v>
      </c>
      <c r="T14" s="181">
        <f t="shared" si="7"/>
        <v>658968978</v>
      </c>
      <c r="U14" s="129"/>
    </row>
    <row r="15" spans="1:21" ht="15">
      <c r="A15" s="37" t="s">
        <v>925</v>
      </c>
      <c r="B15" s="37">
        <f t="shared" si="3"/>
        <v>72317503</v>
      </c>
      <c r="C15" s="38">
        <f>SUM(work!G14:H14)</f>
        <v>12712941</v>
      </c>
      <c r="D15" s="46">
        <f>SUM(work!I14:J14)</f>
        <v>59604562</v>
      </c>
      <c r="E15" s="46"/>
      <c r="F15" s="37">
        <f t="shared" si="4"/>
        <v>342276163</v>
      </c>
      <c r="G15" s="46">
        <f>SUM(work_ytd!G14:H14)</f>
        <v>133076926</v>
      </c>
      <c r="H15" s="46">
        <f>SUM(work_ytd!I14:J14)</f>
        <v>209199237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72317503</v>
      </c>
      <c r="O15" s="117">
        <f t="shared" si="2"/>
        <v>12712941</v>
      </c>
      <c r="P15" s="117">
        <f t="shared" si="2"/>
        <v>59604562</v>
      </c>
      <c r="Q15" s="184"/>
      <c r="R15" s="182">
        <f t="shared" si="5"/>
        <v>342276163</v>
      </c>
      <c r="S15" s="117">
        <f t="shared" si="6"/>
        <v>133076926</v>
      </c>
      <c r="T15" s="181">
        <f t="shared" si="7"/>
        <v>209199237</v>
      </c>
      <c r="U15" s="129"/>
    </row>
    <row r="16" spans="1:21" ht="15">
      <c r="A16" s="37" t="s">
        <v>996</v>
      </c>
      <c r="B16" s="37">
        <f t="shared" si="3"/>
        <v>581225074</v>
      </c>
      <c r="C16" s="38">
        <f>SUM(work!G15:H15)</f>
        <v>517737376</v>
      </c>
      <c r="D16" s="46">
        <f>SUM(work!I15:J15)</f>
        <v>63487698</v>
      </c>
      <c r="E16" s="46"/>
      <c r="F16" s="37">
        <f t="shared" si="4"/>
        <v>2234274518</v>
      </c>
      <c r="G16" s="46">
        <f>SUM(work_ytd!G15:H15)</f>
        <v>1706636652</v>
      </c>
      <c r="H16" s="46">
        <f>SUM(work_ytd!I15:J15)</f>
        <v>527637866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581225074</v>
      </c>
      <c r="O16" s="117">
        <f t="shared" si="2"/>
        <v>517737376</v>
      </c>
      <c r="P16" s="117">
        <f t="shared" si="2"/>
        <v>63487698</v>
      </c>
      <c r="Q16" s="184"/>
      <c r="R16" s="182">
        <f t="shared" si="5"/>
        <v>2234274518</v>
      </c>
      <c r="S16" s="117">
        <f t="shared" si="6"/>
        <v>1706636652</v>
      </c>
      <c r="T16" s="181">
        <f t="shared" si="7"/>
        <v>527637866</v>
      </c>
      <c r="U16" s="129"/>
    </row>
    <row r="17" spans="1:21" ht="15">
      <c r="A17" s="37" t="s">
        <v>1033</v>
      </c>
      <c r="B17" s="37">
        <f t="shared" si="3"/>
        <v>22592896</v>
      </c>
      <c r="C17" s="38">
        <f>SUM(work!G16:H16)</f>
        <v>15235347</v>
      </c>
      <c r="D17" s="46">
        <f>SUM(work!I16:J16)</f>
        <v>7357549</v>
      </c>
      <c r="E17" s="46"/>
      <c r="F17" s="37">
        <f t="shared" si="4"/>
        <v>180523953</v>
      </c>
      <c r="G17" s="46">
        <f>SUM(work_ytd!G16:H16)</f>
        <v>109693251</v>
      </c>
      <c r="H17" s="46">
        <f>SUM(work_ytd!I16:J16)</f>
        <v>70830702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22592896</v>
      </c>
      <c r="O17" s="117">
        <f t="shared" si="2"/>
        <v>15235347</v>
      </c>
      <c r="P17" s="117">
        <f t="shared" si="2"/>
        <v>7357549</v>
      </c>
      <c r="Q17" s="184"/>
      <c r="R17" s="182">
        <f t="shared" si="5"/>
        <v>180523953</v>
      </c>
      <c r="S17" s="117">
        <f t="shared" si="6"/>
        <v>109693251</v>
      </c>
      <c r="T17" s="181">
        <f t="shared" si="7"/>
        <v>70830702</v>
      </c>
      <c r="U17" s="129"/>
    </row>
    <row r="18" spans="1:21" ht="15">
      <c r="A18" s="37" t="s">
        <v>1111</v>
      </c>
      <c r="B18" s="37">
        <f t="shared" si="3"/>
        <v>41278245</v>
      </c>
      <c r="C18" s="38">
        <f>SUM(work!G17:H17)</f>
        <v>19222179</v>
      </c>
      <c r="D18" s="46">
        <f>SUM(work!I17:J17)</f>
        <v>22056066</v>
      </c>
      <c r="E18" s="46"/>
      <c r="F18" s="37">
        <f t="shared" si="4"/>
        <v>600507145</v>
      </c>
      <c r="G18" s="46">
        <f>SUM(work_ytd!G17:H17)</f>
        <v>185611096</v>
      </c>
      <c r="H18" s="46">
        <f>SUM(work_ytd!I17:J17)</f>
        <v>414896049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41278245</v>
      </c>
      <c r="O18" s="117">
        <f t="shared" si="2"/>
        <v>19222179</v>
      </c>
      <c r="P18" s="117">
        <f t="shared" si="2"/>
        <v>22056066</v>
      </c>
      <c r="Q18" s="184"/>
      <c r="R18" s="182">
        <f t="shared" si="5"/>
        <v>600507145</v>
      </c>
      <c r="S18" s="117">
        <f t="shared" si="6"/>
        <v>185611096</v>
      </c>
      <c r="T18" s="181">
        <f t="shared" si="7"/>
        <v>414896049</v>
      </c>
      <c r="U18" s="129"/>
    </row>
    <row r="19" spans="1:21" ht="15">
      <c r="A19" s="37" t="s">
        <v>1153</v>
      </c>
      <c r="B19" s="37">
        <f t="shared" si="3"/>
        <v>156827406</v>
      </c>
      <c r="C19" s="38">
        <f>SUM(work!G18:H18)</f>
        <v>43597064</v>
      </c>
      <c r="D19" s="46">
        <f>SUM(work!I18:J18)</f>
        <v>113230342</v>
      </c>
      <c r="E19" s="46"/>
      <c r="F19" s="37">
        <f t="shared" si="4"/>
        <v>1290535179</v>
      </c>
      <c r="G19" s="46">
        <f>SUM(work_ytd!G18:H18)</f>
        <v>423562302</v>
      </c>
      <c r="H19" s="46">
        <f>SUM(work_ytd!I18:J18)</f>
        <v>866972877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156827406</v>
      </c>
      <c r="O19" s="117">
        <f t="shared" si="2"/>
        <v>43597064</v>
      </c>
      <c r="P19" s="117">
        <f t="shared" si="2"/>
        <v>113230342</v>
      </c>
      <c r="Q19" s="184"/>
      <c r="R19" s="182">
        <f t="shared" si="5"/>
        <v>1290535179</v>
      </c>
      <c r="S19" s="117">
        <f t="shared" si="6"/>
        <v>423562302</v>
      </c>
      <c r="T19" s="181">
        <f t="shared" si="7"/>
        <v>866972877</v>
      </c>
      <c r="U19" s="129"/>
    </row>
    <row r="20" spans="1:21" ht="15">
      <c r="A20" s="37" t="s">
        <v>1227</v>
      </c>
      <c r="B20" s="37">
        <f t="shared" si="3"/>
        <v>127964716</v>
      </c>
      <c r="C20" s="38">
        <f>SUM(work!G19:H19)</f>
        <v>77903159</v>
      </c>
      <c r="D20" s="46">
        <f>SUM(work!I19:J19)</f>
        <v>50061557</v>
      </c>
      <c r="E20" s="46"/>
      <c r="F20" s="37">
        <f t="shared" si="4"/>
        <v>996840177</v>
      </c>
      <c r="G20" s="46">
        <f>SUM(work_ytd!G19:H19)</f>
        <v>582240454</v>
      </c>
      <c r="H20" s="46">
        <f>SUM(work_ytd!I19:J19)</f>
        <v>414599723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127964716</v>
      </c>
      <c r="O20" s="117">
        <f t="shared" si="2"/>
        <v>77903159</v>
      </c>
      <c r="P20" s="117">
        <f t="shared" si="2"/>
        <v>50061557</v>
      </c>
      <c r="Q20" s="184"/>
      <c r="R20" s="182">
        <f t="shared" si="5"/>
        <v>996840177</v>
      </c>
      <c r="S20" s="117">
        <f t="shared" si="6"/>
        <v>582240454</v>
      </c>
      <c r="T20" s="181">
        <f t="shared" si="7"/>
        <v>414599723</v>
      </c>
      <c r="U20" s="129"/>
    </row>
    <row r="21" spans="1:21" ht="15">
      <c r="A21" s="37" t="s">
        <v>1385</v>
      </c>
      <c r="B21" s="37">
        <f t="shared" si="3"/>
        <v>67696043</v>
      </c>
      <c r="C21" s="38">
        <f>SUM(work!G20:H20)</f>
        <v>29751087</v>
      </c>
      <c r="D21" s="46">
        <f>SUM(work!I20:J20)</f>
        <v>37944956</v>
      </c>
      <c r="E21" s="46"/>
      <c r="F21" s="37">
        <f t="shared" si="4"/>
        <v>787403220</v>
      </c>
      <c r="G21" s="46">
        <f>SUM(work_ytd!G20:H20)</f>
        <v>345445072</v>
      </c>
      <c r="H21" s="46">
        <f>SUM(work_ytd!I20:J20)</f>
        <v>441958148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67696043</v>
      </c>
      <c r="O21" s="117">
        <f t="shared" si="2"/>
        <v>29751087</v>
      </c>
      <c r="P21" s="117">
        <f t="shared" si="2"/>
        <v>37944956</v>
      </c>
      <c r="Q21" s="184"/>
      <c r="R21" s="182">
        <f t="shared" si="5"/>
        <v>787403220</v>
      </c>
      <c r="S21" s="117">
        <f t="shared" si="6"/>
        <v>345445072</v>
      </c>
      <c r="T21" s="181">
        <f t="shared" si="7"/>
        <v>441958148</v>
      </c>
      <c r="U21" s="129"/>
    </row>
    <row r="22" spans="1:21" ht="15">
      <c r="A22" s="37" t="s">
        <v>1502</v>
      </c>
      <c r="B22" s="37">
        <f t="shared" si="3"/>
        <v>113049109</v>
      </c>
      <c r="C22" s="38">
        <f>SUM(work!G21:H21)</f>
        <v>91315579</v>
      </c>
      <c r="D22" s="46">
        <f>SUM(work!I21:J21)</f>
        <v>21733530</v>
      </c>
      <c r="E22" s="46"/>
      <c r="F22" s="37">
        <f t="shared" si="4"/>
        <v>837278335</v>
      </c>
      <c r="G22" s="46">
        <f>SUM(work_ytd!G21:H21)</f>
        <v>592770026</v>
      </c>
      <c r="H22" s="46">
        <f>SUM(work_ytd!I21:J21)</f>
        <v>244508309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113049109</v>
      </c>
      <c r="O22" s="117">
        <f t="shared" si="2"/>
        <v>91315579</v>
      </c>
      <c r="P22" s="117">
        <f t="shared" si="2"/>
        <v>21733530</v>
      </c>
      <c r="Q22" s="184"/>
      <c r="R22" s="182">
        <f t="shared" si="5"/>
        <v>837278335</v>
      </c>
      <c r="S22" s="117">
        <f t="shared" si="6"/>
        <v>592770026</v>
      </c>
      <c r="T22" s="181">
        <f t="shared" si="7"/>
        <v>244508309</v>
      </c>
      <c r="U22" s="129"/>
    </row>
    <row r="23" spans="1:21" ht="15">
      <c r="A23" s="37" t="s">
        <v>1600</v>
      </c>
      <c r="B23" s="37">
        <f t="shared" si="3"/>
        <v>79563037</v>
      </c>
      <c r="C23" s="38">
        <f>SUM(work!G22:H22)</f>
        <v>12254799</v>
      </c>
      <c r="D23" s="46">
        <f>SUM(work!I22:J22)</f>
        <v>67308238</v>
      </c>
      <c r="E23" s="46"/>
      <c r="F23" s="37">
        <f t="shared" si="4"/>
        <v>693494120</v>
      </c>
      <c r="G23" s="46">
        <f>SUM(work_ytd!G22:H22)</f>
        <v>163923178</v>
      </c>
      <c r="H23" s="46">
        <f>SUM(work_ytd!I22:J22)</f>
        <v>529570942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79563037</v>
      </c>
      <c r="O23" s="117">
        <f t="shared" si="2"/>
        <v>12254799</v>
      </c>
      <c r="P23" s="117">
        <f t="shared" si="2"/>
        <v>67308238</v>
      </c>
      <c r="Q23" s="184"/>
      <c r="R23" s="182">
        <f t="shared" si="5"/>
        <v>693494120</v>
      </c>
      <c r="S23" s="117">
        <f t="shared" si="6"/>
        <v>163923178</v>
      </c>
      <c r="T23" s="181">
        <f t="shared" si="7"/>
        <v>529570942</v>
      </c>
      <c r="U23" s="129"/>
    </row>
    <row r="24" spans="1:21" ht="15">
      <c r="A24" s="37" t="s">
        <v>1648</v>
      </c>
      <c r="B24" s="37">
        <f t="shared" si="3"/>
        <v>4251457</v>
      </c>
      <c r="C24" s="38">
        <f>SUM(work!G23:H23)</f>
        <v>2466768</v>
      </c>
      <c r="D24" s="46">
        <f>SUM(work!I23:J23)</f>
        <v>1784689</v>
      </c>
      <c r="E24" s="46"/>
      <c r="F24" s="37">
        <f t="shared" si="4"/>
        <v>52716766</v>
      </c>
      <c r="G24" s="46">
        <f>SUM(work_ytd!G23:H23)</f>
        <v>18020156</v>
      </c>
      <c r="H24" s="46">
        <f>SUM(work_ytd!I23:J23)</f>
        <v>34696610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4251457</v>
      </c>
      <c r="O24" s="117">
        <f t="shared" si="8"/>
        <v>2466768</v>
      </c>
      <c r="P24" s="117">
        <f t="shared" si="8"/>
        <v>1784689</v>
      </c>
      <c r="Q24" s="184"/>
      <c r="R24" s="182">
        <f t="shared" si="5"/>
        <v>52716766</v>
      </c>
      <c r="S24" s="117">
        <f t="shared" si="6"/>
        <v>18020156</v>
      </c>
      <c r="T24" s="181">
        <f t="shared" si="7"/>
        <v>34696610</v>
      </c>
      <c r="U24" s="129"/>
    </row>
    <row r="25" spans="1:21" ht="15">
      <c r="A25" s="37" t="s">
        <v>1699</v>
      </c>
      <c r="B25" s="37">
        <f t="shared" si="3"/>
        <v>60472912</v>
      </c>
      <c r="C25" s="38">
        <f>SUM(work!G24:H24)</f>
        <v>27863313</v>
      </c>
      <c r="D25" s="46">
        <f>SUM(work!I24:J24)</f>
        <v>32609599</v>
      </c>
      <c r="E25" s="46"/>
      <c r="F25" s="37">
        <f t="shared" si="4"/>
        <v>647276219</v>
      </c>
      <c r="G25" s="46">
        <f>SUM(work_ytd!G24:H24)</f>
        <v>236379864</v>
      </c>
      <c r="H25" s="46">
        <f>SUM(work_ytd!I24:J24)</f>
        <v>410896355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60472912</v>
      </c>
      <c r="O25" s="117">
        <f t="shared" si="8"/>
        <v>27863313</v>
      </c>
      <c r="P25" s="117">
        <f t="shared" si="8"/>
        <v>32609599</v>
      </c>
      <c r="Q25" s="184"/>
      <c r="R25" s="182">
        <f t="shared" si="5"/>
        <v>647276219</v>
      </c>
      <c r="S25" s="117">
        <f t="shared" si="6"/>
        <v>236379864</v>
      </c>
      <c r="T25" s="181">
        <f t="shared" si="7"/>
        <v>410896355</v>
      </c>
      <c r="U25" s="129"/>
    </row>
    <row r="26" spans="1:21" ht="15">
      <c r="A26" s="37" t="s">
        <v>48</v>
      </c>
      <c r="B26" s="37">
        <f t="shared" si="3"/>
        <v>13308769</v>
      </c>
      <c r="C26" s="38">
        <f>SUM(work!G25:H25)</f>
        <v>7589288</v>
      </c>
      <c r="D26" s="46">
        <f>SUM(work!I25:J25)</f>
        <v>5719481</v>
      </c>
      <c r="E26" s="46"/>
      <c r="F26" s="37">
        <f t="shared" si="4"/>
        <v>113564391</v>
      </c>
      <c r="G26" s="46">
        <f>SUM(work_ytd!G25:H25)</f>
        <v>64047169</v>
      </c>
      <c r="H26" s="46">
        <f>SUM(work_ytd!I25:J25)</f>
        <v>49517222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13308769</v>
      </c>
      <c r="O26" s="117">
        <f t="shared" si="8"/>
        <v>7589288</v>
      </c>
      <c r="P26" s="117">
        <f t="shared" si="8"/>
        <v>5719481</v>
      </c>
      <c r="Q26" s="184"/>
      <c r="R26" s="182">
        <f t="shared" si="5"/>
        <v>113564391</v>
      </c>
      <c r="S26" s="117">
        <f t="shared" si="6"/>
        <v>64047169</v>
      </c>
      <c r="T26" s="181">
        <f t="shared" si="7"/>
        <v>49517222</v>
      </c>
      <c r="U26" s="129"/>
    </row>
    <row r="27" spans="1:21" ht="15">
      <c r="A27" s="37" t="s">
        <v>130</v>
      </c>
      <c r="B27" s="37">
        <f t="shared" si="3"/>
        <v>37614034</v>
      </c>
      <c r="C27" s="38">
        <f>SUM(work!G26:H26)</f>
        <v>28778877</v>
      </c>
      <c r="D27" s="46">
        <f>SUM(work!I26:J26)</f>
        <v>8835157</v>
      </c>
      <c r="E27" s="46"/>
      <c r="F27" s="37">
        <f t="shared" si="4"/>
        <v>579262531</v>
      </c>
      <c r="G27" s="46">
        <f>SUM(work_ytd!G26:H26)</f>
        <v>333479001</v>
      </c>
      <c r="H27" s="46">
        <f>SUM(work_ytd!I26:J26)</f>
        <v>245783530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37614034</v>
      </c>
      <c r="O27" s="117">
        <f t="shared" si="8"/>
        <v>28778877</v>
      </c>
      <c r="P27" s="117">
        <f t="shared" si="8"/>
        <v>8835157</v>
      </c>
      <c r="Q27" s="184"/>
      <c r="R27" s="182">
        <f t="shared" si="5"/>
        <v>579262531</v>
      </c>
      <c r="S27" s="117">
        <f t="shared" si="6"/>
        <v>333479001</v>
      </c>
      <c r="T27" s="181">
        <f t="shared" si="7"/>
        <v>245783530</v>
      </c>
      <c r="U27" s="129"/>
    </row>
    <row r="28" spans="1:21" ht="15">
      <c r="A28" s="37" t="s">
        <v>195</v>
      </c>
      <c r="B28" s="37">
        <f t="shared" si="3"/>
        <v>7631349</v>
      </c>
      <c r="C28" s="38">
        <f>SUM(work!G27:H27)</f>
        <v>4119040</v>
      </c>
      <c r="D28" s="46">
        <f>SUM(work!I27:J27)</f>
        <v>3512309</v>
      </c>
      <c r="E28" s="46"/>
      <c r="F28" s="37">
        <f t="shared" si="4"/>
        <v>97607260</v>
      </c>
      <c r="G28" s="46">
        <f>SUM(work_ytd!G27:H27)</f>
        <v>36579479</v>
      </c>
      <c r="H28" s="46">
        <f>SUM(work_ytd!I27:J27)</f>
        <v>61027781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7631349</v>
      </c>
      <c r="O28" s="117">
        <f t="shared" si="8"/>
        <v>4119040</v>
      </c>
      <c r="P28" s="117">
        <f t="shared" si="8"/>
        <v>3512309</v>
      </c>
      <c r="Q28" s="184"/>
      <c r="R28" s="182">
        <f t="shared" si="5"/>
        <v>97607260</v>
      </c>
      <c r="S28" s="117">
        <f t="shared" si="6"/>
        <v>36579479</v>
      </c>
      <c r="T28" s="181">
        <f t="shared" si="7"/>
        <v>61027781</v>
      </c>
      <c r="U28" s="129"/>
    </row>
    <row r="29" spans="1:21" ht="15">
      <c r="A29" s="37" t="s">
        <v>5</v>
      </c>
      <c r="B29" s="37">
        <f t="shared" si="3"/>
        <v>1779319</v>
      </c>
      <c r="C29" s="38">
        <f>SUM(work!G28:H28)</f>
        <v>0</v>
      </c>
      <c r="D29" s="46">
        <f>SUM(work!I28:J28)</f>
        <v>1779319</v>
      </c>
      <c r="E29" s="46"/>
      <c r="F29" s="37">
        <f t="shared" si="4"/>
        <v>32061796</v>
      </c>
      <c r="G29" s="46">
        <f>SUM(work_ytd!G28:H28)</f>
        <v>0</v>
      </c>
      <c r="H29" s="46">
        <f>SUM(work_ytd!I28:J28)</f>
        <v>32061796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1779319</v>
      </c>
      <c r="O29" s="117">
        <f t="shared" si="8"/>
        <v>0</v>
      </c>
      <c r="P29" s="117">
        <f t="shared" si="8"/>
        <v>1779319</v>
      </c>
      <c r="Q29" s="184"/>
      <c r="R29" s="182">
        <f t="shared" si="5"/>
        <v>32061796</v>
      </c>
      <c r="S29" s="117">
        <f t="shared" si="6"/>
        <v>0</v>
      </c>
      <c r="T29" s="181">
        <f t="shared" si="7"/>
        <v>32061796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1894128015</v>
      </c>
      <c r="C31" s="39">
        <f>SUM(C8:C29)</f>
        <v>1104756823</v>
      </c>
      <c r="D31" s="39">
        <f>SUM(D8:D29)</f>
        <v>789371192</v>
      </c>
      <c r="E31" s="39"/>
      <c r="F31" s="39">
        <f>SUM(F8:F29)</f>
        <v>14588809320</v>
      </c>
      <c r="G31" s="39">
        <f>SUM(G8:G29)</f>
        <v>7412103667</v>
      </c>
      <c r="H31" s="39">
        <f>SUM(H8:H29)</f>
        <v>7176705653</v>
      </c>
      <c r="I31" s="38"/>
      <c r="J31" s="74"/>
      <c r="K31" s="74"/>
      <c r="L31" s="195"/>
      <c r="M31" s="196" t="str">
        <f>A31</f>
        <v>New Jersey</v>
      </c>
      <c r="N31" s="197">
        <f>B31</f>
        <v>1894128015</v>
      </c>
      <c r="O31" s="197">
        <f>C31</f>
        <v>1104756823</v>
      </c>
      <c r="P31" s="197">
        <f>D31</f>
        <v>789371192</v>
      </c>
      <c r="Q31" s="198"/>
      <c r="R31" s="196">
        <f t="shared" si="5"/>
        <v>14588809320</v>
      </c>
      <c r="S31" s="197">
        <f t="shared" si="6"/>
        <v>7412103667</v>
      </c>
      <c r="T31" s="199">
        <f t="shared" si="7"/>
        <v>7176705653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4" t="s">
        <v>2351</v>
      </c>
      <c r="B33" s="216">
        <v>1434690225</v>
      </c>
      <c r="C33" s="213">
        <v>778308527</v>
      </c>
      <c r="D33" s="213">
        <v>656381698</v>
      </c>
      <c r="E33" s="213"/>
      <c r="F33" s="216">
        <v>13102663599</v>
      </c>
      <c r="G33" s="213">
        <v>6737798328</v>
      </c>
      <c r="H33" s="213">
        <v>6364865271</v>
      </c>
      <c r="L33" s="191"/>
      <c r="M33" s="157" t="str">
        <f>A33</f>
        <v>  October 2018</v>
      </c>
      <c r="N33" s="155">
        <f>B33</f>
        <v>1434690225</v>
      </c>
      <c r="O33" s="215">
        <f>C33</f>
        <v>778308527</v>
      </c>
      <c r="P33" s="215">
        <f>D33</f>
        <v>656381698</v>
      </c>
      <c r="Q33" s="156"/>
      <c r="R33" s="155">
        <f>F33</f>
        <v>13102663599</v>
      </c>
      <c r="S33" s="215">
        <f>G33</f>
        <v>6737798328</v>
      </c>
      <c r="T33" s="215">
        <f>H33</f>
        <v>6364865271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12/9/19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343482411</v>
      </c>
      <c r="G7" s="39">
        <f>SUM(G31:G53)</f>
        <v>109861291</v>
      </c>
      <c r="H7" s="39">
        <f>SUM(H31:H53)</f>
        <v>83532741</v>
      </c>
      <c r="I7" s="39">
        <f>SUM(I31:I53)</f>
        <v>35445466</v>
      </c>
      <c r="J7" s="39">
        <f>SUM(J31:J53)</f>
        <v>114642913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1815114196</v>
      </c>
      <c r="G8" s="37">
        <f>SUM(G54:G123)</f>
        <v>594452126</v>
      </c>
      <c r="H8" s="37">
        <f>SUM(H54:H123)</f>
        <v>358016030</v>
      </c>
      <c r="I8" s="37">
        <f>SUM(I54:I123)</f>
        <v>281929500</v>
      </c>
      <c r="J8" s="37">
        <f>SUM(J54:J123)</f>
        <v>580716540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600376803</v>
      </c>
      <c r="G9" s="37">
        <f>SUM(G124:G163)</f>
        <v>150649122</v>
      </c>
      <c r="H9" s="37">
        <f>SUM(H124:H163)</f>
        <v>127006788</v>
      </c>
      <c r="I9" s="37">
        <f>SUM(I124:I163)</f>
        <v>104736891</v>
      </c>
      <c r="J9" s="37">
        <f>SUM(J124:J163)</f>
        <v>217984002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656236278</v>
      </c>
      <c r="G10" s="37">
        <f>SUM(G164:G200)</f>
        <v>57648273</v>
      </c>
      <c r="H10" s="37">
        <f>SUM(H164:H200)</f>
        <v>139743701</v>
      </c>
      <c r="I10" s="37">
        <f>SUM(I164:I200)</f>
        <v>173749249</v>
      </c>
      <c r="J10" s="37">
        <f>SUM(J164:J200)</f>
        <v>285095055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357827206</v>
      </c>
      <c r="G11" s="37">
        <f>SUM(G201:G216)</f>
        <v>197998599</v>
      </c>
      <c r="H11" s="37">
        <f>SUM(H201:H216)</f>
        <v>86856595</v>
      </c>
      <c r="I11" s="37">
        <f>SUM(I201:I216)</f>
        <v>33093299</v>
      </c>
      <c r="J11" s="37">
        <f>SUM(J201:J216)</f>
        <v>39878713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123096226</v>
      </c>
      <c r="G12" s="37">
        <f>SUM(G217:G230)</f>
        <v>12032721</v>
      </c>
      <c r="H12" s="37">
        <f>SUM(H217:H230)</f>
        <v>14755605</v>
      </c>
      <c r="I12" s="37">
        <f>SUM(I217:I230)</f>
        <v>39680581</v>
      </c>
      <c r="J12" s="37">
        <f>SUM(J217:J230)</f>
        <v>56627319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1207054427</v>
      </c>
      <c r="G13" s="37">
        <f>SUM(G231:G252)</f>
        <v>254149335</v>
      </c>
      <c r="H13" s="37">
        <f>SUM(H231:H252)</f>
        <v>293936114</v>
      </c>
      <c r="I13" s="37">
        <f>SUM(I231:I252)</f>
        <v>216638648</v>
      </c>
      <c r="J13" s="37">
        <f>SUM(J231:J252)</f>
        <v>442330330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342276163</v>
      </c>
      <c r="G14" s="37">
        <f>SUM(G253:G276)</f>
        <v>57757573</v>
      </c>
      <c r="H14" s="37">
        <f>SUM(H253:H276)</f>
        <v>75319353</v>
      </c>
      <c r="I14" s="37">
        <f>SUM(I253:I276)</f>
        <v>80789341</v>
      </c>
      <c r="J14" s="37">
        <f>SUM(J253:J276)</f>
        <v>128409896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2234274518</v>
      </c>
      <c r="G15" s="37">
        <f>SUM(G277:G288)</f>
        <v>1342436009</v>
      </c>
      <c r="H15" s="37">
        <f>SUM(H277:H288)</f>
        <v>364200643</v>
      </c>
      <c r="I15" s="37">
        <f>SUM(I277:I288)</f>
        <v>122669769</v>
      </c>
      <c r="J15" s="37">
        <f>SUM(J277:J288)</f>
        <v>404968097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180523953</v>
      </c>
      <c r="G16" s="37">
        <f>SUM(G289:G314)</f>
        <v>59390120</v>
      </c>
      <c r="H16" s="37">
        <f>SUM(H289:H314)</f>
        <v>50303131</v>
      </c>
      <c r="I16" s="37">
        <f>SUM(I289:I314)</f>
        <v>23642846</v>
      </c>
      <c r="J16" s="37">
        <f>SUM(J289:J314)</f>
        <v>47187856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600507145</v>
      </c>
      <c r="G17" s="37">
        <f>SUM(G315:G327)</f>
        <v>52932498</v>
      </c>
      <c r="H17" s="37">
        <f>SUM(H315:H327)</f>
        <v>132678598</v>
      </c>
      <c r="I17" s="37">
        <f>SUM(I315:I327)</f>
        <v>125443461</v>
      </c>
      <c r="J17" s="37">
        <f>SUM(J315:J327)</f>
        <v>289452588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1290535179</v>
      </c>
      <c r="G18" s="37">
        <f>SUM(G328:G352)</f>
        <v>185701600</v>
      </c>
      <c r="H18" s="37">
        <f>SUM(H328:H352)</f>
        <v>237860702</v>
      </c>
      <c r="I18" s="37">
        <f>SUM(I328:I352)</f>
        <v>392162936</v>
      </c>
      <c r="J18" s="37">
        <f>SUM(J328:J352)</f>
        <v>474809941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996840177</v>
      </c>
      <c r="G19" s="37">
        <f>SUM(G353:G405)</f>
        <v>287113712</v>
      </c>
      <c r="H19" s="37">
        <f>SUM(H353:H405)</f>
        <v>295126742</v>
      </c>
      <c r="I19" s="37">
        <f>SUM(I353:I405)</f>
        <v>134883479</v>
      </c>
      <c r="J19" s="37">
        <f>SUM(J353:J405)</f>
        <v>279716244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787403220</v>
      </c>
      <c r="G20" s="37">
        <f>SUM(G406:G444)</f>
        <v>147401668</v>
      </c>
      <c r="H20" s="37">
        <f>SUM(H406:H444)</f>
        <v>198043404</v>
      </c>
      <c r="I20" s="37">
        <f>SUM(I406:I444)</f>
        <v>86264966</v>
      </c>
      <c r="J20" s="37">
        <f>SUM(J406:J444)</f>
        <v>355693182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837278335</v>
      </c>
      <c r="G21" s="37">
        <f>SUM(G445:G477)</f>
        <v>404072694</v>
      </c>
      <c r="H21" s="37">
        <f>SUM(H445:H477)</f>
        <v>188697332</v>
      </c>
      <c r="I21" s="37">
        <f>SUM(I445:I477)</f>
        <v>94051278</v>
      </c>
      <c r="J21" s="37">
        <f>SUM(J445:J477)</f>
        <v>150457031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693494120</v>
      </c>
      <c r="G22" s="37">
        <f>SUM(G478:G493)</f>
        <v>31513186</v>
      </c>
      <c r="H22" s="37">
        <f>SUM(H478:H493)</f>
        <v>132409992</v>
      </c>
      <c r="I22" s="37">
        <f>SUM(I478:I493)</f>
        <v>351167023</v>
      </c>
      <c r="J22" s="37">
        <f>SUM(J478:J493)</f>
        <v>178403919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52716766</v>
      </c>
      <c r="G23" s="37">
        <f>SUM(G494:G508)</f>
        <v>7492400</v>
      </c>
      <c r="H23" s="37">
        <f>SUM(H494:H508)</f>
        <v>10527756</v>
      </c>
      <c r="I23" s="37">
        <f>SUM(I494:I508)</f>
        <v>12631562</v>
      </c>
      <c r="J23" s="37">
        <f>SUM(J494:J508)</f>
        <v>22065048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647276219</v>
      </c>
      <c r="G24" s="37">
        <f>SUM(G509:G529)</f>
        <v>85395514</v>
      </c>
      <c r="H24" s="37">
        <f>SUM(H509:H529)</f>
        <v>150984350</v>
      </c>
      <c r="I24" s="37">
        <f>SUM(I509:I529)</f>
        <v>87507326</v>
      </c>
      <c r="J24" s="37">
        <f>SUM(J509:J529)</f>
        <v>323389029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113564391</v>
      </c>
      <c r="G25" s="37">
        <f>SUM(G530:G553)</f>
        <v>20776809</v>
      </c>
      <c r="H25" s="37">
        <f>SUM(H530:H553)</f>
        <v>43270360</v>
      </c>
      <c r="I25" s="37">
        <f>SUM(I530:I553)</f>
        <v>19422523</v>
      </c>
      <c r="J25" s="37">
        <f>SUM(J530:J553)</f>
        <v>30094699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579262531</v>
      </c>
      <c r="G26" s="37">
        <f>SUM(G554:G574)</f>
        <v>132082839</v>
      </c>
      <c r="H26" s="37">
        <f>SUM(H554:H574)</f>
        <v>201396162</v>
      </c>
      <c r="I26" s="37">
        <f>SUM(I554:I574)</f>
        <v>50939015</v>
      </c>
      <c r="J26" s="37">
        <f>SUM(J554:J574)</f>
        <v>194844515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97607260</v>
      </c>
      <c r="G27" s="37">
        <f>SUM(G575:G597)</f>
        <v>16349987</v>
      </c>
      <c r="H27" s="37">
        <f>SUM(H575:H597)</f>
        <v>20229492</v>
      </c>
      <c r="I27" s="37">
        <f>SUM(I575:I597)</f>
        <v>34699758</v>
      </c>
      <c r="J27" s="37">
        <f>SUM(J575:J597)</f>
        <v>26328023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32061796</v>
      </c>
      <c r="G28" s="37">
        <f>G598</f>
        <v>0</v>
      </c>
      <c r="H28" s="37">
        <f>H598</f>
        <v>0</v>
      </c>
      <c r="I28" s="37">
        <f>I598</f>
        <v>15593249</v>
      </c>
      <c r="J28" s="37">
        <f>J598</f>
        <v>16468547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14588809320</v>
      </c>
      <c r="G29" s="39">
        <f>SUM(G7:G28)</f>
        <v>4207208076</v>
      </c>
      <c r="H29" s="39">
        <f>SUM(H7:H28)</f>
        <v>3204895591</v>
      </c>
      <c r="I29" s="39">
        <f>SUM(I7:I28)</f>
        <v>2517142166</v>
      </c>
      <c r="J29" s="39">
        <f>SUM(J7:J28)</f>
        <v>4659563487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4632246</v>
      </c>
      <c r="G31" s="102">
        <v>1904115</v>
      </c>
      <c r="H31" s="102">
        <v>2097684</v>
      </c>
      <c r="I31" s="102">
        <v>175000</v>
      </c>
      <c r="J31" s="102">
        <v>455447</v>
      </c>
      <c r="K31" s="36"/>
      <c r="L31" s="219" t="s">
        <v>2342</v>
      </c>
      <c r="M31" s="95"/>
      <c r="N31" s="96"/>
      <c r="O31" s="97"/>
      <c r="P31" s="46"/>
      <c r="Q31" s="46"/>
      <c r="R31" s="95"/>
      <c r="S31" s="96"/>
      <c r="T31" s="78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54541618</v>
      </c>
      <c r="G32" s="104">
        <v>2736787</v>
      </c>
      <c r="H32" s="104">
        <v>11775073</v>
      </c>
      <c r="I32" s="104">
        <v>948100</v>
      </c>
      <c r="J32" s="104">
        <v>39081658</v>
      </c>
      <c r="K32" s="36"/>
      <c r="L32" s="219" t="s">
        <v>2347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26805818</v>
      </c>
      <c r="G33" s="104">
        <v>14040836</v>
      </c>
      <c r="H33" s="104">
        <v>5863358</v>
      </c>
      <c r="I33" s="104">
        <v>2497100</v>
      </c>
      <c r="J33" s="104">
        <v>4404524</v>
      </c>
      <c r="K33" s="36"/>
      <c r="L33" s="219" t="s">
        <v>2347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888811</v>
      </c>
      <c r="G34" s="104">
        <v>142090</v>
      </c>
      <c r="H34" s="104">
        <v>407717</v>
      </c>
      <c r="I34" s="104">
        <v>281680</v>
      </c>
      <c r="J34" s="104">
        <v>57324</v>
      </c>
      <c r="K34" s="36"/>
      <c r="L34" s="219" t="s">
        <v>2286</v>
      </c>
      <c r="M34" s="95"/>
      <c r="N34" s="96"/>
      <c r="O34" s="97"/>
      <c r="P34" s="46"/>
      <c r="Q34" s="46"/>
      <c r="R34" s="95"/>
      <c r="S34" s="96"/>
      <c r="T34" s="78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3611381</v>
      </c>
      <c r="G35" s="104">
        <v>899475</v>
      </c>
      <c r="H35" s="104">
        <v>1500842</v>
      </c>
      <c r="I35" s="104">
        <v>203625</v>
      </c>
      <c r="J35" s="104">
        <v>1007439</v>
      </c>
      <c r="K35" s="36"/>
      <c r="L35" s="219" t="s">
        <v>2347</v>
      </c>
      <c r="M35" s="95"/>
      <c r="N35" s="96"/>
      <c r="O35" s="97"/>
      <c r="P35" s="46"/>
      <c r="Q35" s="46"/>
      <c r="R35" s="95"/>
      <c r="S35" s="96"/>
      <c r="T35" s="78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159300</v>
      </c>
      <c r="G36" s="104">
        <v>47150</v>
      </c>
      <c r="H36" s="104">
        <v>64150</v>
      </c>
      <c r="I36" s="104">
        <v>38000</v>
      </c>
      <c r="J36" s="104">
        <v>10000</v>
      </c>
      <c r="K36" s="36"/>
      <c r="L36" s="219" t="s">
        <v>2286</v>
      </c>
      <c r="M36" s="95"/>
      <c r="N36" s="96"/>
      <c r="O36" s="97"/>
      <c r="P36" s="46"/>
      <c r="Q36" s="46"/>
      <c r="R36" s="95"/>
      <c r="S36" s="96"/>
      <c r="T36" s="97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1919749</v>
      </c>
      <c r="G37" s="104">
        <v>490000</v>
      </c>
      <c r="H37" s="104">
        <v>783556</v>
      </c>
      <c r="I37" s="104">
        <v>17500</v>
      </c>
      <c r="J37" s="104">
        <v>628693</v>
      </c>
      <c r="K37" s="36"/>
      <c r="L37" s="219" t="s">
        <v>2342</v>
      </c>
      <c r="M37" s="95"/>
      <c r="N37" s="96"/>
      <c r="O37" s="78"/>
      <c r="P37" s="46"/>
      <c r="Q37" s="46"/>
      <c r="R37" s="95"/>
      <c r="S37" s="96"/>
      <c r="T37" s="97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36756827</v>
      </c>
      <c r="G38" s="104">
        <v>10530840</v>
      </c>
      <c r="H38" s="104">
        <v>8497585</v>
      </c>
      <c r="I38" s="104">
        <v>3432132</v>
      </c>
      <c r="J38" s="104">
        <v>14296270</v>
      </c>
      <c r="K38" s="36"/>
      <c r="L38" s="219" t="s">
        <v>2347</v>
      </c>
      <c r="M38" s="95"/>
      <c r="N38" s="96"/>
      <c r="O38" s="78"/>
      <c r="P38" s="46"/>
      <c r="Q38" s="46"/>
      <c r="R38" s="95"/>
      <c r="S38" s="96"/>
      <c r="T38" s="78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1253902</v>
      </c>
      <c r="G39" s="104">
        <v>37700</v>
      </c>
      <c r="H39" s="104">
        <v>759418</v>
      </c>
      <c r="I39" s="104">
        <v>149410</v>
      </c>
      <c r="J39" s="104">
        <v>307374</v>
      </c>
      <c r="K39" s="36"/>
      <c r="L39" s="219" t="s">
        <v>2342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3816381</v>
      </c>
      <c r="G40" s="104">
        <v>223200</v>
      </c>
      <c r="H40" s="104">
        <v>583558</v>
      </c>
      <c r="I40" s="104">
        <v>2949693</v>
      </c>
      <c r="J40" s="104">
        <v>59930</v>
      </c>
      <c r="K40" s="36"/>
      <c r="L40" s="219" t="s">
        <v>2342</v>
      </c>
      <c r="M40" s="95"/>
      <c r="N40" s="96"/>
      <c r="O40" s="97"/>
      <c r="P40" s="46"/>
      <c r="Q40" s="46"/>
      <c r="R40" s="95"/>
      <c r="S40" s="96"/>
      <c r="T40" s="97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19441569</v>
      </c>
      <c r="G41" s="104">
        <v>2703276</v>
      </c>
      <c r="H41" s="104">
        <v>7420447</v>
      </c>
      <c r="I41" s="104">
        <v>1270500</v>
      </c>
      <c r="J41" s="104">
        <v>8047346</v>
      </c>
      <c r="K41" s="36"/>
      <c r="L41" s="219" t="s">
        <v>2342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63339181</v>
      </c>
      <c r="G42" s="104">
        <v>22720602</v>
      </c>
      <c r="H42" s="104">
        <v>4278181</v>
      </c>
      <c r="I42" s="104">
        <v>15207002</v>
      </c>
      <c r="J42" s="104">
        <v>21133396</v>
      </c>
      <c r="K42" s="36"/>
      <c r="L42" s="219" t="s">
        <v>2342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17684080</v>
      </c>
      <c r="G43" s="104">
        <v>2841950</v>
      </c>
      <c r="H43" s="104">
        <v>2994041</v>
      </c>
      <c r="I43" s="104">
        <v>1255233</v>
      </c>
      <c r="J43" s="104">
        <v>10592856</v>
      </c>
      <c r="K43" s="36"/>
      <c r="L43" s="219" t="s">
        <v>2347</v>
      </c>
      <c r="M43" s="95"/>
      <c r="N43" s="96"/>
      <c r="O43" s="97"/>
      <c r="P43" s="46"/>
      <c r="Q43" s="46"/>
      <c r="R43" s="95"/>
      <c r="S43" s="96"/>
      <c r="T43" s="97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5894480</v>
      </c>
      <c r="G44" s="104">
        <v>586200</v>
      </c>
      <c r="H44" s="104">
        <v>2640963</v>
      </c>
      <c r="I44" s="104">
        <v>1955959</v>
      </c>
      <c r="J44" s="104">
        <v>711358</v>
      </c>
      <c r="K44" s="36"/>
      <c r="L44" s="219" t="s">
        <v>2347</v>
      </c>
      <c r="M44" s="95"/>
      <c r="N44" s="96"/>
      <c r="O44" s="97"/>
      <c r="P44" s="46"/>
      <c r="Q44" s="46"/>
      <c r="R44" s="95"/>
      <c r="S44" s="96"/>
      <c r="T44" s="97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11913314</v>
      </c>
      <c r="G45" s="104">
        <v>9407600</v>
      </c>
      <c r="H45" s="104">
        <v>1879639</v>
      </c>
      <c r="I45" s="104">
        <v>0</v>
      </c>
      <c r="J45" s="104">
        <v>626075</v>
      </c>
      <c r="K45" s="36"/>
      <c r="L45" s="219" t="s">
        <v>2347</v>
      </c>
      <c r="M45" s="95"/>
      <c r="N45" s="96"/>
      <c r="O45" s="97"/>
      <c r="P45" s="46"/>
      <c r="Q45" s="46"/>
      <c r="R45" s="95"/>
      <c r="S45" s="96"/>
      <c r="T45" s="97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29850054</v>
      </c>
      <c r="G46" s="104">
        <v>21187450</v>
      </c>
      <c r="H46" s="104">
        <v>5613497</v>
      </c>
      <c r="I46" s="104">
        <v>73400</v>
      </c>
      <c r="J46" s="104">
        <v>2975707</v>
      </c>
      <c r="K46" s="36"/>
      <c r="L46" s="219" t="s">
        <v>2342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3400050</v>
      </c>
      <c r="G47" s="104">
        <v>1199750</v>
      </c>
      <c r="H47" s="104">
        <v>1221639</v>
      </c>
      <c r="I47" s="104">
        <v>154282</v>
      </c>
      <c r="J47" s="104">
        <v>824379</v>
      </c>
      <c r="K47" s="36"/>
      <c r="L47" s="219" t="s">
        <v>2342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6887701</v>
      </c>
      <c r="G48" s="104">
        <v>752450</v>
      </c>
      <c r="H48" s="104">
        <v>3289082</v>
      </c>
      <c r="I48" s="104">
        <v>1119350</v>
      </c>
      <c r="J48" s="104">
        <v>1726819</v>
      </c>
      <c r="K48" s="36"/>
      <c r="L48" s="219" t="s">
        <v>2342</v>
      </c>
      <c r="M48" s="95"/>
      <c r="N48" s="96"/>
      <c r="O48" s="97"/>
      <c r="P48" s="46"/>
      <c r="Q48" s="46"/>
      <c r="R48" s="95"/>
      <c r="S48" s="96"/>
      <c r="T48" s="78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7285022</v>
      </c>
      <c r="G49" s="104">
        <v>307200</v>
      </c>
      <c r="H49" s="104">
        <v>3693521</v>
      </c>
      <c r="I49" s="104">
        <v>302400</v>
      </c>
      <c r="J49" s="104">
        <v>2981901</v>
      </c>
      <c r="K49" s="36"/>
      <c r="L49" s="219" t="s">
        <v>2347</v>
      </c>
      <c r="M49" s="95"/>
      <c r="N49" s="96"/>
      <c r="O49" s="78"/>
      <c r="P49" s="46"/>
      <c r="Q49" s="46"/>
      <c r="R49" s="95"/>
      <c r="S49" s="96"/>
      <c r="T49" s="78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186191</v>
      </c>
      <c r="G50" s="104">
        <v>0</v>
      </c>
      <c r="H50" s="104">
        <v>166191</v>
      </c>
      <c r="I50" s="104">
        <v>0</v>
      </c>
      <c r="J50" s="104">
        <v>20000</v>
      </c>
      <c r="K50" s="36"/>
      <c r="L50" s="220" t="s">
        <v>2286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19122772</v>
      </c>
      <c r="G51" s="104">
        <v>6882164</v>
      </c>
      <c r="H51" s="104">
        <v>9316479</v>
      </c>
      <c r="I51" s="104">
        <v>14500</v>
      </c>
      <c r="J51" s="104">
        <v>2909629</v>
      </c>
      <c r="K51" s="36"/>
      <c r="L51" s="220" t="s">
        <v>2286</v>
      </c>
      <c r="M51" s="95"/>
      <c r="N51" s="96"/>
      <c r="O51" s="97"/>
      <c r="P51" s="46"/>
      <c r="Q51" s="46"/>
      <c r="R51" s="95"/>
      <c r="S51" s="96"/>
      <c r="T51" s="78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23415286</v>
      </c>
      <c r="G52" s="104">
        <v>10130155</v>
      </c>
      <c r="H52" s="104">
        <v>8284696</v>
      </c>
      <c r="I52" s="104">
        <v>3386000</v>
      </c>
      <c r="J52" s="104">
        <v>1614435</v>
      </c>
      <c r="K52" s="36"/>
      <c r="L52" s="219" t="s">
        <v>2347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676678</v>
      </c>
      <c r="G53" s="104">
        <v>90301</v>
      </c>
      <c r="H53" s="104">
        <v>401424</v>
      </c>
      <c r="I53" s="104">
        <v>14600</v>
      </c>
      <c r="J53" s="104">
        <v>170353</v>
      </c>
      <c r="K53" s="36"/>
      <c r="L53" s="219" t="s">
        <v>2342</v>
      </c>
      <c r="M53" s="95"/>
      <c r="N53" s="96"/>
      <c r="O53" s="97"/>
      <c r="P53" s="46"/>
      <c r="Q53" s="46"/>
      <c r="R53" s="95"/>
      <c r="S53" s="96"/>
      <c r="T53" s="97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8315500</v>
      </c>
      <c r="G54" s="104">
        <v>1647500</v>
      </c>
      <c r="H54" s="104">
        <v>3653741</v>
      </c>
      <c r="I54" s="104">
        <v>0</v>
      </c>
      <c r="J54" s="104">
        <v>3014259</v>
      </c>
      <c r="K54" s="36"/>
      <c r="L54" s="219" t="s">
        <v>2342</v>
      </c>
      <c r="M54" s="95"/>
      <c r="N54" s="96"/>
      <c r="O54" s="97"/>
      <c r="P54" s="46"/>
      <c r="Q54" s="46"/>
      <c r="R54" s="95"/>
      <c r="S54" s="96"/>
      <c r="T54" s="97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8551614</v>
      </c>
      <c r="G55" s="104">
        <v>4560500</v>
      </c>
      <c r="H55" s="104">
        <v>1618703</v>
      </c>
      <c r="I55" s="104">
        <v>1107200</v>
      </c>
      <c r="J55" s="104">
        <v>1265211</v>
      </c>
      <c r="K55" s="36"/>
      <c r="L55" s="219" t="s">
        <v>2347</v>
      </c>
      <c r="M55" s="95"/>
      <c r="N55" s="96"/>
      <c r="O55" s="97"/>
      <c r="P55" s="46"/>
      <c r="Q55" s="46"/>
      <c r="R55" s="95"/>
      <c r="S55" s="96"/>
      <c r="T55" s="97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24660805</v>
      </c>
      <c r="G56" s="104">
        <v>10196729</v>
      </c>
      <c r="H56" s="104">
        <v>11052377</v>
      </c>
      <c r="I56" s="104">
        <v>343400</v>
      </c>
      <c r="J56" s="104">
        <v>3068299</v>
      </c>
      <c r="K56" s="36"/>
      <c r="L56" s="219" t="s">
        <v>2347</v>
      </c>
      <c r="M56" s="95"/>
      <c r="N56" s="96"/>
      <c r="O56" s="97"/>
      <c r="P56" s="46"/>
      <c r="Q56" s="46"/>
      <c r="R56" s="95"/>
      <c r="S56" s="96"/>
      <c r="T56" s="97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10431937</v>
      </c>
      <c r="G57" s="104">
        <v>6660540</v>
      </c>
      <c r="H57" s="104">
        <v>1354620</v>
      </c>
      <c r="I57" s="104">
        <v>1630432</v>
      </c>
      <c r="J57" s="104">
        <v>786345</v>
      </c>
      <c r="K57" s="36"/>
      <c r="L57" s="219" t="s">
        <v>2342</v>
      </c>
      <c r="M57" s="95"/>
      <c r="N57" s="96"/>
      <c r="O57" s="97"/>
      <c r="P57" s="46"/>
      <c r="Q57" s="46"/>
      <c r="R57" s="95"/>
      <c r="S57" s="96"/>
      <c r="T57" s="78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20809080</v>
      </c>
      <c r="G58" s="104">
        <v>1752100</v>
      </c>
      <c r="H58" s="104">
        <v>1918871</v>
      </c>
      <c r="I58" s="104">
        <v>9520101</v>
      </c>
      <c r="J58" s="104">
        <v>7618008</v>
      </c>
      <c r="K58" s="36"/>
      <c r="L58" s="219" t="s">
        <v>2342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24449159</v>
      </c>
      <c r="G59" s="104">
        <v>10478300</v>
      </c>
      <c r="H59" s="104">
        <v>10433413</v>
      </c>
      <c r="I59" s="104">
        <v>2162550</v>
      </c>
      <c r="J59" s="104">
        <v>1374896</v>
      </c>
      <c r="K59" s="36"/>
      <c r="L59" s="219" t="s">
        <v>2342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11067947</v>
      </c>
      <c r="G60" s="104">
        <v>2661251</v>
      </c>
      <c r="H60" s="104">
        <v>2337343</v>
      </c>
      <c r="I60" s="104">
        <v>4032100</v>
      </c>
      <c r="J60" s="104">
        <v>2037253</v>
      </c>
      <c r="K60" s="36"/>
      <c r="L60" s="219" t="s">
        <v>2342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10996523</v>
      </c>
      <c r="G61" s="104">
        <v>4016601</v>
      </c>
      <c r="H61" s="104">
        <v>6314036</v>
      </c>
      <c r="I61" s="104">
        <v>0</v>
      </c>
      <c r="J61" s="104">
        <v>665886</v>
      </c>
      <c r="K61" s="36"/>
      <c r="L61" s="219" t="s">
        <v>2347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9794375</v>
      </c>
      <c r="G62" s="104">
        <v>6414532</v>
      </c>
      <c r="H62" s="104">
        <v>2675944</v>
      </c>
      <c r="I62" s="104">
        <v>0</v>
      </c>
      <c r="J62" s="104">
        <v>703899</v>
      </c>
      <c r="K62" s="36"/>
      <c r="L62" s="219" t="s">
        <v>2342</v>
      </c>
      <c r="M62" s="95"/>
      <c r="N62" s="96"/>
      <c r="O62" s="97"/>
      <c r="P62" s="46"/>
      <c r="Q62" s="46"/>
      <c r="R62" s="95"/>
      <c r="S62" s="96"/>
      <c r="T62" s="78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34287452</v>
      </c>
      <c r="G63" s="104">
        <v>13751919</v>
      </c>
      <c r="H63" s="104">
        <v>6622333</v>
      </c>
      <c r="I63" s="104">
        <v>13500000</v>
      </c>
      <c r="J63" s="104">
        <v>413200</v>
      </c>
      <c r="K63" s="36"/>
      <c r="L63" s="219" t="s">
        <v>2342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6227984</v>
      </c>
      <c r="G64" s="104">
        <v>500</v>
      </c>
      <c r="H64" s="104">
        <v>1418946</v>
      </c>
      <c r="I64" s="104">
        <v>0</v>
      </c>
      <c r="J64" s="104">
        <v>4808538</v>
      </c>
      <c r="K64" s="36"/>
      <c r="L64" s="220" t="s">
        <v>2286</v>
      </c>
      <c r="M64" s="95"/>
      <c r="N64" s="96"/>
      <c r="O64" s="97"/>
      <c r="P64" s="46"/>
      <c r="Q64" s="46"/>
      <c r="R64" s="95"/>
      <c r="S64" s="96"/>
      <c r="T64" s="78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152753218</v>
      </c>
      <c r="G65" s="104">
        <v>1174000</v>
      </c>
      <c r="H65" s="104">
        <v>662927</v>
      </c>
      <c r="I65" s="104">
        <v>640565</v>
      </c>
      <c r="J65" s="104">
        <v>150275726</v>
      </c>
      <c r="K65" s="36"/>
      <c r="L65" s="219" t="s">
        <v>2342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20699139</v>
      </c>
      <c r="G66" s="104">
        <v>11796054</v>
      </c>
      <c r="H66" s="104">
        <v>4492866</v>
      </c>
      <c r="I66" s="104">
        <v>110000</v>
      </c>
      <c r="J66" s="104">
        <v>4300219</v>
      </c>
      <c r="K66" s="36"/>
      <c r="L66" s="219" t="s">
        <v>2342</v>
      </c>
      <c r="M66" s="95"/>
      <c r="N66" s="96"/>
      <c r="O66" s="78"/>
      <c r="P66" s="46"/>
      <c r="Q66" s="46"/>
      <c r="R66" s="95"/>
      <c r="S66" s="96"/>
      <c r="T66" s="97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14893246</v>
      </c>
      <c r="G67" s="104">
        <v>592800</v>
      </c>
      <c r="H67" s="104">
        <v>2461671</v>
      </c>
      <c r="I67" s="104">
        <v>30100</v>
      </c>
      <c r="J67" s="104">
        <v>11808675</v>
      </c>
      <c r="K67" s="36"/>
      <c r="L67" s="219" t="s">
        <v>2347</v>
      </c>
      <c r="M67" s="95"/>
      <c r="N67" s="96"/>
      <c r="O67" s="97"/>
      <c r="P67" s="46"/>
      <c r="Q67" s="46"/>
      <c r="R67" s="95"/>
      <c r="S67" s="96"/>
      <c r="T67" s="78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7548259</v>
      </c>
      <c r="G68" s="104">
        <v>1353000</v>
      </c>
      <c r="H68" s="104">
        <v>220960</v>
      </c>
      <c r="I68" s="104">
        <v>1235183</v>
      </c>
      <c r="J68" s="104">
        <v>4739116</v>
      </c>
      <c r="K68" s="36"/>
      <c r="L68" s="220" t="s">
        <v>2286</v>
      </c>
      <c r="M68" s="95"/>
      <c r="N68" s="96"/>
      <c r="O68" s="97"/>
      <c r="P68" s="46"/>
      <c r="Q68" s="46"/>
      <c r="R68" s="95"/>
      <c r="S68" s="96"/>
      <c r="T68" s="97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20744474</v>
      </c>
      <c r="G69" s="104">
        <v>7919800</v>
      </c>
      <c r="H69" s="104">
        <v>4320794</v>
      </c>
      <c r="I69" s="104">
        <v>0</v>
      </c>
      <c r="J69" s="104">
        <v>8503880</v>
      </c>
      <c r="K69" s="36"/>
      <c r="L69" s="219" t="s">
        <v>2342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68623276</v>
      </c>
      <c r="G70" s="104">
        <v>23819654</v>
      </c>
      <c r="H70" s="104">
        <v>13190508</v>
      </c>
      <c r="I70" s="104">
        <v>1064306</v>
      </c>
      <c r="J70" s="104">
        <v>30548808</v>
      </c>
      <c r="K70" s="36"/>
      <c r="L70" s="219" t="s">
        <v>2342</v>
      </c>
      <c r="M70" s="95"/>
      <c r="N70" s="96"/>
      <c r="O70" s="97"/>
      <c r="P70" s="46"/>
      <c r="Q70" s="46"/>
      <c r="R70" s="95"/>
      <c r="S70" s="96"/>
      <c r="T70" s="78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7146788</v>
      </c>
      <c r="G71" s="104">
        <v>3333800</v>
      </c>
      <c r="H71" s="104">
        <v>2007864</v>
      </c>
      <c r="I71" s="104">
        <v>0</v>
      </c>
      <c r="J71" s="104">
        <v>1805124</v>
      </c>
      <c r="K71" s="36"/>
      <c r="L71" s="219" t="s">
        <v>2347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65371028</v>
      </c>
      <c r="G72" s="104">
        <v>31998598</v>
      </c>
      <c r="H72" s="104">
        <v>14606558</v>
      </c>
      <c r="I72" s="104">
        <v>12045454</v>
      </c>
      <c r="J72" s="104">
        <v>6720418</v>
      </c>
      <c r="K72" s="36"/>
      <c r="L72" s="219" t="s">
        <v>2342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39015488</v>
      </c>
      <c r="G73" s="104">
        <v>23917845</v>
      </c>
      <c r="H73" s="104">
        <v>8714901</v>
      </c>
      <c r="I73" s="104">
        <v>3899100</v>
      </c>
      <c r="J73" s="104">
        <v>2483642</v>
      </c>
      <c r="K73" s="36"/>
      <c r="L73" s="219" t="s">
        <v>2342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15462571</v>
      </c>
      <c r="G74" s="104">
        <v>3089280</v>
      </c>
      <c r="H74" s="104">
        <v>4090662</v>
      </c>
      <c r="I74" s="104">
        <v>19800</v>
      </c>
      <c r="J74" s="104">
        <v>8262829</v>
      </c>
      <c r="K74" s="36"/>
      <c r="L74" s="219" t="s">
        <v>2342</v>
      </c>
      <c r="M74" s="95"/>
      <c r="N74" s="96"/>
      <c r="O74" s="97"/>
      <c r="P74" s="46"/>
      <c r="Q74" s="46"/>
      <c r="R74" s="95"/>
      <c r="S74" s="96"/>
      <c r="T74" s="97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13773006</v>
      </c>
      <c r="G75" s="104">
        <v>3087450</v>
      </c>
      <c r="H75" s="104">
        <v>9228203</v>
      </c>
      <c r="I75" s="104">
        <v>103195</v>
      </c>
      <c r="J75" s="104">
        <v>1354158</v>
      </c>
      <c r="K75" s="36"/>
      <c r="L75" s="219" t="s">
        <v>2342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307689206</v>
      </c>
      <c r="G76" s="104">
        <v>135232100</v>
      </c>
      <c r="H76" s="104">
        <v>21983092</v>
      </c>
      <c r="I76" s="104">
        <v>113580825</v>
      </c>
      <c r="J76" s="104">
        <v>36893189</v>
      </c>
      <c r="K76" s="36"/>
      <c r="L76" s="219" t="s">
        <v>2347</v>
      </c>
      <c r="M76" s="95"/>
      <c r="N76" s="96"/>
      <c r="O76" s="97"/>
      <c r="P76" s="46"/>
      <c r="Q76" s="46"/>
      <c r="R76" s="95"/>
      <c r="S76" s="96"/>
      <c r="T76" s="97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69599554</v>
      </c>
      <c r="G77" s="104">
        <v>66777950</v>
      </c>
      <c r="H77" s="104">
        <v>2181741</v>
      </c>
      <c r="I77" s="104">
        <v>286883</v>
      </c>
      <c r="J77" s="104">
        <v>352980</v>
      </c>
      <c r="K77" s="36"/>
      <c r="L77" s="219" t="s">
        <v>2347</v>
      </c>
      <c r="M77" s="95"/>
      <c r="N77" s="96"/>
      <c r="O77" s="97"/>
      <c r="P77" s="46"/>
      <c r="Q77" s="46"/>
      <c r="R77" s="95"/>
      <c r="S77" s="96"/>
      <c r="T77" s="78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5730241</v>
      </c>
      <c r="G78" s="104">
        <v>1116200</v>
      </c>
      <c r="H78" s="104">
        <v>2766302</v>
      </c>
      <c r="I78" s="104">
        <v>80000</v>
      </c>
      <c r="J78" s="104">
        <v>1767739</v>
      </c>
      <c r="K78" s="36"/>
      <c r="L78" s="220" t="s">
        <v>2286</v>
      </c>
      <c r="M78" s="95"/>
      <c r="N78" s="96"/>
      <c r="O78" s="78"/>
      <c r="P78" s="46"/>
      <c r="Q78" s="46"/>
      <c r="R78" s="95"/>
      <c r="S78" s="96"/>
      <c r="T78" s="78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6036007</v>
      </c>
      <c r="G79" s="104">
        <v>2794271</v>
      </c>
      <c r="H79" s="104">
        <v>2902036</v>
      </c>
      <c r="I79" s="104">
        <v>0</v>
      </c>
      <c r="J79" s="104">
        <v>339700</v>
      </c>
      <c r="K79" s="36"/>
      <c r="L79" s="219" t="s">
        <v>2342</v>
      </c>
      <c r="M79" s="95"/>
      <c r="N79" s="96"/>
      <c r="O79" s="97"/>
      <c r="P79" s="46"/>
      <c r="Q79" s="46"/>
      <c r="R79" s="95"/>
      <c r="S79" s="96"/>
      <c r="T79" s="78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12466212</v>
      </c>
      <c r="G80" s="104">
        <v>1348900</v>
      </c>
      <c r="H80" s="104">
        <v>8415663</v>
      </c>
      <c r="I80" s="104">
        <v>0</v>
      </c>
      <c r="J80" s="104">
        <v>2701649</v>
      </c>
      <c r="K80" s="36"/>
      <c r="L80" s="219" t="s">
        <v>2342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6925511</v>
      </c>
      <c r="G81" s="104">
        <v>644700</v>
      </c>
      <c r="H81" s="104">
        <v>5663762</v>
      </c>
      <c r="I81" s="104">
        <v>0</v>
      </c>
      <c r="J81" s="104">
        <v>617049</v>
      </c>
      <c r="K81" s="36"/>
      <c r="L81" s="219" t="s">
        <v>2342</v>
      </c>
      <c r="M81" s="95"/>
      <c r="N81" s="96"/>
      <c r="O81" s="78"/>
      <c r="P81" s="46"/>
      <c r="Q81" s="46"/>
      <c r="R81" s="95"/>
      <c r="S81" s="96"/>
      <c r="T81" s="97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4669911</v>
      </c>
      <c r="G82" s="104">
        <v>90000</v>
      </c>
      <c r="H82" s="104">
        <v>3672945</v>
      </c>
      <c r="I82" s="104">
        <v>0</v>
      </c>
      <c r="J82" s="104">
        <v>906966</v>
      </c>
      <c r="K82" s="36"/>
      <c r="L82" s="219" t="s">
        <v>2342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4258965</v>
      </c>
      <c r="G83" s="104">
        <v>624250</v>
      </c>
      <c r="H83" s="104">
        <v>2485881</v>
      </c>
      <c r="I83" s="104">
        <v>302500</v>
      </c>
      <c r="J83" s="104">
        <v>846334</v>
      </c>
      <c r="K83" s="36"/>
      <c r="L83" s="219" t="s">
        <v>2342</v>
      </c>
      <c r="M83" s="95"/>
      <c r="N83" s="96"/>
      <c r="O83" s="78"/>
      <c r="P83" s="46"/>
      <c r="Q83" s="46"/>
      <c r="R83" s="95"/>
      <c r="S83" s="96"/>
      <c r="T83" s="97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5743464</v>
      </c>
      <c r="G84" s="104">
        <v>0</v>
      </c>
      <c r="H84" s="104">
        <v>3168961</v>
      </c>
      <c r="I84" s="104">
        <v>1500</v>
      </c>
      <c r="J84" s="104">
        <v>2573003</v>
      </c>
      <c r="K84" s="36"/>
      <c r="L84" s="219" t="s">
        <v>2347</v>
      </c>
      <c r="M84" s="95"/>
      <c r="N84" s="96"/>
      <c r="O84" s="97"/>
      <c r="P84" s="46"/>
      <c r="Q84" s="46"/>
      <c r="R84" s="95"/>
      <c r="S84" s="96"/>
      <c r="T84" s="78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15834208</v>
      </c>
      <c r="G85" s="104">
        <v>1145300</v>
      </c>
      <c r="H85" s="104">
        <v>6319985</v>
      </c>
      <c r="I85" s="104">
        <v>4000000</v>
      </c>
      <c r="J85" s="104">
        <v>4368923</v>
      </c>
      <c r="K85" s="36"/>
      <c r="L85" s="219" t="s">
        <v>2342</v>
      </c>
      <c r="M85" s="95"/>
      <c r="N85" s="96"/>
      <c r="O85" s="97"/>
      <c r="P85" s="46"/>
      <c r="Q85" s="46"/>
      <c r="R85" s="95"/>
      <c r="S85" s="96"/>
      <c r="T85" s="97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65286955</v>
      </c>
      <c r="G86" s="104">
        <v>4302384</v>
      </c>
      <c r="H86" s="104">
        <v>12683832</v>
      </c>
      <c r="I86" s="104">
        <v>549250</v>
      </c>
      <c r="J86" s="104">
        <v>47751489</v>
      </c>
      <c r="K86" s="36"/>
      <c r="L86" s="219" t="s">
        <v>2342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4383133</v>
      </c>
      <c r="G87" s="104">
        <v>150900</v>
      </c>
      <c r="H87" s="104">
        <v>3343055</v>
      </c>
      <c r="I87" s="104">
        <v>138751</v>
      </c>
      <c r="J87" s="104">
        <v>750427</v>
      </c>
      <c r="K87" s="36"/>
      <c r="L87" s="219" t="s">
        <v>2342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4718077</v>
      </c>
      <c r="G88" s="104">
        <v>125200</v>
      </c>
      <c r="H88" s="104">
        <v>3119461</v>
      </c>
      <c r="I88" s="104">
        <v>61000</v>
      </c>
      <c r="J88" s="104">
        <v>1412416</v>
      </c>
      <c r="K88" s="36"/>
      <c r="L88" s="219" t="s">
        <v>2342</v>
      </c>
      <c r="M88" s="95"/>
      <c r="N88" s="96"/>
      <c r="O88" s="97"/>
      <c r="P88" s="46"/>
      <c r="Q88" s="46"/>
      <c r="R88" s="95"/>
      <c r="S88" s="96"/>
      <c r="T88" s="97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68210145</v>
      </c>
      <c r="G89" s="104">
        <v>2947450</v>
      </c>
      <c r="H89" s="104">
        <v>3314772</v>
      </c>
      <c r="I89" s="104">
        <v>52655000</v>
      </c>
      <c r="J89" s="104">
        <v>9292923</v>
      </c>
      <c r="K89" s="36"/>
      <c r="L89" s="219" t="s">
        <v>2342</v>
      </c>
      <c r="M89" s="95"/>
      <c r="N89" s="96"/>
      <c r="O89" s="78"/>
      <c r="P89" s="46"/>
      <c r="Q89" s="46"/>
      <c r="R89" s="95"/>
      <c r="S89" s="96"/>
      <c r="T89" s="78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4726372</v>
      </c>
      <c r="G90" s="104">
        <v>0</v>
      </c>
      <c r="H90" s="104">
        <v>323280</v>
      </c>
      <c r="I90" s="104">
        <v>0</v>
      </c>
      <c r="J90" s="104">
        <v>4403092</v>
      </c>
      <c r="K90" s="36"/>
      <c r="L90" s="220" t="s">
        <v>2286</v>
      </c>
      <c r="M90" s="95"/>
      <c r="N90" s="96"/>
      <c r="O90" s="97"/>
      <c r="P90" s="46"/>
      <c r="Q90" s="46"/>
      <c r="R90" s="95"/>
      <c r="S90" s="96"/>
      <c r="T90" s="97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8081611</v>
      </c>
      <c r="G91" s="104">
        <v>517500</v>
      </c>
      <c r="H91" s="104">
        <v>6270090</v>
      </c>
      <c r="I91" s="104">
        <v>510500</v>
      </c>
      <c r="J91" s="104">
        <v>783521</v>
      </c>
      <c r="K91" s="36"/>
      <c r="L91" s="219" t="s">
        <v>2347</v>
      </c>
      <c r="M91" s="95"/>
      <c r="N91" s="96"/>
      <c r="O91" s="97"/>
      <c r="P91" s="46"/>
      <c r="Q91" s="46"/>
      <c r="R91" s="95"/>
      <c r="S91" s="96"/>
      <c r="T91" s="78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13695094</v>
      </c>
      <c r="G92" s="104">
        <v>2094650</v>
      </c>
      <c r="H92" s="104">
        <v>3991754</v>
      </c>
      <c r="I92" s="104">
        <v>6491500</v>
      </c>
      <c r="J92" s="104">
        <v>1117190</v>
      </c>
      <c r="K92" s="36"/>
      <c r="L92" s="219" t="s">
        <v>2342</v>
      </c>
      <c r="M92" s="95"/>
      <c r="N92" s="96"/>
      <c r="O92" s="97"/>
      <c r="P92" s="46"/>
      <c r="Q92" s="46"/>
      <c r="R92" s="95"/>
      <c r="S92" s="96"/>
      <c r="T92" s="78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11875575</v>
      </c>
      <c r="G93" s="104">
        <v>336700</v>
      </c>
      <c r="H93" s="104">
        <v>1285172</v>
      </c>
      <c r="I93" s="104">
        <v>6801008</v>
      </c>
      <c r="J93" s="104">
        <v>3452695</v>
      </c>
      <c r="K93" s="36"/>
      <c r="L93" s="219" t="s">
        <v>2347</v>
      </c>
      <c r="M93" s="95"/>
      <c r="N93" s="96"/>
      <c r="O93" s="78"/>
      <c r="P93" s="46"/>
      <c r="Q93" s="46"/>
      <c r="R93" s="95"/>
      <c r="S93" s="96"/>
      <c r="T93" s="97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16956319</v>
      </c>
      <c r="G94" s="104">
        <v>5000000</v>
      </c>
      <c r="H94" s="104">
        <v>4267747</v>
      </c>
      <c r="I94" s="104">
        <v>0</v>
      </c>
      <c r="J94" s="104">
        <v>7688572</v>
      </c>
      <c r="K94" s="36"/>
      <c r="L94" s="219" t="s">
        <v>2342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2073861</v>
      </c>
      <c r="G95" s="104">
        <v>0</v>
      </c>
      <c r="H95" s="104">
        <v>1195716</v>
      </c>
      <c r="I95" s="104">
        <v>0</v>
      </c>
      <c r="J95" s="104">
        <v>878145</v>
      </c>
      <c r="K95" s="36"/>
      <c r="L95" s="220" t="s">
        <v>2286</v>
      </c>
      <c r="M95" s="95"/>
      <c r="N95" s="96"/>
      <c r="O95" s="97"/>
      <c r="P95" s="46"/>
      <c r="Q95" s="46"/>
      <c r="R95" s="95"/>
      <c r="S95" s="96"/>
      <c r="T95" s="78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5876765</v>
      </c>
      <c r="G96" s="104">
        <v>1882750</v>
      </c>
      <c r="H96" s="104">
        <v>2080640</v>
      </c>
      <c r="I96" s="104">
        <v>506050</v>
      </c>
      <c r="J96" s="104">
        <v>1407325</v>
      </c>
      <c r="K96" s="36"/>
      <c r="L96" s="219" t="s">
        <v>2342</v>
      </c>
      <c r="M96" s="95"/>
      <c r="N96" s="96"/>
      <c r="O96" s="97"/>
      <c r="P96" s="46"/>
      <c r="Q96" s="46"/>
      <c r="R96" s="95"/>
      <c r="S96" s="96"/>
      <c r="T96" s="97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7089801</v>
      </c>
      <c r="G97" s="104">
        <v>698943</v>
      </c>
      <c r="H97" s="104">
        <v>4713681</v>
      </c>
      <c r="I97" s="104">
        <v>0</v>
      </c>
      <c r="J97" s="104">
        <v>1677177</v>
      </c>
      <c r="K97" s="36"/>
      <c r="L97" s="219" t="s">
        <v>2347</v>
      </c>
      <c r="M97" s="95"/>
      <c r="N97" s="96"/>
      <c r="O97" s="97"/>
      <c r="P97" s="46"/>
      <c r="Q97" s="46"/>
      <c r="R97" s="95"/>
      <c r="S97" s="96"/>
      <c r="T97" s="97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16893304</v>
      </c>
      <c r="G98" s="104">
        <v>13603000</v>
      </c>
      <c r="H98" s="104">
        <v>1810845</v>
      </c>
      <c r="I98" s="104">
        <v>0</v>
      </c>
      <c r="J98" s="104">
        <v>1479459</v>
      </c>
      <c r="K98" s="36"/>
      <c r="L98" s="219" t="s">
        <v>2342</v>
      </c>
      <c r="M98" s="95"/>
      <c r="N98" s="96"/>
      <c r="O98" s="97"/>
      <c r="P98" s="46"/>
      <c r="Q98" s="46"/>
      <c r="R98" s="95"/>
      <c r="S98" s="96"/>
      <c r="T98" s="78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104504797</v>
      </c>
      <c r="G99" s="104">
        <v>17775450</v>
      </c>
      <c r="H99" s="104">
        <v>11606817</v>
      </c>
      <c r="I99" s="104">
        <v>3083601</v>
      </c>
      <c r="J99" s="104">
        <v>72038929</v>
      </c>
      <c r="K99" s="36"/>
      <c r="L99" s="219" t="s">
        <v>2342</v>
      </c>
      <c r="M99" s="95"/>
      <c r="N99" s="96"/>
      <c r="O99" s="97"/>
      <c r="P99" s="46"/>
      <c r="Q99" s="46"/>
      <c r="R99" s="95"/>
      <c r="S99" s="96"/>
      <c r="T99" s="97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41264815</v>
      </c>
      <c r="G100" s="104">
        <v>31771400</v>
      </c>
      <c r="H100" s="104">
        <v>2330907</v>
      </c>
      <c r="I100" s="104">
        <v>5540500</v>
      </c>
      <c r="J100" s="104">
        <v>1622008</v>
      </c>
      <c r="K100" s="36"/>
      <c r="L100" s="219" t="s">
        <v>2347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28201514</v>
      </c>
      <c r="G101" s="104">
        <v>1126001</v>
      </c>
      <c r="H101" s="104">
        <v>7179023</v>
      </c>
      <c r="I101" s="104">
        <v>8338577</v>
      </c>
      <c r="J101" s="104">
        <v>11557913</v>
      </c>
      <c r="K101" s="36"/>
      <c r="L101" s="219" t="s">
        <v>2342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18037792</v>
      </c>
      <c r="G102" s="104">
        <v>712192</v>
      </c>
      <c r="H102" s="104">
        <v>1765220</v>
      </c>
      <c r="I102" s="104">
        <v>771929</v>
      </c>
      <c r="J102" s="104">
        <v>14788451</v>
      </c>
      <c r="K102" s="36"/>
      <c r="L102" s="219" t="s">
        <v>2342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1749482</v>
      </c>
      <c r="G103" s="104">
        <v>0</v>
      </c>
      <c r="H103" s="104">
        <v>1099782</v>
      </c>
      <c r="I103" s="104">
        <v>0</v>
      </c>
      <c r="J103" s="104">
        <v>649700</v>
      </c>
      <c r="K103" s="36"/>
      <c r="L103" s="220" t="s">
        <v>2286</v>
      </c>
      <c r="M103" s="95"/>
      <c r="N103" s="96"/>
      <c r="O103" s="97"/>
      <c r="P103" s="46"/>
      <c r="Q103" s="46"/>
      <c r="R103" s="95"/>
      <c r="S103" s="96"/>
      <c r="T103" s="78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47656888</v>
      </c>
      <c r="G104" s="104">
        <v>14211010</v>
      </c>
      <c r="H104" s="104">
        <v>20086509</v>
      </c>
      <c r="I104" s="104">
        <v>8553500</v>
      </c>
      <c r="J104" s="104">
        <v>4805869</v>
      </c>
      <c r="K104" s="36"/>
      <c r="L104" s="219" t="s">
        <v>2342</v>
      </c>
      <c r="M104" s="95"/>
      <c r="N104" s="96"/>
      <c r="O104" s="78"/>
      <c r="P104" s="46"/>
      <c r="Q104" s="46"/>
      <c r="R104" s="95"/>
      <c r="S104" s="96"/>
      <c r="T104" s="78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6179292</v>
      </c>
      <c r="G105" s="104">
        <v>0</v>
      </c>
      <c r="H105" s="104">
        <v>5415017</v>
      </c>
      <c r="I105" s="104">
        <v>0</v>
      </c>
      <c r="J105" s="104">
        <v>764275</v>
      </c>
      <c r="K105" s="36"/>
      <c r="L105" s="219" t="s">
        <v>2347</v>
      </c>
      <c r="M105" s="95"/>
      <c r="N105" s="96"/>
      <c r="O105" s="97"/>
      <c r="P105" s="46"/>
      <c r="Q105" s="46"/>
      <c r="R105" s="95"/>
      <c r="S105" s="96"/>
      <c r="T105" s="97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6828281</v>
      </c>
      <c r="G106" s="104">
        <v>1106150</v>
      </c>
      <c r="H106" s="104">
        <v>4488883</v>
      </c>
      <c r="I106" s="104">
        <v>0</v>
      </c>
      <c r="J106" s="104">
        <v>1233248</v>
      </c>
      <c r="K106" s="36"/>
      <c r="L106" s="219" t="s">
        <v>2342</v>
      </c>
      <c r="M106" s="95"/>
      <c r="N106" s="96"/>
      <c r="O106" s="97"/>
      <c r="P106" s="46"/>
      <c r="Q106" s="46"/>
      <c r="R106" s="95"/>
      <c r="S106" s="96"/>
      <c r="T106" s="97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6017399</v>
      </c>
      <c r="G107" s="104">
        <v>2833500</v>
      </c>
      <c r="H107" s="104">
        <v>1234931</v>
      </c>
      <c r="I107" s="104">
        <v>11000</v>
      </c>
      <c r="J107" s="104">
        <v>1937968</v>
      </c>
      <c r="K107" s="36"/>
      <c r="L107" s="219" t="s">
        <v>2342</v>
      </c>
      <c r="M107" s="95"/>
      <c r="N107" s="96"/>
      <c r="O107" s="78"/>
      <c r="P107" s="46"/>
      <c r="Q107" s="46"/>
      <c r="R107" s="95"/>
      <c r="S107" s="96"/>
      <c r="T107" s="78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368976</v>
      </c>
      <c r="G108" s="104">
        <v>0</v>
      </c>
      <c r="H108" s="104">
        <v>38619</v>
      </c>
      <c r="I108" s="104">
        <v>0</v>
      </c>
      <c r="J108" s="104">
        <v>330357</v>
      </c>
      <c r="K108" s="36"/>
      <c r="L108" s="219" t="s">
        <v>2286</v>
      </c>
      <c r="M108" s="95"/>
      <c r="N108" s="96"/>
      <c r="O108" s="97"/>
      <c r="P108" s="46"/>
      <c r="Q108" s="46"/>
      <c r="R108" s="95"/>
      <c r="S108" s="96"/>
      <c r="T108" s="97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19327254</v>
      </c>
      <c r="G109" s="104">
        <v>1407600</v>
      </c>
      <c r="H109" s="104">
        <v>6005016</v>
      </c>
      <c r="I109" s="104">
        <v>336200</v>
      </c>
      <c r="J109" s="104">
        <v>11578438</v>
      </c>
      <c r="K109" s="36"/>
      <c r="L109" s="219" t="s">
        <v>2342</v>
      </c>
      <c r="M109" s="95"/>
      <c r="N109" s="96"/>
      <c r="O109" s="97"/>
      <c r="P109" s="46"/>
      <c r="Q109" s="46"/>
      <c r="R109" s="95"/>
      <c r="S109" s="96"/>
      <c r="T109" s="78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11677949</v>
      </c>
      <c r="G110" s="104">
        <v>1392902</v>
      </c>
      <c r="H110" s="104">
        <v>4980678</v>
      </c>
      <c r="I110" s="104">
        <v>78501</v>
      </c>
      <c r="J110" s="104">
        <v>5225868</v>
      </c>
      <c r="K110" s="36"/>
      <c r="L110" s="219" t="s">
        <v>2347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10090244</v>
      </c>
      <c r="G111" s="104">
        <v>3585995</v>
      </c>
      <c r="H111" s="104">
        <v>3798393</v>
      </c>
      <c r="I111" s="104">
        <v>860650</v>
      </c>
      <c r="J111" s="104">
        <v>1845206</v>
      </c>
      <c r="K111" s="36"/>
      <c r="L111" s="219" t="s">
        <v>2342</v>
      </c>
      <c r="M111" s="95"/>
      <c r="N111" s="96"/>
      <c r="O111" s="78"/>
      <c r="P111" s="46"/>
      <c r="Q111" s="46"/>
      <c r="R111" s="95"/>
      <c r="S111" s="96"/>
      <c r="T111" s="97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1"/>
        <v>4100627</v>
      </c>
      <c r="G112" s="104">
        <v>0</v>
      </c>
      <c r="H112" s="104">
        <v>263076</v>
      </c>
      <c r="I112" s="104">
        <v>0</v>
      </c>
      <c r="J112" s="104">
        <v>3837551</v>
      </c>
      <c r="K112" s="36"/>
      <c r="L112" s="219" t="s">
        <v>2342</v>
      </c>
      <c r="M112" s="95"/>
      <c r="N112" s="96"/>
      <c r="O112" s="97"/>
      <c r="P112" s="46"/>
      <c r="Q112" s="46"/>
      <c r="R112" s="95"/>
      <c r="S112" s="96"/>
      <c r="T112" s="78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44810698</v>
      </c>
      <c r="G113" s="104">
        <v>5403959</v>
      </c>
      <c r="H113" s="104">
        <v>20404337</v>
      </c>
      <c r="I113" s="104">
        <v>7461301</v>
      </c>
      <c r="J113" s="104">
        <v>11541101</v>
      </c>
      <c r="K113" s="36"/>
      <c r="L113" s="219" t="s">
        <v>2347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26063985</v>
      </c>
      <c r="G114" s="104">
        <v>16011821</v>
      </c>
      <c r="H114" s="104">
        <v>8223750</v>
      </c>
      <c r="I114" s="104">
        <v>165950</v>
      </c>
      <c r="J114" s="104">
        <v>1662464</v>
      </c>
      <c r="K114" s="36"/>
      <c r="L114" s="219" t="s">
        <v>2347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3583232</v>
      </c>
      <c r="G115" s="104">
        <v>0</v>
      </c>
      <c r="H115" s="104">
        <v>0</v>
      </c>
      <c r="I115" s="104">
        <v>0</v>
      </c>
      <c r="J115" s="104">
        <v>3583232</v>
      </c>
      <c r="K115" s="36"/>
      <c r="L115" s="219" t="s">
        <v>2342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10380418</v>
      </c>
      <c r="G116" s="104">
        <v>3292043</v>
      </c>
      <c r="H116" s="104">
        <v>6147945</v>
      </c>
      <c r="I116" s="104">
        <v>99500</v>
      </c>
      <c r="J116" s="104">
        <v>840930</v>
      </c>
      <c r="K116" s="36"/>
      <c r="L116" s="219" t="s">
        <v>2342</v>
      </c>
      <c r="M116" s="95"/>
      <c r="N116" s="96"/>
      <c r="O116" s="97"/>
      <c r="P116" s="46"/>
      <c r="Q116" s="46"/>
      <c r="R116" s="95"/>
      <c r="S116" s="96"/>
      <c r="T116" s="78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5738777</v>
      </c>
      <c r="G117" s="104">
        <v>919693</v>
      </c>
      <c r="H117" s="104">
        <v>3958968</v>
      </c>
      <c r="I117" s="104">
        <v>0</v>
      </c>
      <c r="J117" s="104">
        <v>860116</v>
      </c>
      <c r="K117" s="36"/>
      <c r="L117" s="219" t="s">
        <v>2342</v>
      </c>
      <c r="M117" s="95"/>
      <c r="N117" s="96"/>
      <c r="O117" s="97"/>
      <c r="P117" s="46"/>
      <c r="Q117" s="46"/>
      <c r="R117" s="95"/>
      <c r="S117" s="96"/>
      <c r="T117" s="97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2960013</v>
      </c>
      <c r="G118" s="104">
        <v>750000</v>
      </c>
      <c r="H118" s="104">
        <v>1743683</v>
      </c>
      <c r="I118" s="104">
        <v>0</v>
      </c>
      <c r="J118" s="104">
        <v>466330</v>
      </c>
      <c r="K118" s="36"/>
      <c r="L118" s="219" t="s">
        <v>2342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6489444</v>
      </c>
      <c r="G119" s="104">
        <v>1278200</v>
      </c>
      <c r="H119" s="104">
        <v>4983093</v>
      </c>
      <c r="I119" s="104">
        <v>0</v>
      </c>
      <c r="J119" s="104">
        <v>228151</v>
      </c>
      <c r="K119" s="36"/>
      <c r="L119" s="219" t="s">
        <v>2347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31280718</v>
      </c>
      <c r="G120" s="104">
        <v>1020950</v>
      </c>
      <c r="H120" s="104">
        <v>4066080</v>
      </c>
      <c r="I120" s="104">
        <v>43700</v>
      </c>
      <c r="J120" s="104">
        <v>26149988</v>
      </c>
      <c r="K120" s="36"/>
      <c r="L120" s="219" t="s">
        <v>2342</v>
      </c>
      <c r="M120" s="95"/>
      <c r="N120" s="96"/>
      <c r="O120" s="97"/>
      <c r="P120" s="46"/>
      <c r="Q120" s="46"/>
      <c r="R120" s="95"/>
      <c r="S120" s="96"/>
      <c r="T120" s="97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6671668</v>
      </c>
      <c r="G121" s="104">
        <v>2287858</v>
      </c>
      <c r="H121" s="104">
        <v>2797547</v>
      </c>
      <c r="I121" s="104">
        <v>0</v>
      </c>
      <c r="J121" s="104">
        <v>1586263</v>
      </c>
      <c r="K121" s="36"/>
      <c r="L121" s="219" t="s">
        <v>2342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18981369</v>
      </c>
      <c r="G122" s="104">
        <v>3315900</v>
      </c>
      <c r="H122" s="104">
        <v>88829</v>
      </c>
      <c r="I122" s="104">
        <v>7353338</v>
      </c>
      <c r="J122" s="104">
        <v>8223302</v>
      </c>
      <c r="K122" s="36"/>
      <c r="L122" s="219" t="s">
        <v>2342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87705404</v>
      </c>
      <c r="G123" s="104">
        <v>68593601</v>
      </c>
      <c r="H123" s="104">
        <v>13950273</v>
      </c>
      <c r="I123" s="104">
        <v>1823000</v>
      </c>
      <c r="J123" s="104">
        <v>3338530</v>
      </c>
      <c r="K123" s="36"/>
      <c r="L123" s="219" t="s">
        <v>2347</v>
      </c>
      <c r="M123" s="95"/>
      <c r="N123" s="96"/>
      <c r="O123" s="78"/>
      <c r="P123" s="46"/>
      <c r="Q123" s="46"/>
      <c r="R123" s="95"/>
      <c r="S123" s="96"/>
      <c r="T123" s="78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1434290</v>
      </c>
      <c r="G124" s="104">
        <v>218000</v>
      </c>
      <c r="H124" s="104">
        <v>699149</v>
      </c>
      <c r="I124" s="104">
        <v>476500</v>
      </c>
      <c r="J124" s="104">
        <v>40641</v>
      </c>
      <c r="K124" s="36"/>
      <c r="L124" s="219" t="s">
        <v>2342</v>
      </c>
      <c r="M124" s="95"/>
      <c r="N124" s="96"/>
      <c r="O124" s="97"/>
      <c r="P124" s="46"/>
      <c r="Q124" s="46"/>
      <c r="R124" s="95"/>
      <c r="S124" s="96"/>
      <c r="T124" s="97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614083</v>
      </c>
      <c r="G125" s="104">
        <v>0</v>
      </c>
      <c r="H125" s="104">
        <v>546660</v>
      </c>
      <c r="I125" s="104">
        <v>10257</v>
      </c>
      <c r="J125" s="104">
        <v>57166</v>
      </c>
      <c r="K125" s="36"/>
      <c r="L125" s="219" t="s">
        <v>2342</v>
      </c>
      <c r="M125" s="95"/>
      <c r="N125" s="96"/>
      <c r="O125" s="78"/>
      <c r="P125" s="46"/>
      <c r="Q125" s="46"/>
      <c r="R125" s="95"/>
      <c r="S125" s="96"/>
      <c r="T125" s="97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1596417</v>
      </c>
      <c r="G126" s="104">
        <v>576500</v>
      </c>
      <c r="H126" s="104">
        <v>872812</v>
      </c>
      <c r="I126" s="104">
        <v>1</v>
      </c>
      <c r="J126" s="104">
        <v>147104</v>
      </c>
      <c r="K126" s="36"/>
      <c r="L126" s="219" t="s">
        <v>2347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39837801</v>
      </c>
      <c r="G127" s="104">
        <v>7400</v>
      </c>
      <c r="H127" s="104">
        <v>3903713</v>
      </c>
      <c r="I127" s="104">
        <v>18778964</v>
      </c>
      <c r="J127" s="104">
        <v>17147724</v>
      </c>
      <c r="K127" s="36"/>
      <c r="L127" s="219" t="s">
        <v>2342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2948539</v>
      </c>
      <c r="G128" s="104">
        <v>0</v>
      </c>
      <c r="H128" s="104">
        <v>2403650</v>
      </c>
      <c r="I128" s="104">
        <v>48157</v>
      </c>
      <c r="J128" s="104">
        <v>496732</v>
      </c>
      <c r="K128" s="36"/>
      <c r="L128" s="219" t="s">
        <v>2342</v>
      </c>
      <c r="M128" s="95"/>
      <c r="N128" s="96"/>
      <c r="O128" s="97"/>
      <c r="P128" s="46"/>
      <c r="Q128" s="46"/>
      <c r="R128" s="95"/>
      <c r="S128" s="96"/>
      <c r="T128" s="97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43199881</v>
      </c>
      <c r="G129" s="104">
        <v>1753596</v>
      </c>
      <c r="H129" s="104">
        <v>4574882</v>
      </c>
      <c r="I129" s="104">
        <v>11618226</v>
      </c>
      <c r="J129" s="104">
        <v>25253177</v>
      </c>
      <c r="K129" s="36"/>
      <c r="L129" s="219" t="s">
        <v>2342</v>
      </c>
      <c r="M129" s="95"/>
      <c r="N129" s="96"/>
      <c r="O129" s="97"/>
      <c r="P129" s="46"/>
      <c r="Q129" s="46"/>
      <c r="R129" s="95"/>
      <c r="S129" s="96"/>
      <c r="T129" s="97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10756946</v>
      </c>
      <c r="G130" s="104">
        <v>6973950</v>
      </c>
      <c r="H130" s="104">
        <v>1198713</v>
      </c>
      <c r="I130" s="104">
        <v>1769750</v>
      </c>
      <c r="J130" s="104">
        <v>814533</v>
      </c>
      <c r="K130" s="36"/>
      <c r="L130" s="220" t="s">
        <v>2286</v>
      </c>
      <c r="M130" s="95"/>
      <c r="N130" s="96"/>
      <c r="O130" s="78"/>
      <c r="P130" s="46"/>
      <c r="Q130" s="46"/>
      <c r="R130" s="95"/>
      <c r="S130" s="96"/>
      <c r="T130" s="97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17748839</v>
      </c>
      <c r="G131" s="104">
        <v>9007565</v>
      </c>
      <c r="H131" s="104">
        <v>4037624</v>
      </c>
      <c r="I131" s="104">
        <v>685936</v>
      </c>
      <c r="J131" s="104">
        <v>4017714</v>
      </c>
      <c r="K131" s="36"/>
      <c r="L131" s="219" t="s">
        <v>2347</v>
      </c>
      <c r="M131" s="95"/>
      <c r="N131" s="96"/>
      <c r="O131" s="97"/>
      <c r="P131" s="46"/>
      <c r="Q131" s="46"/>
      <c r="R131" s="95"/>
      <c r="S131" s="96"/>
      <c r="T131" s="78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2927801</v>
      </c>
      <c r="G132" s="104">
        <v>174900</v>
      </c>
      <c r="H132" s="104">
        <v>2319007</v>
      </c>
      <c r="I132" s="104">
        <v>14700</v>
      </c>
      <c r="J132" s="104">
        <v>419194</v>
      </c>
      <c r="K132" s="36"/>
      <c r="L132" s="219" t="s">
        <v>2342</v>
      </c>
      <c r="M132" s="95"/>
      <c r="N132" s="96"/>
      <c r="O132" s="97"/>
      <c r="P132" s="46"/>
      <c r="Q132" s="46"/>
      <c r="R132" s="95"/>
      <c r="S132" s="96"/>
      <c r="T132" s="78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13144937</v>
      </c>
      <c r="G133" s="104">
        <v>830999</v>
      </c>
      <c r="H133" s="104">
        <v>5080818</v>
      </c>
      <c r="I133" s="104">
        <v>49446</v>
      </c>
      <c r="J133" s="104">
        <v>7183674</v>
      </c>
      <c r="K133" s="36"/>
      <c r="L133" s="219" t="s">
        <v>2347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17383688</v>
      </c>
      <c r="G134" s="104">
        <v>14127000</v>
      </c>
      <c r="H134" s="104">
        <v>899100</v>
      </c>
      <c r="I134" s="104">
        <v>2103000</v>
      </c>
      <c r="J134" s="104">
        <v>254588</v>
      </c>
      <c r="K134" s="36"/>
      <c r="L134" s="219" t="s">
        <v>2342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1231812</v>
      </c>
      <c r="G135" s="104">
        <v>103626</v>
      </c>
      <c r="H135" s="104">
        <v>1057361</v>
      </c>
      <c r="I135" s="104">
        <v>0</v>
      </c>
      <c r="J135" s="104">
        <v>70825</v>
      </c>
      <c r="K135" s="36"/>
      <c r="L135" s="220" t="s">
        <v>2286</v>
      </c>
      <c r="M135" s="95"/>
      <c r="N135" s="96"/>
      <c r="O135" s="78"/>
      <c r="P135" s="46"/>
      <c r="Q135" s="46"/>
      <c r="R135" s="95"/>
      <c r="S135" s="96"/>
      <c r="T135" s="97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67053146</v>
      </c>
      <c r="G136" s="104">
        <v>32844601</v>
      </c>
      <c r="H136" s="104">
        <v>10031346</v>
      </c>
      <c r="I136" s="104">
        <v>4764716</v>
      </c>
      <c r="J136" s="104">
        <v>19412483</v>
      </c>
      <c r="K136" s="36"/>
      <c r="L136" s="219" t="s">
        <v>2347</v>
      </c>
      <c r="M136" s="95"/>
      <c r="N136" s="96"/>
      <c r="O136" s="97"/>
      <c r="P136" s="46"/>
      <c r="Q136" s="46"/>
      <c r="R136" s="95"/>
      <c r="S136" s="96"/>
      <c r="T136" s="97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208764</v>
      </c>
      <c r="G137" s="104">
        <v>0</v>
      </c>
      <c r="H137" s="104">
        <v>156164</v>
      </c>
      <c r="I137" s="104">
        <v>52600</v>
      </c>
      <c r="J137" s="104">
        <v>0</v>
      </c>
      <c r="K137" s="36"/>
      <c r="L137" s="219" t="s">
        <v>2342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16427449</v>
      </c>
      <c r="G138" s="104">
        <v>7094631</v>
      </c>
      <c r="H138" s="104">
        <v>4059445</v>
      </c>
      <c r="I138" s="104">
        <v>1012825</v>
      </c>
      <c r="J138" s="104">
        <v>4260548</v>
      </c>
      <c r="K138" s="36"/>
      <c r="L138" s="219" t="s">
        <v>2342</v>
      </c>
      <c r="M138" s="95"/>
      <c r="N138" s="96"/>
      <c r="O138" s="97"/>
      <c r="P138" s="46"/>
      <c r="Q138" s="46"/>
      <c r="R138" s="95"/>
      <c r="S138" s="96"/>
      <c r="T138" s="97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6335956</v>
      </c>
      <c r="G139" s="104">
        <v>273000</v>
      </c>
      <c r="H139" s="104">
        <v>1938623</v>
      </c>
      <c r="I139" s="104">
        <v>3708048</v>
      </c>
      <c r="J139" s="104">
        <v>416285</v>
      </c>
      <c r="K139" s="36"/>
      <c r="L139" s="219" t="s">
        <v>2342</v>
      </c>
      <c r="M139" s="95"/>
      <c r="N139" s="96"/>
      <c r="O139" s="97"/>
      <c r="P139" s="46"/>
      <c r="Q139" s="46"/>
      <c r="R139" s="95"/>
      <c r="S139" s="96"/>
      <c r="T139" s="97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9707261</v>
      </c>
      <c r="G140" s="104">
        <v>205601</v>
      </c>
      <c r="H140" s="104">
        <v>3681153</v>
      </c>
      <c r="I140" s="104">
        <v>952050</v>
      </c>
      <c r="J140" s="104">
        <v>4868457</v>
      </c>
      <c r="K140" s="36"/>
      <c r="L140" s="219" t="s">
        <v>2342</v>
      </c>
      <c r="M140" s="95"/>
      <c r="N140" s="96"/>
      <c r="O140" s="97"/>
      <c r="P140" s="46"/>
      <c r="Q140" s="46"/>
      <c r="R140" s="95"/>
      <c r="S140" s="96"/>
      <c r="T140" s="97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18232155</v>
      </c>
      <c r="G141" s="104">
        <v>441600</v>
      </c>
      <c r="H141" s="104">
        <v>2935047</v>
      </c>
      <c r="I141" s="104">
        <v>12534094</v>
      </c>
      <c r="J141" s="104">
        <v>2321414</v>
      </c>
      <c r="K141" s="36"/>
      <c r="L141" s="219" t="s">
        <v>2342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1"/>
        <v>10327931</v>
      </c>
      <c r="G142" s="104">
        <v>149407</v>
      </c>
      <c r="H142" s="104">
        <v>3147325</v>
      </c>
      <c r="I142" s="104">
        <v>2824610</v>
      </c>
      <c r="J142" s="104">
        <v>4206589</v>
      </c>
      <c r="K142" s="36"/>
      <c r="L142" s="219" t="s">
        <v>2342</v>
      </c>
      <c r="M142" s="95"/>
      <c r="N142" s="96"/>
      <c r="O142" s="97"/>
      <c r="P142" s="46"/>
      <c r="Q142" s="46"/>
      <c r="R142" s="95"/>
      <c r="S142" s="96"/>
      <c r="T142" s="78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21380879</v>
      </c>
      <c r="G143" s="104">
        <v>5053557</v>
      </c>
      <c r="H143" s="104">
        <v>10094745</v>
      </c>
      <c r="I143" s="104">
        <v>58550</v>
      </c>
      <c r="J143" s="104">
        <v>6174027</v>
      </c>
      <c r="K143" s="36"/>
      <c r="L143" s="219" t="s">
        <v>2342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2192743</v>
      </c>
      <c r="G144" s="104">
        <v>344750</v>
      </c>
      <c r="H144" s="104">
        <v>1738353</v>
      </c>
      <c r="I144" s="104">
        <v>109640</v>
      </c>
      <c r="J144" s="104">
        <v>0</v>
      </c>
      <c r="K144" s="36"/>
      <c r="L144" s="219" t="s">
        <v>2342</v>
      </c>
      <c r="M144" s="95"/>
      <c r="N144" s="96"/>
      <c r="O144" s="97"/>
      <c r="P144" s="46"/>
      <c r="Q144" s="46"/>
      <c r="R144" s="95"/>
      <c r="S144" s="96"/>
      <c r="T144" s="78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56787547</v>
      </c>
      <c r="G145" s="104">
        <v>9621205</v>
      </c>
      <c r="H145" s="104">
        <v>13499453</v>
      </c>
      <c r="I145" s="104">
        <v>3754190</v>
      </c>
      <c r="J145" s="104">
        <v>29912699</v>
      </c>
      <c r="K145" s="36"/>
      <c r="L145" s="219" t="s">
        <v>2342</v>
      </c>
      <c r="M145" s="95"/>
      <c r="N145" s="96"/>
      <c r="O145" s="97"/>
      <c r="P145" s="46"/>
      <c r="Q145" s="46"/>
      <c r="R145" s="95"/>
      <c r="S145" s="96"/>
      <c r="T145" s="97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8513460</v>
      </c>
      <c r="G146" s="104">
        <v>660600</v>
      </c>
      <c r="H146" s="104">
        <v>2052863</v>
      </c>
      <c r="I146" s="104">
        <v>0</v>
      </c>
      <c r="J146" s="104">
        <v>5799997</v>
      </c>
      <c r="K146" s="36"/>
      <c r="L146" s="219" t="s">
        <v>2342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135822840</v>
      </c>
      <c r="G147" s="104">
        <v>55155642</v>
      </c>
      <c r="H147" s="104">
        <v>12249762</v>
      </c>
      <c r="I147" s="104">
        <v>3069161</v>
      </c>
      <c r="J147" s="104">
        <v>65348275</v>
      </c>
      <c r="K147" s="36"/>
      <c r="L147" s="219" t="s">
        <v>2342</v>
      </c>
      <c r="M147" s="95"/>
      <c r="N147" s="96"/>
      <c r="O147" s="78"/>
      <c r="P147" s="46"/>
      <c r="Q147" s="46"/>
      <c r="R147" s="95"/>
      <c r="S147" s="96"/>
      <c r="T147" s="78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301064</v>
      </c>
      <c r="G148" s="104">
        <v>0</v>
      </c>
      <c r="H148" s="104">
        <v>187113</v>
      </c>
      <c r="I148" s="104">
        <v>48656</v>
      </c>
      <c r="J148" s="104">
        <v>65295</v>
      </c>
      <c r="K148" s="36"/>
      <c r="L148" s="219" t="s">
        <v>2342</v>
      </c>
      <c r="M148" s="95"/>
      <c r="N148" s="96"/>
      <c r="O148" s="97"/>
      <c r="P148" s="46"/>
      <c r="Q148" s="46"/>
      <c r="R148" s="95"/>
      <c r="S148" s="96"/>
      <c r="T148" s="97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4228907</v>
      </c>
      <c r="G149" s="104">
        <v>234500</v>
      </c>
      <c r="H149" s="104">
        <v>1017584</v>
      </c>
      <c r="I149" s="104">
        <v>198682</v>
      </c>
      <c r="J149" s="104">
        <v>2778141</v>
      </c>
      <c r="K149" s="36"/>
      <c r="L149" s="219" t="s">
        <v>2347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2371779</v>
      </c>
      <c r="G150" s="104">
        <v>208820</v>
      </c>
      <c r="H150" s="104">
        <v>1441972</v>
      </c>
      <c r="I150" s="104">
        <v>0</v>
      </c>
      <c r="J150" s="104">
        <v>720987</v>
      </c>
      <c r="K150" s="36"/>
      <c r="L150" s="220" t="s">
        <v>2286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233325</v>
      </c>
      <c r="G151" s="104">
        <v>0</v>
      </c>
      <c r="H151" s="104">
        <v>104075</v>
      </c>
      <c r="I151" s="104">
        <v>10000</v>
      </c>
      <c r="J151" s="104">
        <v>119250</v>
      </c>
      <c r="K151" s="36"/>
      <c r="L151" s="219" t="s">
        <v>2286</v>
      </c>
      <c r="M151" s="95"/>
      <c r="N151" s="96"/>
      <c r="O151" s="97"/>
      <c r="P151" s="46"/>
      <c r="Q151" s="46"/>
      <c r="R151" s="95"/>
      <c r="S151" s="96"/>
      <c r="T151" s="97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44569306</v>
      </c>
      <c r="G152" s="104">
        <v>563984</v>
      </c>
      <c r="H152" s="104">
        <v>4992600</v>
      </c>
      <c r="I152" s="104">
        <v>34690085</v>
      </c>
      <c r="J152" s="104">
        <v>4322637</v>
      </c>
      <c r="K152" s="63"/>
      <c r="L152" s="219" t="s">
        <v>2342</v>
      </c>
      <c r="M152" s="95"/>
      <c r="N152" s="96"/>
      <c r="O152" s="78"/>
      <c r="P152" s="46"/>
      <c r="Q152" s="46"/>
      <c r="R152" s="95"/>
      <c r="S152" s="96"/>
      <c r="T152" s="97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2285129</v>
      </c>
      <c r="G153" s="104">
        <v>185075</v>
      </c>
      <c r="H153" s="104">
        <v>1773998</v>
      </c>
      <c r="I153" s="104">
        <v>93200</v>
      </c>
      <c r="J153" s="104">
        <v>232856</v>
      </c>
      <c r="K153" s="36"/>
      <c r="L153" s="219" t="s">
        <v>2347</v>
      </c>
      <c r="M153" s="95"/>
      <c r="N153" s="96"/>
      <c r="O153" s="97"/>
      <c r="P153" s="46"/>
      <c r="Q153" s="46"/>
      <c r="R153" s="95"/>
      <c r="S153" s="96"/>
      <c r="T153" s="97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1275794</v>
      </c>
      <c r="G154" s="104">
        <v>0</v>
      </c>
      <c r="H154" s="104">
        <v>1017649</v>
      </c>
      <c r="I154" s="104">
        <v>2950</v>
      </c>
      <c r="J154" s="104">
        <v>255195</v>
      </c>
      <c r="K154" s="36"/>
      <c r="L154" s="219" t="s">
        <v>2342</v>
      </c>
      <c r="M154" s="95"/>
      <c r="N154" s="96"/>
      <c r="O154" s="78"/>
      <c r="P154" s="46"/>
      <c r="Q154" s="46"/>
      <c r="R154" s="95"/>
      <c r="S154" s="96"/>
      <c r="T154" s="97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3046002</v>
      </c>
      <c r="G155" s="104">
        <v>526350</v>
      </c>
      <c r="H155" s="104">
        <v>1667001</v>
      </c>
      <c r="I155" s="104">
        <v>307055</v>
      </c>
      <c r="J155" s="104">
        <v>545596</v>
      </c>
      <c r="K155" s="36"/>
      <c r="L155" s="219" t="s">
        <v>2342</v>
      </c>
      <c r="M155" s="95"/>
      <c r="N155" s="96"/>
      <c r="O155" s="97"/>
      <c r="P155" s="46"/>
      <c r="Q155" s="46"/>
      <c r="R155" s="95"/>
      <c r="S155" s="96"/>
      <c r="T155" s="78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6161102</v>
      </c>
      <c r="G156" s="104">
        <v>237900</v>
      </c>
      <c r="H156" s="104">
        <v>3821465</v>
      </c>
      <c r="I156" s="104">
        <v>470587</v>
      </c>
      <c r="J156" s="104">
        <v>1631150</v>
      </c>
      <c r="K156" s="36"/>
      <c r="L156" s="219" t="s">
        <v>2342</v>
      </c>
      <c r="M156" s="95"/>
      <c r="N156" s="96"/>
      <c r="O156" s="97"/>
      <c r="P156" s="46"/>
      <c r="Q156" s="46"/>
      <c r="R156" s="95"/>
      <c r="S156" s="96"/>
      <c r="T156" s="78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1501104</v>
      </c>
      <c r="G157" s="104">
        <v>366451</v>
      </c>
      <c r="H157" s="104">
        <v>520851</v>
      </c>
      <c r="I157" s="104">
        <v>82406</v>
      </c>
      <c r="J157" s="104">
        <v>531396</v>
      </c>
      <c r="K157" s="36"/>
      <c r="L157" s="220" t="s">
        <v>2286</v>
      </c>
      <c r="M157" s="95"/>
      <c r="N157" s="96"/>
      <c r="O157" s="97"/>
      <c r="P157" s="46"/>
      <c r="Q157" s="46"/>
      <c r="R157" s="95"/>
      <c r="S157" s="96"/>
      <c r="T157" s="78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5210244</v>
      </c>
      <c r="G158" s="104">
        <v>2328600</v>
      </c>
      <c r="H158" s="104">
        <v>2377718</v>
      </c>
      <c r="I158" s="104">
        <v>237449</v>
      </c>
      <c r="J158" s="104">
        <v>266477</v>
      </c>
      <c r="K158" s="36"/>
      <c r="L158" s="220" t="s">
        <v>2286</v>
      </c>
      <c r="M158" s="95"/>
      <c r="N158" s="96"/>
      <c r="O158" s="78"/>
      <c r="P158" s="46"/>
      <c r="Q158" s="46"/>
      <c r="R158" s="95"/>
      <c r="S158" s="96"/>
      <c r="T158" s="78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418025</v>
      </c>
      <c r="G159" s="104">
        <v>125552</v>
      </c>
      <c r="H159" s="104">
        <v>172673</v>
      </c>
      <c r="I159" s="104">
        <v>15200</v>
      </c>
      <c r="J159" s="104">
        <v>104600</v>
      </c>
      <c r="K159" s="36"/>
      <c r="L159" s="219" t="s">
        <v>2342</v>
      </c>
      <c r="M159" s="95"/>
      <c r="N159" s="96"/>
      <c r="O159" s="97"/>
      <c r="P159" s="46"/>
      <c r="Q159" s="46"/>
      <c r="R159" s="95"/>
      <c r="S159" s="96"/>
      <c r="T159" s="78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4539164</v>
      </c>
      <c r="G160" s="104">
        <v>3500</v>
      </c>
      <c r="H160" s="104">
        <v>1480374</v>
      </c>
      <c r="I160" s="104">
        <v>700</v>
      </c>
      <c r="J160" s="104">
        <v>3054590</v>
      </c>
      <c r="K160" s="36"/>
      <c r="L160" s="219" t="s">
        <v>2347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18141603</v>
      </c>
      <c r="G161" s="104">
        <v>250260</v>
      </c>
      <c r="H161" s="104">
        <v>13164832</v>
      </c>
      <c r="I161" s="104">
        <v>184500</v>
      </c>
      <c r="J161" s="104">
        <v>4542011</v>
      </c>
      <c r="K161" s="36"/>
      <c r="L161" s="219" t="s">
        <v>2342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110550</v>
      </c>
      <c r="G162" s="104">
        <v>0</v>
      </c>
      <c r="H162" s="104">
        <v>57550</v>
      </c>
      <c r="I162" s="104">
        <v>0</v>
      </c>
      <c r="J162" s="104">
        <v>53000</v>
      </c>
      <c r="K162" s="36"/>
      <c r="L162" s="219" t="s">
        <v>2286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168540</v>
      </c>
      <c r="G163" s="104">
        <v>0</v>
      </c>
      <c r="H163" s="104">
        <v>31565</v>
      </c>
      <c r="I163" s="104">
        <v>0</v>
      </c>
      <c r="J163" s="104">
        <v>136975</v>
      </c>
      <c r="K163" s="36"/>
      <c r="L163" s="219" t="s">
        <v>2286</v>
      </c>
      <c r="M163" s="95"/>
      <c r="N163" s="96"/>
      <c r="O163" s="97"/>
      <c r="P163" s="46"/>
      <c r="Q163" s="46"/>
      <c r="R163" s="95"/>
      <c r="S163" s="96"/>
      <c r="T163" s="97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6206065</v>
      </c>
      <c r="G164" s="104">
        <v>88501</v>
      </c>
      <c r="H164" s="104">
        <v>2565019</v>
      </c>
      <c r="I164" s="104">
        <v>1370100</v>
      </c>
      <c r="J164" s="104">
        <v>2182445</v>
      </c>
      <c r="K164" s="36"/>
      <c r="L164" s="219" t="s">
        <v>2342</v>
      </c>
      <c r="M164" s="95"/>
      <c r="N164" s="96"/>
      <c r="O164" s="97"/>
      <c r="P164" s="46"/>
      <c r="Q164" s="46"/>
      <c r="R164" s="95"/>
      <c r="S164" s="96"/>
      <c r="T164" s="78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118810</v>
      </c>
      <c r="G165" s="104">
        <v>0</v>
      </c>
      <c r="H165" s="104">
        <v>118110</v>
      </c>
      <c r="I165" s="104">
        <v>0</v>
      </c>
      <c r="J165" s="104">
        <v>700</v>
      </c>
      <c r="K165" s="36"/>
      <c r="L165" s="219" t="s">
        <v>2342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2655361</v>
      </c>
      <c r="G166" s="104">
        <v>618855</v>
      </c>
      <c r="H166" s="104">
        <v>1674292</v>
      </c>
      <c r="I166" s="104">
        <v>0</v>
      </c>
      <c r="J166" s="104">
        <v>362214</v>
      </c>
      <c r="K166" s="36"/>
      <c r="L166" s="219" t="s">
        <v>2347</v>
      </c>
      <c r="M166" s="95"/>
      <c r="N166" s="96"/>
      <c r="O166" s="97"/>
      <c r="P166" s="46"/>
      <c r="Q166" s="46"/>
      <c r="R166" s="95"/>
      <c r="S166" s="96"/>
      <c r="T166" s="97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9713326</v>
      </c>
      <c r="G167" s="104">
        <v>408300</v>
      </c>
      <c r="H167" s="104">
        <v>2900303</v>
      </c>
      <c r="I167" s="104">
        <v>50000</v>
      </c>
      <c r="J167" s="104">
        <v>6354723</v>
      </c>
      <c r="K167" s="36"/>
      <c r="L167" s="219" t="s">
        <v>2347</v>
      </c>
      <c r="M167" s="95"/>
      <c r="N167" s="96"/>
      <c r="O167" s="97"/>
      <c r="P167" s="46"/>
      <c r="Q167" s="46"/>
      <c r="R167" s="95"/>
      <c r="S167" s="96"/>
      <c r="T167" s="97"/>
      <c r="U167" s="46"/>
    </row>
    <row r="168" spans="1:2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11197457</v>
      </c>
      <c r="G168" s="104">
        <v>88004</v>
      </c>
      <c r="H168" s="104">
        <v>8330116</v>
      </c>
      <c r="I168" s="104">
        <v>487900</v>
      </c>
      <c r="J168" s="104">
        <v>2291437</v>
      </c>
      <c r="K168" s="36"/>
      <c r="L168" s="219" t="s">
        <v>2342</v>
      </c>
      <c r="M168" s="95"/>
      <c r="N168" s="96"/>
      <c r="O168" s="97"/>
      <c r="P168" s="46"/>
      <c r="Q168" s="46"/>
      <c r="R168" s="95"/>
      <c r="S168" s="96"/>
      <c r="T168" s="78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8294890</v>
      </c>
      <c r="G169" s="104">
        <v>5315227</v>
      </c>
      <c r="H169" s="104">
        <v>1267363</v>
      </c>
      <c r="I169" s="104">
        <v>51450</v>
      </c>
      <c r="J169" s="104">
        <v>1660850</v>
      </c>
      <c r="K169" s="36"/>
      <c r="L169" s="219" t="s">
        <v>2342</v>
      </c>
      <c r="M169" s="95"/>
      <c r="N169" s="96"/>
      <c r="O169" s="97"/>
      <c r="P169" s="46"/>
      <c r="Q169" s="46"/>
      <c r="R169" s="95"/>
      <c r="S169" s="96"/>
      <c r="T169" s="97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798218</v>
      </c>
      <c r="G170" s="104">
        <v>0</v>
      </c>
      <c r="H170" s="104">
        <v>378018</v>
      </c>
      <c r="I170" s="104">
        <v>0</v>
      </c>
      <c r="J170" s="104">
        <v>420200</v>
      </c>
      <c r="K170" s="36"/>
      <c r="L170" s="219" t="s">
        <v>2342</v>
      </c>
      <c r="M170" s="95"/>
      <c r="N170" s="96"/>
      <c r="O170" s="78"/>
      <c r="P170" s="46"/>
      <c r="Q170" s="46"/>
      <c r="R170" s="95"/>
      <c r="S170" s="96"/>
      <c r="T170" s="78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188049311</v>
      </c>
      <c r="G171" s="104">
        <v>8776558</v>
      </c>
      <c r="H171" s="104">
        <v>8701158</v>
      </c>
      <c r="I171" s="104">
        <v>117822324</v>
      </c>
      <c r="J171" s="104">
        <v>52749271</v>
      </c>
      <c r="K171" s="36"/>
      <c r="L171" s="219" t="s">
        <v>2342</v>
      </c>
      <c r="M171" s="95"/>
      <c r="N171" s="96"/>
      <c r="O171" s="78"/>
      <c r="P171" s="46"/>
      <c r="Q171" s="46"/>
      <c r="R171" s="95"/>
      <c r="S171" s="96"/>
      <c r="T171" s="97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208287531</v>
      </c>
      <c r="G172" s="104">
        <v>6258100</v>
      </c>
      <c r="H172" s="104">
        <v>20327936</v>
      </c>
      <c r="I172" s="104">
        <v>25033724</v>
      </c>
      <c r="J172" s="104">
        <v>156667771</v>
      </c>
      <c r="K172" s="36"/>
      <c r="L172" s="219" t="s">
        <v>2342</v>
      </c>
      <c r="M172" s="95"/>
      <c r="N172" s="96"/>
      <c r="O172" s="97"/>
      <c r="P172" s="46"/>
      <c r="Q172" s="46"/>
      <c r="R172" s="95"/>
      <c r="S172" s="96"/>
      <c r="T172" s="97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422304</v>
      </c>
      <c r="G173" s="104">
        <v>14027</v>
      </c>
      <c r="H173" s="104">
        <v>377874</v>
      </c>
      <c r="I173" s="104">
        <v>18000</v>
      </c>
      <c r="J173" s="104">
        <v>12403</v>
      </c>
      <c r="K173" s="36"/>
      <c r="L173" s="219" t="s">
        <v>2342</v>
      </c>
      <c r="M173" s="95"/>
      <c r="N173" s="96"/>
      <c r="O173" s="78"/>
      <c r="P173" s="46"/>
      <c r="Q173" s="46"/>
      <c r="R173" s="95"/>
      <c r="S173" s="96"/>
      <c r="T173" s="97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1217784</v>
      </c>
      <c r="G174" s="104">
        <v>0</v>
      </c>
      <c r="H174" s="104">
        <v>738504</v>
      </c>
      <c r="I174" s="104">
        <v>0</v>
      </c>
      <c r="J174" s="104">
        <v>479280</v>
      </c>
      <c r="K174" s="36"/>
      <c r="L174" s="219" t="s">
        <v>2286</v>
      </c>
      <c r="M174" s="95"/>
      <c r="N174" s="96"/>
      <c r="O174" s="97"/>
      <c r="P174" s="46"/>
      <c r="Q174" s="46"/>
      <c r="R174" s="95"/>
      <c r="S174" s="96"/>
      <c r="T174" s="97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5773599</v>
      </c>
      <c r="G175" s="104">
        <v>0</v>
      </c>
      <c r="H175" s="104">
        <v>4013890</v>
      </c>
      <c r="I175" s="104">
        <v>215795</v>
      </c>
      <c r="J175" s="104">
        <v>1543914</v>
      </c>
      <c r="K175" s="36"/>
      <c r="L175" s="219" t="s">
        <v>2347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1409729</v>
      </c>
      <c r="G176" s="104">
        <v>171000</v>
      </c>
      <c r="H176" s="104">
        <v>497348</v>
      </c>
      <c r="I176" s="104">
        <v>30000</v>
      </c>
      <c r="J176" s="104">
        <v>711381</v>
      </c>
      <c r="K176" s="36"/>
      <c r="L176" s="219" t="s">
        <v>2342</v>
      </c>
      <c r="M176" s="95"/>
      <c r="N176" s="96"/>
      <c r="O176" s="97"/>
      <c r="P176" s="46"/>
      <c r="Q176" s="46"/>
      <c r="R176" s="95"/>
      <c r="S176" s="96"/>
      <c r="T176" s="97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14874884</v>
      </c>
      <c r="G177" s="104">
        <v>173100</v>
      </c>
      <c r="H177" s="104">
        <v>4172634</v>
      </c>
      <c r="I177" s="104">
        <v>2500000</v>
      </c>
      <c r="J177" s="104">
        <v>8029150</v>
      </c>
      <c r="K177" s="36"/>
      <c r="L177" s="219" t="s">
        <v>2347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39593927</v>
      </c>
      <c r="G178" s="104">
        <v>4442978</v>
      </c>
      <c r="H178" s="104">
        <v>15655268</v>
      </c>
      <c r="I178" s="104">
        <v>6706394</v>
      </c>
      <c r="J178" s="104">
        <v>12789287</v>
      </c>
      <c r="K178" s="36"/>
      <c r="L178" s="219" t="s">
        <v>2347</v>
      </c>
      <c r="M178" s="95"/>
      <c r="N178" s="96"/>
      <c r="O178" s="78"/>
      <c r="P178" s="46"/>
      <c r="Q178" s="46"/>
      <c r="R178" s="95"/>
      <c r="S178" s="96"/>
      <c r="T178" s="78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8200633</v>
      </c>
      <c r="G179" s="104">
        <v>613650</v>
      </c>
      <c r="H179" s="104">
        <v>5301354</v>
      </c>
      <c r="I179" s="104">
        <v>40700</v>
      </c>
      <c r="J179" s="104">
        <v>2244929</v>
      </c>
      <c r="K179" s="36"/>
      <c r="L179" s="219" t="s">
        <v>2347</v>
      </c>
      <c r="M179" s="95"/>
      <c r="N179" s="96"/>
      <c r="O179" s="78"/>
      <c r="P179" s="46"/>
      <c r="Q179" s="46"/>
      <c r="R179" s="95"/>
      <c r="S179" s="96"/>
      <c r="T179" s="78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18115130</v>
      </c>
      <c r="G180" s="104">
        <v>5484775</v>
      </c>
      <c r="H180" s="104">
        <v>11658517</v>
      </c>
      <c r="I180" s="104">
        <v>88000</v>
      </c>
      <c r="J180" s="104">
        <v>883838</v>
      </c>
      <c r="K180" s="36"/>
      <c r="L180" s="219" t="s">
        <v>2342</v>
      </c>
      <c r="M180" s="95"/>
      <c r="N180" s="96"/>
      <c r="O180" s="78"/>
      <c r="P180" s="46"/>
      <c r="Q180" s="46"/>
      <c r="R180" s="95"/>
      <c r="S180" s="96"/>
      <c r="T180" s="78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3775165</v>
      </c>
      <c r="G181" s="104">
        <v>281600</v>
      </c>
      <c r="H181" s="104">
        <v>2351587</v>
      </c>
      <c r="I181" s="104">
        <v>146000</v>
      </c>
      <c r="J181" s="104">
        <v>995978</v>
      </c>
      <c r="K181" s="36"/>
      <c r="L181" s="219" t="s">
        <v>2342</v>
      </c>
      <c r="M181" s="95"/>
      <c r="N181" s="96"/>
      <c r="O181" s="78"/>
      <c r="P181" s="46"/>
      <c r="Q181" s="46"/>
      <c r="R181" s="95"/>
      <c r="S181" s="96"/>
      <c r="T181" s="97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339188</v>
      </c>
      <c r="G182" s="104">
        <v>0</v>
      </c>
      <c r="H182" s="104">
        <v>118170</v>
      </c>
      <c r="I182" s="104">
        <v>188000</v>
      </c>
      <c r="J182" s="104">
        <v>33018</v>
      </c>
      <c r="K182" s="36"/>
      <c r="L182" s="219" t="s">
        <v>2286</v>
      </c>
      <c r="M182" s="95"/>
      <c r="N182" s="96"/>
      <c r="O182" s="78"/>
      <c r="P182" s="46"/>
      <c r="Q182" s="46"/>
      <c r="R182" s="95"/>
      <c r="S182" s="96"/>
      <c r="T182" s="78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2173911</v>
      </c>
      <c r="G183" s="104">
        <v>0</v>
      </c>
      <c r="H183" s="104">
        <v>1171161</v>
      </c>
      <c r="I183" s="104">
        <v>23000</v>
      </c>
      <c r="J183" s="104">
        <v>979750</v>
      </c>
      <c r="K183" s="36"/>
      <c r="L183" s="219" t="s">
        <v>2342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461270</v>
      </c>
      <c r="G184" s="104">
        <v>0</v>
      </c>
      <c r="H184" s="104">
        <v>325426</v>
      </c>
      <c r="I184" s="104">
        <v>49000</v>
      </c>
      <c r="J184" s="104">
        <v>86844</v>
      </c>
      <c r="K184" s="36"/>
      <c r="L184" s="219" t="s">
        <v>2342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4909303</v>
      </c>
      <c r="G185" s="104">
        <v>45000</v>
      </c>
      <c r="H185" s="104">
        <v>2956955</v>
      </c>
      <c r="I185" s="104">
        <v>46400</v>
      </c>
      <c r="J185" s="104">
        <v>1860948</v>
      </c>
      <c r="K185" s="36"/>
      <c r="L185" s="219" t="s">
        <v>2347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2000761</v>
      </c>
      <c r="G186" s="104">
        <v>103300</v>
      </c>
      <c r="H186" s="104">
        <v>435016</v>
      </c>
      <c r="I186" s="104">
        <v>865000</v>
      </c>
      <c r="J186" s="104">
        <v>597445</v>
      </c>
      <c r="K186" s="36"/>
      <c r="L186" s="219" t="s">
        <v>2342</v>
      </c>
      <c r="M186" s="95"/>
      <c r="N186" s="96"/>
      <c r="O186" s="97"/>
      <c r="P186" s="46"/>
      <c r="Q186" s="46"/>
      <c r="R186" s="95"/>
      <c r="S186" s="96"/>
      <c r="T186" s="78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1266977</v>
      </c>
      <c r="G187" s="104">
        <v>0</v>
      </c>
      <c r="H187" s="104">
        <v>983400</v>
      </c>
      <c r="I187" s="104">
        <v>0</v>
      </c>
      <c r="J187" s="104">
        <v>283577</v>
      </c>
      <c r="K187" s="36"/>
      <c r="L187" s="219" t="s">
        <v>2342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1353708</v>
      </c>
      <c r="G188" s="104">
        <v>0</v>
      </c>
      <c r="H188" s="104">
        <v>1062356</v>
      </c>
      <c r="I188" s="104">
        <v>0</v>
      </c>
      <c r="J188" s="104">
        <v>291352</v>
      </c>
      <c r="K188" s="36"/>
      <c r="L188" s="219" t="s">
        <v>2342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2023018</v>
      </c>
      <c r="G189" s="104">
        <v>0</v>
      </c>
      <c r="H189" s="104">
        <v>1160332</v>
      </c>
      <c r="I189" s="104">
        <v>0</v>
      </c>
      <c r="J189" s="104">
        <v>862686</v>
      </c>
      <c r="K189" s="36"/>
      <c r="L189" s="219" t="s">
        <v>2347</v>
      </c>
      <c r="M189" s="95"/>
      <c r="N189" s="96"/>
      <c r="O189" s="97"/>
      <c r="P189" s="46"/>
      <c r="Q189" s="46"/>
      <c r="R189" s="95"/>
      <c r="S189" s="96"/>
      <c r="T189" s="97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47732135</v>
      </c>
      <c r="G190" s="104">
        <v>14827076</v>
      </c>
      <c r="H190" s="104">
        <v>17081255</v>
      </c>
      <c r="I190" s="104">
        <v>5403282</v>
      </c>
      <c r="J190" s="104">
        <v>10420522</v>
      </c>
      <c r="K190" s="36"/>
      <c r="L190" s="219" t="s">
        <v>2342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4106619</v>
      </c>
      <c r="G191" s="104">
        <v>218500</v>
      </c>
      <c r="H191" s="104">
        <v>2601660</v>
      </c>
      <c r="I191" s="104">
        <v>29770</v>
      </c>
      <c r="J191" s="104">
        <v>1256689</v>
      </c>
      <c r="K191" s="36"/>
      <c r="L191" s="219" t="s">
        <v>2342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14155</v>
      </c>
      <c r="G192" s="104">
        <v>0</v>
      </c>
      <c r="H192" s="104">
        <v>7155</v>
      </c>
      <c r="I192" s="104">
        <v>0</v>
      </c>
      <c r="J192" s="104">
        <v>7000</v>
      </c>
      <c r="K192" s="36"/>
      <c r="L192" s="220" t="s">
        <v>2286</v>
      </c>
      <c r="M192" s="95"/>
      <c r="N192" s="96"/>
      <c r="O192" s="78"/>
      <c r="P192" s="46"/>
      <c r="Q192" s="46"/>
      <c r="R192" s="95"/>
      <c r="S192" s="96"/>
      <c r="T192" s="97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4362228</v>
      </c>
      <c r="G193" s="104">
        <v>493800</v>
      </c>
      <c r="H193" s="104">
        <v>2179167</v>
      </c>
      <c r="I193" s="104">
        <v>0</v>
      </c>
      <c r="J193" s="104">
        <v>1689261</v>
      </c>
      <c r="K193" s="36"/>
      <c r="L193" s="219" t="s">
        <v>2342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2821183</v>
      </c>
      <c r="G194" s="104">
        <v>0</v>
      </c>
      <c r="H194" s="104">
        <v>1267136</v>
      </c>
      <c r="I194" s="104">
        <v>7000</v>
      </c>
      <c r="J194" s="104">
        <v>1547047</v>
      </c>
      <c r="K194" s="36"/>
      <c r="L194" s="219" t="s">
        <v>2342</v>
      </c>
      <c r="M194" s="95"/>
      <c r="N194" s="96"/>
      <c r="O194" s="97"/>
      <c r="P194" s="46"/>
      <c r="Q194" s="46"/>
      <c r="R194" s="95"/>
      <c r="S194" s="96"/>
      <c r="T194" s="97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1541468</v>
      </c>
      <c r="G195" s="104">
        <v>0</v>
      </c>
      <c r="H195" s="104">
        <v>954178</v>
      </c>
      <c r="I195" s="104">
        <v>0</v>
      </c>
      <c r="J195" s="104">
        <v>587290</v>
      </c>
      <c r="K195" s="36"/>
      <c r="L195" s="219" t="s">
        <v>2342</v>
      </c>
      <c r="M195" s="95"/>
      <c r="N195" s="96"/>
      <c r="O195" s="97"/>
      <c r="P195" s="46"/>
      <c r="Q195" s="46"/>
      <c r="R195" s="95"/>
      <c r="S195" s="96"/>
      <c r="T195" s="97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19" t="s">
        <v>2347</v>
      </c>
      <c r="M196" s="95"/>
      <c r="N196" s="96"/>
      <c r="O196" s="97"/>
      <c r="P196" s="46"/>
      <c r="Q196" s="46"/>
      <c r="R196" s="95"/>
      <c r="S196" s="96"/>
      <c r="T196" s="97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16721878</v>
      </c>
      <c r="G197" s="104">
        <v>850372</v>
      </c>
      <c r="H197" s="104">
        <v>6012358</v>
      </c>
      <c r="I197" s="104">
        <v>1191200</v>
      </c>
      <c r="J197" s="104">
        <v>8667948</v>
      </c>
      <c r="K197" s="36"/>
      <c r="L197" s="219" t="s">
        <v>2347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1687321</v>
      </c>
      <c r="G198" s="104">
        <v>67050</v>
      </c>
      <c r="H198" s="104">
        <v>1410117</v>
      </c>
      <c r="I198" s="104">
        <v>85200</v>
      </c>
      <c r="J198" s="104">
        <v>124954</v>
      </c>
      <c r="K198" s="36"/>
      <c r="L198" s="220" t="s">
        <v>2286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34017031</v>
      </c>
      <c r="G199" s="104">
        <v>8308500</v>
      </c>
      <c r="H199" s="104">
        <v>8988568</v>
      </c>
      <c r="I199" s="104">
        <v>11301010</v>
      </c>
      <c r="J199" s="104">
        <v>5418953</v>
      </c>
      <c r="K199" s="36"/>
      <c r="L199" s="219" t="s">
        <v>2342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0</v>
      </c>
      <c r="G200" s="104">
        <v>0</v>
      </c>
      <c r="H200" s="104">
        <v>0</v>
      </c>
      <c r="I200" s="104">
        <v>0</v>
      </c>
      <c r="J200" s="104">
        <v>0</v>
      </c>
      <c r="K200" s="36"/>
      <c r="L200" s="219" t="s">
        <v>2348</v>
      </c>
      <c r="M200" s="95"/>
      <c r="N200" s="96"/>
      <c r="O200" s="97"/>
      <c r="P200" s="46"/>
      <c r="Q200" s="46"/>
      <c r="R200" s="95"/>
      <c r="S200" s="96"/>
      <c r="T200" s="78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52613702</v>
      </c>
      <c r="G201" s="104">
        <v>40875170</v>
      </c>
      <c r="H201" s="104">
        <v>7593401</v>
      </c>
      <c r="I201" s="104">
        <v>120170</v>
      </c>
      <c r="J201" s="104">
        <v>4024961</v>
      </c>
      <c r="K201" s="36"/>
      <c r="L201" s="219" t="s">
        <v>2342</v>
      </c>
      <c r="M201" s="95"/>
      <c r="N201" s="96"/>
      <c r="O201" s="97"/>
      <c r="P201" s="46"/>
      <c r="Q201" s="46"/>
      <c r="R201" s="95"/>
      <c r="S201" s="96"/>
      <c r="T201" s="78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21140036</v>
      </c>
      <c r="G202" s="104">
        <v>4076950</v>
      </c>
      <c r="H202" s="104">
        <v>14706533</v>
      </c>
      <c r="I202" s="104">
        <v>32000</v>
      </c>
      <c r="J202" s="104">
        <v>2324553</v>
      </c>
      <c r="K202" s="36"/>
      <c r="L202" s="219" t="s">
        <v>2347</v>
      </c>
      <c r="M202" s="95"/>
      <c r="N202" s="96"/>
      <c r="O202" s="97"/>
      <c r="P202" s="46"/>
      <c r="Q202" s="46"/>
      <c r="R202" s="95"/>
      <c r="S202" s="96"/>
      <c r="T202" s="97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3155313</v>
      </c>
      <c r="G203" s="104">
        <v>2003150</v>
      </c>
      <c r="H203" s="104">
        <v>1152163</v>
      </c>
      <c r="I203" s="104">
        <v>0</v>
      </c>
      <c r="J203" s="104">
        <v>0</v>
      </c>
      <c r="K203" s="36"/>
      <c r="L203" s="219" t="s">
        <v>2286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5714403</v>
      </c>
      <c r="G204" s="104">
        <v>872000</v>
      </c>
      <c r="H204" s="104">
        <v>2346321</v>
      </c>
      <c r="I204" s="104">
        <v>2201962</v>
      </c>
      <c r="J204" s="104">
        <v>294120</v>
      </c>
      <c r="K204" s="36"/>
      <c r="L204" s="219" t="s">
        <v>2347</v>
      </c>
      <c r="M204" s="95"/>
      <c r="N204" s="96"/>
      <c r="O204" s="97"/>
      <c r="P204" s="46"/>
      <c r="Q204" s="46"/>
      <c r="R204" s="95"/>
      <c r="S204" s="96"/>
      <c r="T204" s="97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30453560</v>
      </c>
      <c r="G205" s="104">
        <v>6027116</v>
      </c>
      <c r="H205" s="104">
        <v>10643505</v>
      </c>
      <c r="I205" s="104">
        <v>6691196</v>
      </c>
      <c r="J205" s="104">
        <v>7091743</v>
      </c>
      <c r="K205" s="36"/>
      <c r="L205" s="219" t="s">
        <v>2342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32277134</v>
      </c>
      <c r="G206" s="104">
        <v>2959475</v>
      </c>
      <c r="H206" s="104">
        <v>8619613</v>
      </c>
      <c r="I206" s="104">
        <v>17918216</v>
      </c>
      <c r="J206" s="104">
        <v>2779830</v>
      </c>
      <c r="K206" s="36"/>
      <c r="L206" s="219" t="s">
        <v>2342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18718594</v>
      </c>
      <c r="G207" s="104">
        <v>12647731</v>
      </c>
      <c r="H207" s="104">
        <v>4347879</v>
      </c>
      <c r="I207" s="104">
        <v>40803</v>
      </c>
      <c r="J207" s="104">
        <v>1682181</v>
      </c>
      <c r="K207" s="36"/>
      <c r="L207" s="219" t="s">
        <v>2342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85190882</v>
      </c>
      <c r="G208" s="104">
        <v>62381467</v>
      </c>
      <c r="H208" s="104">
        <v>14342180</v>
      </c>
      <c r="I208" s="104">
        <v>1457393</v>
      </c>
      <c r="J208" s="104">
        <v>7009842</v>
      </c>
      <c r="K208" s="36"/>
      <c r="L208" s="219" t="s">
        <v>2347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28375339</v>
      </c>
      <c r="G209" s="104">
        <v>24062106</v>
      </c>
      <c r="H209" s="104">
        <v>3589997</v>
      </c>
      <c r="I209" s="104">
        <v>195400</v>
      </c>
      <c r="J209" s="104">
        <v>527836</v>
      </c>
      <c r="K209" s="36"/>
      <c r="L209" s="219" t="s">
        <v>2347</v>
      </c>
      <c r="M209" s="95"/>
      <c r="N209" s="96"/>
      <c r="O209" s="97"/>
      <c r="P209" s="46"/>
      <c r="Q209" s="46"/>
      <c r="R209" s="95"/>
      <c r="S209" s="96"/>
      <c r="T209" s="97"/>
      <c r="U209" s="46"/>
    </row>
    <row r="210" spans="1:2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36306045</v>
      </c>
      <c r="G210" s="104">
        <v>26018795</v>
      </c>
      <c r="H210" s="104">
        <v>8007336</v>
      </c>
      <c r="I210" s="104">
        <v>0</v>
      </c>
      <c r="J210" s="104">
        <v>2279914</v>
      </c>
      <c r="K210" s="36"/>
      <c r="L210" s="219" t="s">
        <v>2342</v>
      </c>
      <c r="M210" s="95"/>
      <c r="N210" s="96"/>
      <c r="O210" s="97"/>
      <c r="P210" s="46"/>
      <c r="Q210" s="46"/>
      <c r="R210" s="95"/>
      <c r="S210" s="96"/>
      <c r="T210" s="78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16122039</v>
      </c>
      <c r="G211" s="104">
        <v>5738900</v>
      </c>
      <c r="H211" s="104">
        <v>2229962</v>
      </c>
      <c r="I211" s="104">
        <v>2618736</v>
      </c>
      <c r="J211" s="104">
        <v>5534441</v>
      </c>
      <c r="K211" s="36"/>
      <c r="L211" s="219" t="s">
        <v>2342</v>
      </c>
      <c r="M211" s="95"/>
      <c r="N211" s="96"/>
      <c r="O211" s="97"/>
      <c r="P211" s="46"/>
      <c r="Q211" s="46"/>
      <c r="R211" s="95"/>
      <c r="S211" s="96"/>
      <c r="T211" s="78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7100562</v>
      </c>
      <c r="G212" s="104">
        <v>3522565</v>
      </c>
      <c r="H212" s="104">
        <v>3449757</v>
      </c>
      <c r="I212" s="104">
        <v>0</v>
      </c>
      <c r="J212" s="104">
        <v>128240</v>
      </c>
      <c r="K212" s="36"/>
      <c r="L212" s="219" t="s">
        <v>2286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1446673</v>
      </c>
      <c r="G213" s="104">
        <v>985092</v>
      </c>
      <c r="H213" s="104">
        <v>382096</v>
      </c>
      <c r="I213" s="104">
        <v>0</v>
      </c>
      <c r="J213" s="104">
        <v>79485</v>
      </c>
      <c r="K213" s="36"/>
      <c r="L213" s="219" t="s">
        <v>2342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6643082</v>
      </c>
      <c r="G214" s="104">
        <v>248373</v>
      </c>
      <c r="H214" s="104">
        <v>2541353</v>
      </c>
      <c r="I214" s="104">
        <v>1459953</v>
      </c>
      <c r="J214" s="104">
        <v>2393403</v>
      </c>
      <c r="K214" s="36"/>
      <c r="L214" s="219" t="s">
        <v>2342</v>
      </c>
      <c r="M214" s="95"/>
      <c r="N214" s="96"/>
      <c r="O214" s="97"/>
      <c r="P214" s="46"/>
      <c r="Q214" s="46"/>
      <c r="R214" s="95"/>
      <c r="S214" s="96"/>
      <c r="T214" s="97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10722260</v>
      </c>
      <c r="G215" s="104">
        <v>5347023</v>
      </c>
      <c r="H215" s="104">
        <v>2572876</v>
      </c>
      <c r="I215" s="104">
        <v>171500</v>
      </c>
      <c r="J215" s="104">
        <v>2630861</v>
      </c>
      <c r="K215" s="36"/>
      <c r="L215" s="219" t="s">
        <v>2342</v>
      </c>
      <c r="M215" s="95"/>
      <c r="N215" s="96"/>
      <c r="O215" s="97"/>
      <c r="P215" s="46"/>
      <c r="Q215" s="46"/>
      <c r="R215" s="95"/>
      <c r="S215" s="96"/>
      <c r="T215" s="78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1847582</v>
      </c>
      <c r="G216" s="104">
        <v>232686</v>
      </c>
      <c r="H216" s="104">
        <v>331623</v>
      </c>
      <c r="I216" s="104">
        <v>185970</v>
      </c>
      <c r="J216" s="104">
        <v>1097303</v>
      </c>
      <c r="K216" s="36"/>
      <c r="L216" s="219" t="s">
        <v>2342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15272728</v>
      </c>
      <c r="G217" s="104">
        <v>960000</v>
      </c>
      <c r="H217" s="104">
        <v>2932673</v>
      </c>
      <c r="I217" s="104">
        <v>7341174</v>
      </c>
      <c r="J217" s="104">
        <v>4038881</v>
      </c>
      <c r="K217" s="36"/>
      <c r="L217" s="219" t="s">
        <v>2347</v>
      </c>
      <c r="M217" s="95"/>
      <c r="N217" s="96"/>
      <c r="O217" s="97"/>
      <c r="P217" s="46"/>
      <c r="Q217" s="46"/>
      <c r="R217" s="95"/>
      <c r="S217" s="96"/>
      <c r="T217" s="97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1416366</v>
      </c>
      <c r="G218" s="104">
        <v>99500</v>
      </c>
      <c r="H218" s="104">
        <v>463925</v>
      </c>
      <c r="I218" s="104">
        <v>603732</v>
      </c>
      <c r="J218" s="104">
        <v>249209</v>
      </c>
      <c r="K218" s="36"/>
      <c r="L218" s="219" t="s">
        <v>2342</v>
      </c>
      <c r="M218" s="95"/>
      <c r="N218" s="96"/>
      <c r="O218" s="97"/>
      <c r="P218" s="46"/>
      <c r="Q218" s="46"/>
      <c r="R218" s="95"/>
      <c r="S218" s="96"/>
      <c r="T218" s="97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1629257</v>
      </c>
      <c r="G219" s="104">
        <v>207801</v>
      </c>
      <c r="H219" s="104">
        <v>721982</v>
      </c>
      <c r="I219" s="104">
        <v>143500</v>
      </c>
      <c r="J219" s="104">
        <v>555974</v>
      </c>
      <c r="K219" s="36"/>
      <c r="L219" s="219" t="s">
        <v>2347</v>
      </c>
      <c r="M219" s="95"/>
      <c r="N219" s="96"/>
      <c r="O219" s="97"/>
      <c r="P219" s="46"/>
      <c r="Q219" s="46"/>
      <c r="R219" s="95"/>
      <c r="S219" s="96"/>
      <c r="T219" s="97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455698</v>
      </c>
      <c r="G220" s="104">
        <v>4000</v>
      </c>
      <c r="H220" s="104">
        <v>332117</v>
      </c>
      <c r="I220" s="104">
        <v>1487</v>
      </c>
      <c r="J220" s="104">
        <v>118094</v>
      </c>
      <c r="K220" s="36"/>
      <c r="L220" s="219" t="s">
        <v>2342</v>
      </c>
      <c r="M220" s="95"/>
      <c r="N220" s="96"/>
      <c r="O220" s="97"/>
      <c r="P220" s="46"/>
      <c r="Q220" s="46"/>
      <c r="R220" s="95"/>
      <c r="S220" s="96"/>
      <c r="T220" s="97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1179835</v>
      </c>
      <c r="G221" s="104">
        <v>40004</v>
      </c>
      <c r="H221" s="104">
        <v>164102</v>
      </c>
      <c r="I221" s="104">
        <v>498292</v>
      </c>
      <c r="J221" s="104">
        <v>477437</v>
      </c>
      <c r="K221" s="36"/>
      <c r="L221" s="219" t="s">
        <v>2347</v>
      </c>
      <c r="M221" s="95"/>
      <c r="N221" s="96"/>
      <c r="O221" s="97"/>
      <c r="P221" s="46"/>
      <c r="Q221" s="46"/>
      <c r="R221" s="95"/>
      <c r="S221" s="96"/>
      <c r="T221" s="78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180693</v>
      </c>
      <c r="G222" s="104">
        <v>0</v>
      </c>
      <c r="H222" s="104">
        <v>50370</v>
      </c>
      <c r="I222" s="104">
        <v>0</v>
      </c>
      <c r="J222" s="104">
        <v>130323</v>
      </c>
      <c r="K222" s="36"/>
      <c r="L222" s="219" t="s">
        <v>2347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916565</v>
      </c>
      <c r="G223" s="104">
        <v>186300</v>
      </c>
      <c r="H223" s="104">
        <v>142112</v>
      </c>
      <c r="I223" s="104">
        <v>82000</v>
      </c>
      <c r="J223" s="104">
        <v>506153</v>
      </c>
      <c r="K223" s="36"/>
      <c r="L223" s="219" t="s">
        <v>2347</v>
      </c>
      <c r="M223" s="95"/>
      <c r="N223" s="96"/>
      <c r="O223" s="97"/>
      <c r="P223" s="46"/>
      <c r="Q223" s="46"/>
      <c r="R223" s="95"/>
      <c r="S223" s="96"/>
      <c r="T223" s="97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1072878</v>
      </c>
      <c r="G224" s="104">
        <v>149500</v>
      </c>
      <c r="H224" s="104">
        <v>750978</v>
      </c>
      <c r="I224" s="104">
        <v>48000</v>
      </c>
      <c r="J224" s="104">
        <v>124400</v>
      </c>
      <c r="K224" s="36"/>
      <c r="L224" s="219" t="s">
        <v>2342</v>
      </c>
      <c r="M224" s="95"/>
      <c r="N224" s="96"/>
      <c r="O224" s="97"/>
      <c r="P224" s="46"/>
      <c r="Q224" s="46"/>
      <c r="R224" s="95"/>
      <c r="S224" s="96"/>
      <c r="T224" s="78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3125440</v>
      </c>
      <c r="G225" s="104">
        <v>240200</v>
      </c>
      <c r="H225" s="104">
        <v>792913</v>
      </c>
      <c r="I225" s="104">
        <v>913299</v>
      </c>
      <c r="J225" s="104">
        <v>1179028</v>
      </c>
      <c r="K225" s="36"/>
      <c r="L225" s="219" t="s">
        <v>2342</v>
      </c>
      <c r="M225" s="95"/>
      <c r="N225" s="96"/>
      <c r="O225" s="97"/>
      <c r="P225" s="46"/>
      <c r="Q225" s="46"/>
      <c r="R225" s="95"/>
      <c r="S225" s="96"/>
      <c r="T225" s="97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21303356</v>
      </c>
      <c r="G226" s="104">
        <v>1126396</v>
      </c>
      <c r="H226" s="104">
        <v>2263252</v>
      </c>
      <c r="I226" s="104">
        <v>6129040</v>
      </c>
      <c r="J226" s="104">
        <v>11784668</v>
      </c>
      <c r="K226" s="36"/>
      <c r="L226" s="220" t="s">
        <v>2286</v>
      </c>
      <c r="M226" s="95"/>
      <c r="N226" s="96"/>
      <c r="O226" s="97"/>
      <c r="P226" s="46"/>
      <c r="Q226" s="46"/>
      <c r="R226" s="95"/>
      <c r="S226" s="96"/>
      <c r="T226" s="97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17929</v>
      </c>
      <c r="G227" s="104">
        <v>0</v>
      </c>
      <c r="H227" s="104">
        <v>1700</v>
      </c>
      <c r="I227" s="104">
        <v>0</v>
      </c>
      <c r="J227" s="104">
        <v>16229</v>
      </c>
      <c r="K227" s="36"/>
      <c r="L227" s="219" t="s">
        <v>2286</v>
      </c>
      <c r="M227" s="95"/>
      <c r="N227" s="96"/>
      <c r="O227" s="97"/>
      <c r="P227" s="46"/>
      <c r="Q227" s="46"/>
      <c r="R227" s="95"/>
      <c r="S227" s="96"/>
      <c r="T227" s="78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458361</v>
      </c>
      <c r="G228" s="104">
        <v>39455</v>
      </c>
      <c r="H228" s="104">
        <v>164397</v>
      </c>
      <c r="I228" s="104">
        <v>83801</v>
      </c>
      <c r="J228" s="104">
        <v>170708</v>
      </c>
      <c r="K228" s="36"/>
      <c r="L228" s="219" t="s">
        <v>2347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6526847</v>
      </c>
      <c r="G229" s="104">
        <v>224615</v>
      </c>
      <c r="H229" s="104">
        <v>536766</v>
      </c>
      <c r="I229" s="104">
        <v>192960</v>
      </c>
      <c r="J229" s="104">
        <v>5572506</v>
      </c>
      <c r="K229" s="36"/>
      <c r="L229" s="219" t="s">
        <v>2347</v>
      </c>
      <c r="M229" s="95"/>
      <c r="N229" s="96"/>
      <c r="O229" s="97"/>
      <c r="P229" s="46"/>
      <c r="Q229" s="46"/>
      <c r="R229" s="95"/>
      <c r="S229" s="96"/>
      <c r="T229" s="97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69540273</v>
      </c>
      <c r="G230" s="104">
        <v>8754950</v>
      </c>
      <c r="H230" s="104">
        <v>5438318</v>
      </c>
      <c r="I230" s="104">
        <v>23643296</v>
      </c>
      <c r="J230" s="104">
        <v>31703709</v>
      </c>
      <c r="K230" s="36"/>
      <c r="L230" s="219" t="s">
        <v>2347</v>
      </c>
      <c r="M230" s="95"/>
      <c r="N230" s="96"/>
      <c r="O230" s="97"/>
      <c r="P230" s="46"/>
      <c r="Q230" s="46"/>
      <c r="R230" s="95"/>
      <c r="S230" s="96"/>
      <c r="T230" s="97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3"/>
        <v>30949223</v>
      </c>
      <c r="G231" s="104">
        <v>929000</v>
      </c>
      <c r="H231" s="104">
        <v>19215421</v>
      </c>
      <c r="I231" s="104">
        <v>5525100</v>
      </c>
      <c r="J231" s="104">
        <v>5279702</v>
      </c>
      <c r="K231" s="36"/>
      <c r="L231" s="219" t="s">
        <v>2342</v>
      </c>
      <c r="M231" s="95"/>
      <c r="N231" s="96"/>
      <c r="O231" s="97"/>
      <c r="P231" s="46"/>
      <c r="Q231" s="46"/>
      <c r="R231" s="95"/>
      <c r="S231" s="96"/>
      <c r="T231" s="97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53602450</v>
      </c>
      <c r="G232" s="104">
        <v>24044152</v>
      </c>
      <c r="H232" s="104">
        <v>14154022</v>
      </c>
      <c r="I232" s="104">
        <v>11615100</v>
      </c>
      <c r="J232" s="104">
        <v>3789176</v>
      </c>
      <c r="K232" s="36"/>
      <c r="L232" s="219" t="s">
        <v>2342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3"/>
        <v>13758612</v>
      </c>
      <c r="G233" s="104">
        <v>8129600</v>
      </c>
      <c r="H233" s="104">
        <v>2380516</v>
      </c>
      <c r="I233" s="104">
        <v>0</v>
      </c>
      <c r="J233" s="104">
        <v>3248496</v>
      </c>
      <c r="K233" s="36"/>
      <c r="L233" s="219" t="s">
        <v>2342</v>
      </c>
      <c r="M233" s="95"/>
      <c r="N233" s="96"/>
      <c r="O233" s="97"/>
      <c r="P233" s="46"/>
      <c r="Q233" s="46"/>
      <c r="R233" s="95"/>
      <c r="S233" s="96"/>
      <c r="T233" s="97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34079966</v>
      </c>
      <c r="G234" s="104">
        <v>20108344</v>
      </c>
      <c r="H234" s="104">
        <v>6776843</v>
      </c>
      <c r="I234" s="104">
        <v>3354500</v>
      </c>
      <c r="J234" s="104">
        <v>3840279</v>
      </c>
      <c r="K234" s="36"/>
      <c r="L234" s="219" t="s">
        <v>2347</v>
      </c>
      <c r="M234" s="95"/>
      <c r="N234" s="96"/>
      <c r="O234" s="78"/>
      <c r="P234" s="46"/>
      <c r="Q234" s="46"/>
      <c r="R234" s="95"/>
      <c r="S234" s="96"/>
      <c r="T234" s="97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52315465</v>
      </c>
      <c r="G235" s="104">
        <v>31626000</v>
      </c>
      <c r="H235" s="104">
        <v>16369409</v>
      </c>
      <c r="I235" s="104">
        <v>2716200</v>
      </c>
      <c r="J235" s="104">
        <v>1603856</v>
      </c>
      <c r="K235" s="36"/>
      <c r="L235" s="219" t="s">
        <v>2347</v>
      </c>
      <c r="M235" s="95"/>
      <c r="N235" s="96"/>
      <c r="O235" s="97"/>
      <c r="P235" s="46"/>
      <c r="Q235" s="46"/>
      <c r="R235" s="95"/>
      <c r="S235" s="96"/>
      <c r="T235" s="97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3"/>
        <v>1009896</v>
      </c>
      <c r="G236" s="104">
        <v>27000</v>
      </c>
      <c r="H236" s="104">
        <v>982896</v>
      </c>
      <c r="I236" s="104">
        <v>0</v>
      </c>
      <c r="J236" s="104">
        <v>0</v>
      </c>
      <c r="K236" s="36"/>
      <c r="L236" s="220" t="s">
        <v>2286</v>
      </c>
      <c r="M236" s="95"/>
      <c r="N236" s="96"/>
      <c r="O236" s="97"/>
      <c r="P236" s="46"/>
      <c r="Q236" s="46"/>
      <c r="R236" s="95"/>
      <c r="S236" s="96"/>
      <c r="T236" s="78"/>
      <c r="U236" s="46"/>
    </row>
    <row r="237" spans="1:2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16590481</v>
      </c>
      <c r="G237" s="104">
        <v>6587767</v>
      </c>
      <c r="H237" s="104">
        <v>2965415</v>
      </c>
      <c r="I237" s="104">
        <v>0</v>
      </c>
      <c r="J237" s="104">
        <v>7037299</v>
      </c>
      <c r="K237" s="36"/>
      <c r="L237" s="219" t="s">
        <v>2347</v>
      </c>
      <c r="M237" s="95"/>
      <c r="N237" s="96"/>
      <c r="O237" s="97"/>
      <c r="P237" s="46"/>
      <c r="Q237" s="46"/>
      <c r="R237" s="95"/>
      <c r="S237" s="96"/>
      <c r="T237" s="78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31571174</v>
      </c>
      <c r="G238" s="104">
        <v>8337450</v>
      </c>
      <c r="H238" s="104">
        <v>4854177</v>
      </c>
      <c r="I238" s="104">
        <v>1520000</v>
      </c>
      <c r="J238" s="104">
        <v>16859547</v>
      </c>
      <c r="K238" s="36"/>
      <c r="L238" s="219" t="s">
        <v>2347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3751115</v>
      </c>
      <c r="G239" s="104">
        <v>187800</v>
      </c>
      <c r="H239" s="104">
        <v>2870615</v>
      </c>
      <c r="I239" s="104">
        <v>205000</v>
      </c>
      <c r="J239" s="104">
        <v>487700</v>
      </c>
      <c r="K239" s="36"/>
      <c r="L239" s="220" t="s">
        <v>2286</v>
      </c>
      <c r="M239" s="95"/>
      <c r="N239" s="96"/>
      <c r="O239" s="97"/>
      <c r="P239" s="46"/>
      <c r="Q239" s="46"/>
      <c r="R239" s="95"/>
      <c r="S239" s="96"/>
      <c r="T239" s="97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56084534</v>
      </c>
      <c r="G240" s="104">
        <v>13947155</v>
      </c>
      <c r="H240" s="104">
        <v>29921063</v>
      </c>
      <c r="I240" s="104">
        <v>135600</v>
      </c>
      <c r="J240" s="104">
        <v>12080716</v>
      </c>
      <c r="K240" s="36"/>
      <c r="L240" s="219" t="s">
        <v>2342</v>
      </c>
      <c r="M240" s="95"/>
      <c r="N240" s="96"/>
      <c r="O240" s="97"/>
      <c r="P240" s="46"/>
      <c r="Q240" s="46"/>
      <c r="R240" s="95"/>
      <c r="S240" s="96"/>
      <c r="T240" s="78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18955740</v>
      </c>
      <c r="G241" s="104">
        <v>49500</v>
      </c>
      <c r="H241" s="104">
        <v>17775485</v>
      </c>
      <c r="I241" s="104">
        <v>0</v>
      </c>
      <c r="J241" s="104">
        <v>1130755</v>
      </c>
      <c r="K241" s="50"/>
      <c r="L241" s="219" t="s">
        <v>2347</v>
      </c>
      <c r="M241" s="95"/>
      <c r="N241" s="96"/>
      <c r="O241" s="78"/>
      <c r="P241" s="46"/>
      <c r="Q241" s="46"/>
      <c r="R241" s="95"/>
      <c r="S241" s="96"/>
      <c r="T241" s="97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88547703</v>
      </c>
      <c r="G242" s="104">
        <v>34232235</v>
      </c>
      <c r="H242" s="104">
        <v>23330237</v>
      </c>
      <c r="I242" s="104">
        <v>5278815</v>
      </c>
      <c r="J242" s="104">
        <v>25706416</v>
      </c>
      <c r="K242" s="36"/>
      <c r="L242" s="219" t="s">
        <v>2342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112859544</v>
      </c>
      <c r="G243" s="104">
        <v>51371060</v>
      </c>
      <c r="H243" s="104">
        <v>35046552</v>
      </c>
      <c r="I243" s="104">
        <v>16131213</v>
      </c>
      <c r="J243" s="104">
        <v>10310719</v>
      </c>
      <c r="K243" s="36"/>
      <c r="L243" s="219" t="s">
        <v>2342</v>
      </c>
      <c r="M243" s="95"/>
      <c r="N243" s="96"/>
      <c r="O243" s="78"/>
      <c r="P243" s="46"/>
      <c r="Q243" s="46"/>
      <c r="R243" s="95"/>
      <c r="S243" s="96"/>
      <c r="T243" s="97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457894315</v>
      </c>
      <c r="G244" s="104">
        <v>35737921</v>
      </c>
      <c r="H244" s="104">
        <v>46135159</v>
      </c>
      <c r="I244" s="104">
        <v>136488759</v>
      </c>
      <c r="J244" s="104">
        <v>239532476</v>
      </c>
      <c r="K244" s="36"/>
      <c r="L244" s="219" t="s">
        <v>2342</v>
      </c>
      <c r="M244" s="95"/>
      <c r="N244" s="96"/>
      <c r="O244" s="78"/>
      <c r="P244" s="46"/>
      <c r="Q244" s="46"/>
      <c r="R244" s="95"/>
      <c r="S244" s="96"/>
      <c r="T244" s="97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21116562</v>
      </c>
      <c r="G245" s="104">
        <v>15011550</v>
      </c>
      <c r="H245" s="104">
        <v>5612328</v>
      </c>
      <c r="I245" s="104">
        <v>130250</v>
      </c>
      <c r="J245" s="104">
        <v>362434</v>
      </c>
      <c r="K245" s="36"/>
      <c r="L245" s="219" t="s">
        <v>2347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55001267</v>
      </c>
      <c r="G246" s="104">
        <v>1082500</v>
      </c>
      <c r="H246" s="104">
        <v>11045180</v>
      </c>
      <c r="I246" s="104">
        <v>15991715</v>
      </c>
      <c r="J246" s="104">
        <v>26881872</v>
      </c>
      <c r="K246" s="36"/>
      <c r="L246" s="219" t="s">
        <v>2342</v>
      </c>
      <c r="M246" s="95"/>
      <c r="N246" s="96"/>
      <c r="O246" s="97"/>
      <c r="P246" s="46"/>
      <c r="Q246" s="46"/>
      <c r="R246" s="95"/>
      <c r="S246" s="96"/>
      <c r="T246" s="78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9146858</v>
      </c>
      <c r="G247" s="104">
        <v>293000</v>
      </c>
      <c r="H247" s="104">
        <v>5354570</v>
      </c>
      <c r="I247" s="104">
        <v>818800</v>
      </c>
      <c r="J247" s="104">
        <v>2680488</v>
      </c>
      <c r="K247" s="36"/>
      <c r="L247" s="220" t="s">
        <v>2286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8723375</v>
      </c>
      <c r="G248" s="104">
        <v>0</v>
      </c>
      <c r="H248" s="104">
        <v>3346308</v>
      </c>
      <c r="I248" s="104">
        <v>672190</v>
      </c>
      <c r="J248" s="104">
        <v>4704877</v>
      </c>
      <c r="K248" s="36"/>
      <c r="L248" s="219" t="s">
        <v>2342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22741015</v>
      </c>
      <c r="G249" s="104">
        <v>98560</v>
      </c>
      <c r="H249" s="104">
        <v>15870324</v>
      </c>
      <c r="I249" s="104">
        <v>21550</v>
      </c>
      <c r="J249" s="104">
        <v>6750581</v>
      </c>
      <c r="K249" s="36"/>
      <c r="L249" s="219" t="s">
        <v>2342</v>
      </c>
      <c r="M249" s="95"/>
      <c r="N249" s="96"/>
      <c r="O249" s="97"/>
      <c r="P249" s="46"/>
      <c r="Q249" s="46"/>
      <c r="R249" s="95"/>
      <c r="S249" s="96"/>
      <c r="T249" s="97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7887480</v>
      </c>
      <c r="G250" s="104">
        <v>328194</v>
      </c>
      <c r="H250" s="104">
        <v>6712950</v>
      </c>
      <c r="I250" s="104">
        <v>69500</v>
      </c>
      <c r="J250" s="104">
        <v>776836</v>
      </c>
      <c r="K250" s="36"/>
      <c r="L250" s="220" t="s">
        <v>2286</v>
      </c>
      <c r="M250" s="95"/>
      <c r="N250" s="96"/>
      <c r="O250" s="97"/>
      <c r="P250" s="46"/>
      <c r="Q250" s="46"/>
      <c r="R250" s="95"/>
      <c r="S250" s="96"/>
      <c r="T250" s="97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51825019</v>
      </c>
      <c r="G251" s="104">
        <v>15300</v>
      </c>
      <c r="H251" s="104">
        <v>7847278</v>
      </c>
      <c r="I251" s="104">
        <v>776700</v>
      </c>
      <c r="J251" s="104">
        <v>43185741</v>
      </c>
      <c r="K251" s="36"/>
      <c r="L251" s="219" t="s">
        <v>2347</v>
      </c>
      <c r="M251" s="95"/>
      <c r="N251" s="96"/>
      <c r="O251" s="78"/>
      <c r="P251" s="46"/>
      <c r="Q251" s="46"/>
      <c r="R251" s="95"/>
      <c r="S251" s="96"/>
      <c r="T251" s="78"/>
      <c r="U251" s="46"/>
    </row>
    <row r="252" spans="1:2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58642633</v>
      </c>
      <c r="G252" s="104">
        <v>2005247</v>
      </c>
      <c r="H252" s="104">
        <v>15369366</v>
      </c>
      <c r="I252" s="104">
        <v>15187656</v>
      </c>
      <c r="J252" s="104">
        <v>26080364</v>
      </c>
      <c r="K252" s="36"/>
      <c r="L252" s="219" t="s">
        <v>2342</v>
      </c>
      <c r="M252" s="95"/>
      <c r="N252" s="96"/>
      <c r="O252" s="78"/>
      <c r="P252" s="46"/>
      <c r="Q252" s="46"/>
      <c r="R252" s="95"/>
      <c r="S252" s="96"/>
      <c r="T252" s="78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2890214</v>
      </c>
      <c r="G253" s="104">
        <v>60169</v>
      </c>
      <c r="H253" s="104">
        <v>2416904</v>
      </c>
      <c r="I253" s="104">
        <v>0</v>
      </c>
      <c r="J253" s="104">
        <v>413141</v>
      </c>
      <c r="K253" s="36"/>
      <c r="L253" s="219" t="s">
        <v>2347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46700614</v>
      </c>
      <c r="G254" s="104">
        <v>1714708</v>
      </c>
      <c r="H254" s="104">
        <v>7035361</v>
      </c>
      <c r="I254" s="104">
        <v>27167902</v>
      </c>
      <c r="J254" s="104">
        <v>10782643</v>
      </c>
      <c r="K254" s="36"/>
      <c r="L254" s="219" t="s">
        <v>2342</v>
      </c>
      <c r="M254" s="95"/>
      <c r="N254" s="96"/>
      <c r="O254" s="78"/>
      <c r="P254" s="46"/>
      <c r="Q254" s="46"/>
      <c r="R254" s="95"/>
      <c r="S254" s="96"/>
      <c r="T254" s="97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11310666</v>
      </c>
      <c r="G255" s="104">
        <v>5570451</v>
      </c>
      <c r="H255" s="104">
        <v>5087184</v>
      </c>
      <c r="I255" s="104">
        <v>82270</v>
      </c>
      <c r="J255" s="104">
        <v>570761</v>
      </c>
      <c r="K255" s="36"/>
      <c r="L255" s="219" t="s">
        <v>2342</v>
      </c>
      <c r="M255" s="95"/>
      <c r="N255" s="96"/>
      <c r="O255" s="97"/>
      <c r="P255" s="46"/>
      <c r="Q255" s="46"/>
      <c r="R255" s="95"/>
      <c r="S255" s="96"/>
      <c r="T255" s="78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3928615</v>
      </c>
      <c r="G256" s="104">
        <v>911300</v>
      </c>
      <c r="H256" s="104">
        <v>229400</v>
      </c>
      <c r="I256" s="104">
        <v>914795</v>
      </c>
      <c r="J256" s="104">
        <v>1873120</v>
      </c>
      <c r="K256" s="36"/>
      <c r="L256" s="219" t="s">
        <v>2347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7997042</v>
      </c>
      <c r="G257" s="104">
        <v>2233528</v>
      </c>
      <c r="H257" s="104">
        <v>4160801</v>
      </c>
      <c r="I257" s="104">
        <v>1074484</v>
      </c>
      <c r="J257" s="104">
        <v>528229</v>
      </c>
      <c r="K257" s="36"/>
      <c r="L257" s="219" t="s">
        <v>2347</v>
      </c>
      <c r="M257" s="95"/>
      <c r="N257" s="96"/>
      <c r="O257" s="78"/>
      <c r="P257" s="46"/>
      <c r="Q257" s="46"/>
      <c r="R257" s="95"/>
      <c r="S257" s="96"/>
      <c r="T257" s="97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45851181</v>
      </c>
      <c r="G258" s="104">
        <v>8526704</v>
      </c>
      <c r="H258" s="104">
        <v>5556951</v>
      </c>
      <c r="I258" s="104">
        <v>25393000</v>
      </c>
      <c r="J258" s="104">
        <v>6374526</v>
      </c>
      <c r="K258" s="36"/>
      <c r="L258" s="219" t="s">
        <v>2347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4479434</v>
      </c>
      <c r="G259" s="104">
        <v>0</v>
      </c>
      <c r="H259" s="104">
        <v>1391989</v>
      </c>
      <c r="I259" s="104">
        <v>2008801</v>
      </c>
      <c r="J259" s="104">
        <v>1078644</v>
      </c>
      <c r="K259" s="36"/>
      <c r="L259" s="219" t="s">
        <v>2347</v>
      </c>
      <c r="M259" s="95"/>
      <c r="N259" s="96"/>
      <c r="O259" s="78"/>
      <c r="P259" s="46"/>
      <c r="Q259" s="46"/>
      <c r="R259" s="95"/>
      <c r="S259" s="96"/>
      <c r="T259" s="78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35507280</v>
      </c>
      <c r="G260" s="104">
        <v>4140279</v>
      </c>
      <c r="H260" s="104">
        <v>3087737</v>
      </c>
      <c r="I260" s="104">
        <v>8855269</v>
      </c>
      <c r="J260" s="104">
        <v>19423995</v>
      </c>
      <c r="K260" s="36"/>
      <c r="L260" s="219" t="s">
        <v>2342</v>
      </c>
      <c r="M260" s="95"/>
      <c r="N260" s="96"/>
      <c r="O260" s="97"/>
      <c r="P260" s="46"/>
      <c r="Q260" s="46"/>
      <c r="R260" s="95"/>
      <c r="S260" s="96"/>
      <c r="T260" s="78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23171297</v>
      </c>
      <c r="G261" s="104">
        <v>29000</v>
      </c>
      <c r="H261" s="104">
        <v>1752743</v>
      </c>
      <c r="I261" s="104">
        <v>8253374</v>
      </c>
      <c r="J261" s="104">
        <v>13136180</v>
      </c>
      <c r="K261" s="36"/>
      <c r="L261" s="219" t="s">
        <v>2347</v>
      </c>
      <c r="M261" s="95"/>
      <c r="N261" s="96"/>
      <c r="O261" s="97"/>
      <c r="P261" s="46"/>
      <c r="Q261" s="46"/>
      <c r="R261" s="95"/>
      <c r="S261" s="96"/>
      <c r="T261" s="97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14456599</v>
      </c>
      <c r="G262" s="104">
        <v>6745655</v>
      </c>
      <c r="H262" s="104">
        <v>5096444</v>
      </c>
      <c r="I262" s="104">
        <v>790000</v>
      </c>
      <c r="J262" s="104">
        <v>1824500</v>
      </c>
      <c r="K262" s="36"/>
      <c r="L262" s="219" t="s">
        <v>2347</v>
      </c>
      <c r="M262" s="95"/>
      <c r="N262" s="96"/>
      <c r="O262" s="97"/>
      <c r="P262" s="46"/>
      <c r="Q262" s="46"/>
      <c r="R262" s="95"/>
      <c r="S262" s="96"/>
      <c r="T262" s="97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27868130</v>
      </c>
      <c r="G263" s="104">
        <v>9734341</v>
      </c>
      <c r="H263" s="104">
        <v>10284937</v>
      </c>
      <c r="I263" s="104">
        <v>3142786</v>
      </c>
      <c r="J263" s="104">
        <v>4706066</v>
      </c>
      <c r="K263" s="36"/>
      <c r="L263" s="219" t="s">
        <v>2342</v>
      </c>
      <c r="M263" s="95"/>
      <c r="N263" s="96"/>
      <c r="O263" s="97"/>
      <c r="P263" s="46"/>
      <c r="Q263" s="46"/>
      <c r="R263" s="95"/>
      <c r="S263" s="96"/>
      <c r="T263" s="78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867438</v>
      </c>
      <c r="G264" s="104">
        <v>89600</v>
      </c>
      <c r="H264" s="104">
        <v>767838</v>
      </c>
      <c r="I264" s="104">
        <v>0</v>
      </c>
      <c r="J264" s="104">
        <v>10000</v>
      </c>
      <c r="K264" s="36"/>
      <c r="L264" s="219" t="s">
        <v>2342</v>
      </c>
      <c r="M264" s="95"/>
      <c r="N264" s="96"/>
      <c r="O264" s="97"/>
      <c r="P264" s="46"/>
      <c r="Q264" s="46"/>
      <c r="R264" s="95"/>
      <c r="S264" s="96"/>
      <c r="T264" s="97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1360863</v>
      </c>
      <c r="G265" s="104">
        <v>513000</v>
      </c>
      <c r="H265" s="104">
        <v>373985</v>
      </c>
      <c r="I265" s="104">
        <v>456878</v>
      </c>
      <c r="J265" s="104">
        <v>17000</v>
      </c>
      <c r="K265" s="36"/>
      <c r="L265" s="220" t="s">
        <v>2286</v>
      </c>
      <c r="M265" s="95"/>
      <c r="N265" s="96"/>
      <c r="O265" s="97"/>
      <c r="P265" s="46"/>
      <c r="Q265" s="46"/>
      <c r="R265" s="95"/>
      <c r="S265" s="96"/>
      <c r="T265" s="97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2885353</v>
      </c>
      <c r="G266" s="104">
        <v>0</v>
      </c>
      <c r="H266" s="104">
        <v>1289672</v>
      </c>
      <c r="I266" s="104">
        <v>0</v>
      </c>
      <c r="J266" s="104">
        <v>1595681</v>
      </c>
      <c r="K266" s="36"/>
      <c r="L266" s="219" t="s">
        <v>2342</v>
      </c>
      <c r="M266" s="95"/>
      <c r="N266" s="96"/>
      <c r="O266" s="78"/>
      <c r="P266" s="46"/>
      <c r="Q266" s="46"/>
      <c r="R266" s="95"/>
      <c r="S266" s="96"/>
      <c r="T266" s="97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3730966</v>
      </c>
      <c r="G267" s="104">
        <v>366150</v>
      </c>
      <c r="H267" s="104">
        <v>2443197</v>
      </c>
      <c r="I267" s="104">
        <v>0</v>
      </c>
      <c r="J267" s="104">
        <v>921619</v>
      </c>
      <c r="K267" s="36"/>
      <c r="L267" s="220" t="s">
        <v>2286</v>
      </c>
      <c r="M267" s="95"/>
      <c r="N267" s="96"/>
      <c r="O267" s="97"/>
      <c r="P267" s="46"/>
      <c r="Q267" s="46"/>
      <c r="R267" s="95"/>
      <c r="S267" s="96"/>
      <c r="T267" s="97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3956031</v>
      </c>
      <c r="G268" s="104">
        <v>1539800</v>
      </c>
      <c r="H268" s="104">
        <v>1912079</v>
      </c>
      <c r="I268" s="104">
        <v>188382</v>
      </c>
      <c r="J268" s="104">
        <v>315770</v>
      </c>
      <c r="K268" s="36"/>
      <c r="L268" s="219" t="s">
        <v>2342</v>
      </c>
      <c r="M268" s="95"/>
      <c r="N268" s="96"/>
      <c r="O268" s="78"/>
      <c r="P268" s="46"/>
      <c r="Q268" s="46"/>
      <c r="R268" s="95"/>
      <c r="S268" s="96"/>
      <c r="T268" s="97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3"/>
        <v>930291</v>
      </c>
      <c r="G269" s="104">
        <v>140300</v>
      </c>
      <c r="H269" s="104">
        <v>4900</v>
      </c>
      <c r="I269" s="104">
        <v>0</v>
      </c>
      <c r="J269" s="104">
        <v>785091</v>
      </c>
      <c r="K269" s="36"/>
      <c r="L269" s="219" t="s">
        <v>2347</v>
      </c>
      <c r="M269" s="95"/>
      <c r="N269" s="96"/>
      <c r="O269" s="97"/>
      <c r="P269" s="46"/>
      <c r="Q269" s="46"/>
      <c r="R269" s="95"/>
      <c r="S269" s="96"/>
      <c r="T269" s="97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54406709</v>
      </c>
      <c r="G270" s="104">
        <v>6205594</v>
      </c>
      <c r="H270" s="104">
        <v>11240498</v>
      </c>
      <c r="I270" s="104">
        <v>2047050</v>
      </c>
      <c r="J270" s="104">
        <v>34913567</v>
      </c>
      <c r="K270" s="36"/>
      <c r="L270" s="219" t="s">
        <v>2347</v>
      </c>
      <c r="M270" s="95"/>
      <c r="N270" s="96"/>
      <c r="O270" s="97"/>
      <c r="P270" s="46"/>
      <c r="Q270" s="46"/>
      <c r="R270" s="95"/>
      <c r="S270" s="96"/>
      <c r="T270" s="78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1527732</v>
      </c>
      <c r="G271" s="104">
        <v>13000</v>
      </c>
      <c r="H271" s="104">
        <v>1435960</v>
      </c>
      <c r="I271" s="104">
        <v>0</v>
      </c>
      <c r="J271" s="104">
        <v>78772</v>
      </c>
      <c r="K271" s="36"/>
      <c r="L271" s="219" t="s">
        <v>2347</v>
      </c>
      <c r="M271" s="95"/>
      <c r="N271" s="96"/>
      <c r="O271" s="97"/>
      <c r="P271" s="46"/>
      <c r="Q271" s="46"/>
      <c r="R271" s="95"/>
      <c r="S271" s="96"/>
      <c r="T271" s="97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20943920</v>
      </c>
      <c r="G272" s="104">
        <v>636762</v>
      </c>
      <c r="H272" s="104">
        <v>5841365</v>
      </c>
      <c r="I272" s="104">
        <v>90900</v>
      </c>
      <c r="J272" s="104">
        <v>14374893</v>
      </c>
      <c r="K272" s="36"/>
      <c r="L272" s="219" t="s">
        <v>2347</v>
      </c>
      <c r="M272" s="95"/>
      <c r="N272" s="96"/>
      <c r="O272" s="78"/>
      <c r="P272" s="46"/>
      <c r="Q272" s="46"/>
      <c r="R272" s="95"/>
      <c r="S272" s="96"/>
      <c r="T272" s="97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975188</v>
      </c>
      <c r="G273" s="104">
        <v>9893</v>
      </c>
      <c r="H273" s="104">
        <v>771395</v>
      </c>
      <c r="I273" s="104">
        <v>0</v>
      </c>
      <c r="J273" s="104">
        <v>193900</v>
      </c>
      <c r="K273" s="36"/>
      <c r="L273" s="219" t="s">
        <v>2342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9954230</v>
      </c>
      <c r="G274" s="104">
        <v>73075</v>
      </c>
      <c r="H274" s="104">
        <v>2101573</v>
      </c>
      <c r="I274" s="104">
        <v>107000</v>
      </c>
      <c r="J274" s="104">
        <v>7672582</v>
      </c>
      <c r="K274" s="36"/>
      <c r="L274" s="219" t="s">
        <v>2342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1731348</v>
      </c>
      <c r="G275" s="104">
        <v>0</v>
      </c>
      <c r="H275" s="104">
        <v>648018</v>
      </c>
      <c r="I275" s="104">
        <v>1500</v>
      </c>
      <c r="J275" s="104">
        <v>1081830</v>
      </c>
      <c r="K275" s="36"/>
      <c r="L275" s="219" t="s">
        <v>2342</v>
      </c>
      <c r="M275" s="95"/>
      <c r="N275" s="96"/>
      <c r="O275" s="97"/>
      <c r="P275" s="46"/>
      <c r="Q275" s="46"/>
      <c r="R275" s="95"/>
      <c r="S275" s="96"/>
      <c r="T275" s="78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14845022</v>
      </c>
      <c r="G276" s="104">
        <v>8504264</v>
      </c>
      <c r="H276" s="104">
        <v>388422</v>
      </c>
      <c r="I276" s="104">
        <v>214950</v>
      </c>
      <c r="J276" s="104">
        <v>5737386</v>
      </c>
      <c r="K276" s="36"/>
      <c r="L276" s="219" t="s">
        <v>2342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80702381</v>
      </c>
      <c r="G277" s="104">
        <v>29361900</v>
      </c>
      <c r="H277" s="104">
        <v>29719518</v>
      </c>
      <c r="I277" s="104">
        <v>9140000</v>
      </c>
      <c r="J277" s="104">
        <v>12480963</v>
      </c>
      <c r="K277" s="36"/>
      <c r="L277" s="219" t="s">
        <v>2342</v>
      </c>
      <c r="M277" s="95"/>
      <c r="N277" s="96"/>
      <c r="O277" s="97"/>
      <c r="P277" s="46"/>
      <c r="Q277" s="46"/>
      <c r="R277" s="95"/>
      <c r="S277" s="96"/>
      <c r="T277" s="78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327990</v>
      </c>
      <c r="G278" s="104">
        <v>259600</v>
      </c>
      <c r="H278" s="104">
        <v>60990</v>
      </c>
      <c r="I278" s="104">
        <v>0</v>
      </c>
      <c r="J278" s="104">
        <v>7400</v>
      </c>
      <c r="K278" s="36"/>
      <c r="L278" s="220" t="s">
        <v>2286</v>
      </c>
      <c r="M278" s="95"/>
      <c r="N278" s="96"/>
      <c r="O278" s="78"/>
      <c r="P278" s="46"/>
      <c r="Q278" s="46"/>
      <c r="R278" s="95"/>
      <c r="S278" s="96"/>
      <c r="T278" s="97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139501342</v>
      </c>
      <c r="G279" s="104">
        <v>133587000</v>
      </c>
      <c r="H279" s="104">
        <v>2507422</v>
      </c>
      <c r="I279" s="104">
        <v>908900</v>
      </c>
      <c r="J279" s="104">
        <v>2498020</v>
      </c>
      <c r="K279" s="36"/>
      <c r="L279" s="219" t="s">
        <v>2347</v>
      </c>
      <c r="M279" s="95"/>
      <c r="N279" s="96"/>
      <c r="O279" s="97"/>
      <c r="P279" s="46"/>
      <c r="Q279" s="46"/>
      <c r="R279" s="95"/>
      <c r="S279" s="96"/>
      <c r="T279" s="97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103081781</v>
      </c>
      <c r="G280" s="104">
        <v>74226201</v>
      </c>
      <c r="H280" s="104">
        <v>1804149</v>
      </c>
      <c r="I280" s="104">
        <v>18381390</v>
      </c>
      <c r="J280" s="104">
        <v>8670041</v>
      </c>
      <c r="K280" s="36"/>
      <c r="L280" s="219" t="s">
        <v>2342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129224851</v>
      </c>
      <c r="G281" s="104">
        <v>17618700</v>
      </c>
      <c r="H281" s="104">
        <v>60092895</v>
      </c>
      <c r="I281" s="104">
        <v>20813341</v>
      </c>
      <c r="J281" s="104">
        <v>30699915</v>
      </c>
      <c r="K281" s="36"/>
      <c r="L281" s="219" t="s">
        <v>2347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1544334909</v>
      </c>
      <c r="G282" s="104">
        <v>1029059832</v>
      </c>
      <c r="H282" s="104">
        <v>228754746</v>
      </c>
      <c r="I282" s="104">
        <v>25725873</v>
      </c>
      <c r="J282" s="104">
        <v>260794458</v>
      </c>
      <c r="K282" s="36"/>
      <c r="L282" s="219" t="s">
        <v>2347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56744414</v>
      </c>
      <c r="G283" s="104">
        <v>8992226</v>
      </c>
      <c r="H283" s="104">
        <v>6577994</v>
      </c>
      <c r="I283" s="104">
        <v>30031506</v>
      </c>
      <c r="J283" s="104">
        <v>11142688</v>
      </c>
      <c r="K283" s="36"/>
      <c r="L283" s="219" t="s">
        <v>2347</v>
      </c>
      <c r="M283" s="95"/>
      <c r="N283" s="96"/>
      <c r="O283" s="97"/>
      <c r="P283" s="46"/>
      <c r="Q283" s="46"/>
      <c r="R283" s="95"/>
      <c r="S283" s="96"/>
      <c r="T283" s="97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53221000</v>
      </c>
      <c r="G284" s="104">
        <v>16840200</v>
      </c>
      <c r="H284" s="104">
        <v>12303252</v>
      </c>
      <c r="I284" s="104">
        <v>14528957</v>
      </c>
      <c r="J284" s="104">
        <v>9548591</v>
      </c>
      <c r="K284" s="36"/>
      <c r="L284" s="219" t="s">
        <v>2347</v>
      </c>
      <c r="M284" s="95"/>
      <c r="N284" s="96"/>
      <c r="O284" s="78"/>
      <c r="P284" s="46"/>
      <c r="Q284" s="46"/>
      <c r="R284" s="95"/>
      <c r="S284" s="96"/>
      <c r="T284" s="78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41122560</v>
      </c>
      <c r="G285" s="104">
        <v>265800</v>
      </c>
      <c r="H285" s="104">
        <v>4503004</v>
      </c>
      <c r="I285" s="104">
        <v>2685002</v>
      </c>
      <c r="J285" s="104">
        <v>33668754</v>
      </c>
      <c r="K285" s="36"/>
      <c r="L285" s="219" t="s">
        <v>2342</v>
      </c>
      <c r="M285" s="95"/>
      <c r="N285" s="96"/>
      <c r="O285" s="78"/>
      <c r="P285" s="46"/>
      <c r="Q285" s="46"/>
      <c r="R285" s="95"/>
      <c r="S285" s="96"/>
      <c r="T285" s="78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20724367</v>
      </c>
      <c r="G286" s="104">
        <v>13336433</v>
      </c>
      <c r="H286" s="104">
        <v>3406623</v>
      </c>
      <c r="I286" s="104">
        <v>0</v>
      </c>
      <c r="J286" s="104">
        <v>3981311</v>
      </c>
      <c r="K286" s="36"/>
      <c r="L286" s="220" t="s">
        <v>2286</v>
      </c>
      <c r="M286" s="95"/>
      <c r="N286" s="96"/>
      <c r="O286" s="78"/>
      <c r="P286" s="46"/>
      <c r="Q286" s="46"/>
      <c r="R286" s="95"/>
      <c r="S286" s="96"/>
      <c r="T286" s="78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22">G287+H287+I287+J287</f>
        <v>42859819</v>
      </c>
      <c r="G287" s="104">
        <v>11936777</v>
      </c>
      <c r="H287" s="104">
        <v>4494058</v>
      </c>
      <c r="I287" s="104">
        <v>214800</v>
      </c>
      <c r="J287" s="104">
        <v>26214184</v>
      </c>
      <c r="K287" s="36"/>
      <c r="L287" s="220" t="s">
        <v>2286</v>
      </c>
      <c r="M287" s="95"/>
      <c r="N287" s="96"/>
      <c r="O287" s="97"/>
      <c r="P287" s="46"/>
      <c r="Q287" s="46"/>
      <c r="R287" s="95"/>
      <c r="S287" s="96"/>
      <c r="T287" s="97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22429104</v>
      </c>
      <c r="G288" s="104">
        <v>6951340</v>
      </c>
      <c r="H288" s="104">
        <v>9975992</v>
      </c>
      <c r="I288" s="104">
        <v>240000</v>
      </c>
      <c r="J288" s="104">
        <v>5261772</v>
      </c>
      <c r="K288" s="36"/>
      <c r="L288" s="219" t="s">
        <v>2342</v>
      </c>
      <c r="M288" s="95"/>
      <c r="N288" s="96"/>
      <c r="O288" s="97"/>
      <c r="P288" s="46"/>
      <c r="Q288" s="46"/>
      <c r="R288" s="95"/>
      <c r="S288" s="96"/>
      <c r="T288" s="78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5536112</v>
      </c>
      <c r="G289" s="104">
        <v>598501</v>
      </c>
      <c r="H289" s="104">
        <v>2136985</v>
      </c>
      <c r="I289" s="104">
        <v>497024</v>
      </c>
      <c r="J289" s="104">
        <v>2303602</v>
      </c>
      <c r="K289" s="36"/>
      <c r="L289" s="219" t="s">
        <v>2342</v>
      </c>
      <c r="M289" s="95"/>
      <c r="N289" s="96"/>
      <c r="O289" s="97"/>
      <c r="P289" s="46"/>
      <c r="Q289" s="46"/>
      <c r="R289" s="95"/>
      <c r="S289" s="96"/>
      <c r="T289" s="78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2451357</v>
      </c>
      <c r="G290" s="104">
        <v>271745</v>
      </c>
      <c r="H290" s="104">
        <v>612954</v>
      </c>
      <c r="I290" s="104">
        <v>659540</v>
      </c>
      <c r="J290" s="104">
        <v>907118</v>
      </c>
      <c r="K290" s="36"/>
      <c r="L290" s="219" t="s">
        <v>2342</v>
      </c>
      <c r="M290" s="95"/>
      <c r="N290" s="96"/>
      <c r="O290" s="97"/>
      <c r="P290" s="46"/>
      <c r="Q290" s="46"/>
      <c r="R290" s="95"/>
      <c r="S290" s="96"/>
      <c r="T290" s="78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400124</v>
      </c>
      <c r="G291" s="104">
        <v>0</v>
      </c>
      <c r="H291" s="104">
        <v>80314</v>
      </c>
      <c r="I291" s="104">
        <v>95430</v>
      </c>
      <c r="J291" s="104">
        <v>224380</v>
      </c>
      <c r="K291" s="36"/>
      <c r="L291" s="219" t="s">
        <v>2342</v>
      </c>
      <c r="M291" s="95"/>
      <c r="N291" s="96"/>
      <c r="O291" s="78"/>
      <c r="P291" s="46"/>
      <c r="Q291" s="46"/>
      <c r="R291" s="95"/>
      <c r="S291" s="96"/>
      <c r="T291" s="97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311596</v>
      </c>
      <c r="G292" s="104">
        <v>0</v>
      </c>
      <c r="H292" s="104">
        <v>218501</v>
      </c>
      <c r="I292" s="104">
        <v>0</v>
      </c>
      <c r="J292" s="104">
        <v>93095</v>
      </c>
      <c r="K292" s="36"/>
      <c r="L292" s="219" t="s">
        <v>2342</v>
      </c>
      <c r="M292" s="95"/>
      <c r="N292" s="96"/>
      <c r="O292" s="97"/>
      <c r="P292" s="46"/>
      <c r="Q292" s="46"/>
      <c r="R292" s="95"/>
      <c r="S292" s="96"/>
      <c r="T292" s="78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1371095</v>
      </c>
      <c r="G293" s="104">
        <v>0</v>
      </c>
      <c r="H293" s="104">
        <v>1021627</v>
      </c>
      <c r="I293" s="104">
        <v>2</v>
      </c>
      <c r="J293" s="104">
        <v>349466</v>
      </c>
      <c r="K293" s="36"/>
      <c r="L293" s="219" t="s">
        <v>2342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20441243</v>
      </c>
      <c r="G294" s="104">
        <v>7808465</v>
      </c>
      <c r="H294" s="104">
        <v>5697069</v>
      </c>
      <c r="I294" s="104">
        <v>746635</v>
      </c>
      <c r="J294" s="104">
        <v>6189074</v>
      </c>
      <c r="K294" s="36"/>
      <c r="L294" s="219" t="s">
        <v>2342</v>
      </c>
      <c r="M294" s="95"/>
      <c r="N294" s="96"/>
      <c r="O294" s="97"/>
      <c r="P294" s="46"/>
      <c r="Q294" s="46"/>
      <c r="R294" s="95"/>
      <c r="S294" s="96"/>
      <c r="T294" s="97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7602617</v>
      </c>
      <c r="G295" s="104">
        <v>430550</v>
      </c>
      <c r="H295" s="104">
        <v>2496622</v>
      </c>
      <c r="I295" s="104">
        <v>4062800</v>
      </c>
      <c r="J295" s="104">
        <v>612645</v>
      </c>
      <c r="K295" s="36"/>
      <c r="L295" s="219" t="s">
        <v>2342</v>
      </c>
      <c r="M295" s="95"/>
      <c r="N295" s="96"/>
      <c r="O295" s="78"/>
      <c r="P295" s="46"/>
      <c r="Q295" s="46"/>
      <c r="R295" s="95"/>
      <c r="S295" s="96"/>
      <c r="T295" s="78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4785276</v>
      </c>
      <c r="G296" s="104">
        <v>1406005</v>
      </c>
      <c r="H296" s="104">
        <v>1883987</v>
      </c>
      <c r="I296" s="104">
        <v>381050</v>
      </c>
      <c r="J296" s="104">
        <v>1114234</v>
      </c>
      <c r="K296" s="36"/>
      <c r="L296" s="219" t="s">
        <v>2342</v>
      </c>
      <c r="M296" s="95"/>
      <c r="N296" s="96"/>
      <c r="O296" s="97"/>
      <c r="P296" s="46"/>
      <c r="Q296" s="46"/>
      <c r="R296" s="95"/>
      <c r="S296" s="96"/>
      <c r="T296" s="97"/>
      <c r="U296" s="46"/>
    </row>
    <row r="297" spans="1:2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2186017</v>
      </c>
      <c r="G297" s="104">
        <v>247000</v>
      </c>
      <c r="H297" s="104">
        <v>487180</v>
      </c>
      <c r="I297" s="104">
        <v>25000</v>
      </c>
      <c r="J297" s="104">
        <v>1426837</v>
      </c>
      <c r="K297" s="36"/>
      <c r="L297" s="219" t="s">
        <v>2341</v>
      </c>
      <c r="M297" s="95"/>
      <c r="N297" s="96"/>
      <c r="O297" s="78"/>
      <c r="P297" s="46"/>
      <c r="Q297" s="46"/>
      <c r="R297" s="95"/>
      <c r="S297" s="96"/>
      <c r="T297" s="97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4478717</v>
      </c>
      <c r="G298" s="104">
        <v>288500</v>
      </c>
      <c r="H298" s="104">
        <v>1133225</v>
      </c>
      <c r="I298" s="104">
        <v>441507</v>
      </c>
      <c r="J298" s="104">
        <v>2615485</v>
      </c>
      <c r="K298" s="36"/>
      <c r="L298" s="219" t="s">
        <v>2342</v>
      </c>
      <c r="M298" s="95"/>
      <c r="N298" s="96"/>
      <c r="O298" s="97"/>
      <c r="P298" s="46"/>
      <c r="Q298" s="46"/>
      <c r="R298" s="95"/>
      <c r="S298" s="96"/>
      <c r="T298" s="97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8298707</v>
      </c>
      <c r="G299" s="104">
        <v>621800</v>
      </c>
      <c r="H299" s="104">
        <v>592741</v>
      </c>
      <c r="I299" s="104">
        <v>6433340</v>
      </c>
      <c r="J299" s="104">
        <v>650826</v>
      </c>
      <c r="K299" s="36"/>
      <c r="L299" s="219" t="s">
        <v>2342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2127045</v>
      </c>
      <c r="G300" s="104">
        <v>0</v>
      </c>
      <c r="H300" s="104">
        <v>476565</v>
      </c>
      <c r="I300" s="104">
        <v>1129665</v>
      </c>
      <c r="J300" s="104">
        <v>520815</v>
      </c>
      <c r="K300" s="36"/>
      <c r="L300" s="219" t="s">
        <v>2342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382896</v>
      </c>
      <c r="G301" s="104">
        <v>4000</v>
      </c>
      <c r="H301" s="104">
        <v>63283</v>
      </c>
      <c r="I301" s="104">
        <v>86400</v>
      </c>
      <c r="J301" s="104">
        <v>229213</v>
      </c>
      <c r="K301" s="36"/>
      <c r="L301" s="219" t="s">
        <v>2342</v>
      </c>
      <c r="M301" s="95"/>
      <c r="N301" s="96"/>
      <c r="O301" s="78"/>
      <c r="P301" s="46"/>
      <c r="Q301" s="46"/>
      <c r="R301" s="95"/>
      <c r="S301" s="96"/>
      <c r="T301" s="97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2496280</v>
      </c>
      <c r="G302" s="104">
        <v>930050</v>
      </c>
      <c r="H302" s="104">
        <v>1297709</v>
      </c>
      <c r="I302" s="104">
        <v>25000</v>
      </c>
      <c r="J302" s="104">
        <v>243521</v>
      </c>
      <c r="K302" s="36"/>
      <c r="L302" s="219" t="s">
        <v>2342</v>
      </c>
      <c r="M302" s="95"/>
      <c r="N302" s="96"/>
      <c r="O302" s="97"/>
      <c r="P302" s="46"/>
      <c r="Q302" s="46"/>
      <c r="R302" s="95"/>
      <c r="S302" s="96"/>
      <c r="T302" s="78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7924066</v>
      </c>
      <c r="G303" s="104">
        <v>123101</v>
      </c>
      <c r="H303" s="104">
        <v>743669</v>
      </c>
      <c r="I303" s="104">
        <v>317001</v>
      </c>
      <c r="J303" s="104">
        <v>6740295</v>
      </c>
      <c r="K303" s="36"/>
      <c r="L303" s="219" t="s">
        <v>2342</v>
      </c>
      <c r="M303" s="95"/>
      <c r="N303" s="96"/>
      <c r="O303" s="97"/>
      <c r="P303" s="46"/>
      <c r="Q303" s="46"/>
      <c r="R303" s="95"/>
      <c r="S303" s="96"/>
      <c r="T303" s="78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3809981</v>
      </c>
      <c r="G304" s="104">
        <v>1463560</v>
      </c>
      <c r="H304" s="104">
        <v>1642635</v>
      </c>
      <c r="I304" s="104">
        <v>511383</v>
      </c>
      <c r="J304" s="104">
        <v>192403</v>
      </c>
      <c r="K304" s="36"/>
      <c r="L304" s="219" t="s">
        <v>2347</v>
      </c>
      <c r="M304" s="95"/>
      <c r="N304" s="96"/>
      <c r="O304" s="78"/>
      <c r="P304" s="46"/>
      <c r="Q304" s="46"/>
      <c r="R304" s="95"/>
      <c r="S304" s="96"/>
      <c r="T304" s="97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4932694</v>
      </c>
      <c r="G305" s="104">
        <v>772000</v>
      </c>
      <c r="H305" s="104">
        <v>2889229</v>
      </c>
      <c r="I305" s="104">
        <v>2300</v>
      </c>
      <c r="J305" s="104">
        <v>1269165</v>
      </c>
      <c r="K305" s="36"/>
      <c r="L305" s="219" t="s">
        <v>2342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1059643</v>
      </c>
      <c r="G306" s="104">
        <v>0</v>
      </c>
      <c r="H306" s="104">
        <v>228111</v>
      </c>
      <c r="I306" s="104">
        <v>0</v>
      </c>
      <c r="J306" s="104">
        <v>831532</v>
      </c>
      <c r="K306" s="36"/>
      <c r="L306" s="219" t="s">
        <v>2347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3841497</v>
      </c>
      <c r="G307" s="104">
        <v>854810</v>
      </c>
      <c r="H307" s="104">
        <v>1946153</v>
      </c>
      <c r="I307" s="104">
        <v>488650</v>
      </c>
      <c r="J307" s="104">
        <v>551884</v>
      </c>
      <c r="K307" s="36"/>
      <c r="L307" s="219" t="s">
        <v>2342</v>
      </c>
      <c r="M307" s="95"/>
      <c r="N307" s="96"/>
      <c r="O307" s="78"/>
      <c r="P307" s="46"/>
      <c r="Q307" s="46"/>
      <c r="R307" s="95"/>
      <c r="S307" s="96"/>
      <c r="T307" s="97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393433</v>
      </c>
      <c r="G308" s="104">
        <v>0</v>
      </c>
      <c r="H308" s="104">
        <v>187642</v>
      </c>
      <c r="I308" s="104">
        <v>2100</v>
      </c>
      <c r="J308" s="104">
        <v>203691</v>
      </c>
      <c r="K308" s="36"/>
      <c r="L308" s="219" t="s">
        <v>2342</v>
      </c>
      <c r="M308" s="95"/>
      <c r="N308" s="96"/>
      <c r="O308" s="97"/>
      <c r="P308" s="46"/>
      <c r="Q308" s="46"/>
      <c r="R308" s="95"/>
      <c r="S308" s="96"/>
      <c r="T308" s="97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48272904</v>
      </c>
      <c r="G309" s="104">
        <v>23321530</v>
      </c>
      <c r="H309" s="104">
        <v>11782085</v>
      </c>
      <c r="I309" s="104">
        <v>4261960</v>
      </c>
      <c r="J309" s="104">
        <v>8907329</v>
      </c>
      <c r="K309" s="36"/>
      <c r="L309" s="219" t="s">
        <v>2342</v>
      </c>
      <c r="M309" s="95"/>
      <c r="N309" s="96"/>
      <c r="O309" s="97"/>
      <c r="P309" s="46"/>
      <c r="Q309" s="46"/>
      <c r="R309" s="95"/>
      <c r="S309" s="96"/>
      <c r="T309" s="97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30009496</v>
      </c>
      <c r="G310" s="104">
        <v>17023802</v>
      </c>
      <c r="H310" s="104">
        <v>6629976</v>
      </c>
      <c r="I310" s="104">
        <v>575206</v>
      </c>
      <c r="J310" s="104">
        <v>5780512</v>
      </c>
      <c r="K310" s="36"/>
      <c r="L310" s="219" t="s">
        <v>2347</v>
      </c>
      <c r="M310" s="95"/>
      <c r="N310" s="96"/>
      <c r="O310" s="97"/>
      <c r="P310" s="46"/>
      <c r="Q310" s="46"/>
      <c r="R310" s="158"/>
      <c r="S310" s="96"/>
      <c r="T310" s="97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148315</v>
      </c>
      <c r="G311" s="104">
        <v>0</v>
      </c>
      <c r="H311" s="104">
        <v>97856</v>
      </c>
      <c r="I311" s="104">
        <v>0</v>
      </c>
      <c r="J311" s="104">
        <v>50459</v>
      </c>
      <c r="K311" s="36"/>
      <c r="L311" s="219" t="s">
        <v>2342</v>
      </c>
      <c r="M311" s="95"/>
      <c r="N311" s="96"/>
      <c r="O311" s="97"/>
      <c r="P311" s="46"/>
      <c r="Q311" s="46"/>
      <c r="R311" s="95"/>
      <c r="S311" s="96"/>
      <c r="T311" s="78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7659813</v>
      </c>
      <c r="G312" s="104">
        <v>2711501</v>
      </c>
      <c r="H312" s="104">
        <v>4037917</v>
      </c>
      <c r="I312" s="104">
        <v>253936</v>
      </c>
      <c r="J312" s="104">
        <v>656459</v>
      </c>
      <c r="K312" s="36"/>
      <c r="L312" s="219" t="s">
        <v>2342</v>
      </c>
      <c r="M312" s="95"/>
      <c r="N312" s="96"/>
      <c r="O312" s="78"/>
      <c r="P312" s="46"/>
      <c r="Q312" s="46"/>
      <c r="R312" s="95"/>
      <c r="S312" s="96"/>
      <c r="T312" s="97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7576907</v>
      </c>
      <c r="G313" s="104">
        <v>513200</v>
      </c>
      <c r="H313" s="104">
        <v>650674</v>
      </c>
      <c r="I313" s="104">
        <v>2548616</v>
      </c>
      <c r="J313" s="104">
        <v>3864417</v>
      </c>
      <c r="K313" s="36"/>
      <c r="L313" s="219" t="s">
        <v>2342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2026122</v>
      </c>
      <c r="G314" s="104">
        <v>0</v>
      </c>
      <c r="H314" s="104">
        <v>1268422</v>
      </c>
      <c r="I314" s="104">
        <v>98301</v>
      </c>
      <c r="J314" s="104">
        <v>659399</v>
      </c>
      <c r="K314" s="36"/>
      <c r="L314" s="219" t="s">
        <v>2342</v>
      </c>
      <c r="M314" s="95"/>
      <c r="N314" s="96"/>
      <c r="O314" s="97"/>
      <c r="P314" s="46"/>
      <c r="Q314" s="46"/>
      <c r="R314" s="95"/>
      <c r="S314" s="96"/>
      <c r="T314" s="97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22187627</v>
      </c>
      <c r="G315" s="104">
        <v>2178403</v>
      </c>
      <c r="H315" s="104">
        <v>5698075</v>
      </c>
      <c r="I315" s="104">
        <v>1175000</v>
      </c>
      <c r="J315" s="104">
        <v>13136149</v>
      </c>
      <c r="K315" s="36"/>
      <c r="L315" s="219" t="s">
        <v>2342</v>
      </c>
      <c r="M315" s="95"/>
      <c r="N315" s="96"/>
      <c r="O315" s="78"/>
      <c r="P315" s="46"/>
      <c r="Q315" s="46"/>
      <c r="R315" s="95"/>
      <c r="S315" s="96"/>
      <c r="T315" s="97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4"/>
        <v>60869803</v>
      </c>
      <c r="G316" s="104">
        <v>2579070</v>
      </c>
      <c r="H316" s="104">
        <v>10525427</v>
      </c>
      <c r="I316" s="104">
        <v>4524704</v>
      </c>
      <c r="J316" s="104">
        <v>43240602</v>
      </c>
      <c r="K316" s="36"/>
      <c r="L316" s="219" t="s">
        <v>2342</v>
      </c>
      <c r="M316" s="95"/>
      <c r="N316" s="96"/>
      <c r="O316" s="97"/>
      <c r="P316" s="46"/>
      <c r="Q316" s="46"/>
      <c r="R316" s="95"/>
      <c r="S316" s="96"/>
      <c r="T316" s="78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4"/>
        <v>64532629</v>
      </c>
      <c r="G317" s="104">
        <v>3156696</v>
      </c>
      <c r="H317" s="104">
        <v>28530952</v>
      </c>
      <c r="I317" s="104">
        <v>10550142</v>
      </c>
      <c r="J317" s="104">
        <v>22294839</v>
      </c>
      <c r="K317" s="36"/>
      <c r="L317" s="219" t="s">
        <v>2347</v>
      </c>
      <c r="M317" s="95"/>
      <c r="N317" s="96"/>
      <c r="O317" s="97"/>
      <c r="P317" s="46"/>
      <c r="Q317" s="46"/>
      <c r="R317" s="95"/>
      <c r="S317" s="96"/>
      <c r="T317" s="97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4"/>
        <v>5080932</v>
      </c>
      <c r="G318" s="104">
        <v>183422</v>
      </c>
      <c r="H318" s="104">
        <v>1731721</v>
      </c>
      <c r="I318" s="104">
        <v>76367</v>
      </c>
      <c r="J318" s="104">
        <v>3089422</v>
      </c>
      <c r="K318" s="36"/>
      <c r="L318" s="219" t="s">
        <v>2342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4"/>
        <v>1251775</v>
      </c>
      <c r="G319" s="104">
        <v>0</v>
      </c>
      <c r="H319" s="104">
        <v>1054758</v>
      </c>
      <c r="I319" s="104">
        <v>0</v>
      </c>
      <c r="J319" s="104">
        <v>197017</v>
      </c>
      <c r="K319" s="36"/>
      <c r="L319" s="219" t="s">
        <v>2342</v>
      </c>
      <c r="M319" s="158"/>
      <c r="N319" s="96"/>
      <c r="O319" s="97"/>
      <c r="P319" s="46"/>
      <c r="Q319" s="46"/>
      <c r="R319" s="95"/>
      <c r="S319" s="96"/>
      <c r="T319" s="97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4"/>
        <v>20298681</v>
      </c>
      <c r="G320" s="104">
        <v>791200</v>
      </c>
      <c r="H320" s="104">
        <v>8619742</v>
      </c>
      <c r="I320" s="104">
        <v>1308350</v>
      </c>
      <c r="J320" s="104">
        <v>9579389</v>
      </c>
      <c r="K320" s="36"/>
      <c r="L320" s="219" t="s">
        <v>2342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4"/>
        <v>167715386</v>
      </c>
      <c r="G321" s="104">
        <v>9287625</v>
      </c>
      <c r="H321" s="104">
        <v>10836889</v>
      </c>
      <c r="I321" s="104">
        <v>52626202</v>
      </c>
      <c r="J321" s="104">
        <v>94964670</v>
      </c>
      <c r="K321" s="36"/>
      <c r="L321" s="219" t="s">
        <v>2342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4"/>
        <v>3120349</v>
      </c>
      <c r="G322" s="104">
        <v>2</v>
      </c>
      <c r="H322" s="104">
        <v>2523778</v>
      </c>
      <c r="I322" s="104">
        <v>49000</v>
      </c>
      <c r="J322" s="104">
        <v>547569</v>
      </c>
      <c r="K322" s="36"/>
      <c r="L322" s="219" t="s">
        <v>2342</v>
      </c>
      <c r="M322" s="95"/>
      <c r="N322" s="96"/>
      <c r="O322" s="78"/>
      <c r="P322" s="46"/>
      <c r="Q322" s="46"/>
      <c r="R322" s="95"/>
      <c r="S322" s="96"/>
      <c r="T322" s="78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0" t="s">
        <v>2343</v>
      </c>
      <c r="M323" s="95"/>
      <c r="N323" s="96"/>
      <c r="O323" s="97"/>
      <c r="P323" s="46"/>
      <c r="Q323" s="46"/>
      <c r="R323" s="95"/>
      <c r="S323" s="96"/>
      <c r="T323" s="97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5" ref="F324:F387">G324+H324+I324+J324</f>
        <v>87204120</v>
      </c>
      <c r="G324" s="104">
        <v>10397611</v>
      </c>
      <c r="H324" s="104">
        <v>27595905</v>
      </c>
      <c r="I324" s="104">
        <v>6626734</v>
      </c>
      <c r="J324" s="104">
        <v>42583870</v>
      </c>
      <c r="K324" s="36"/>
      <c r="L324" s="219" t="s">
        <v>2347</v>
      </c>
      <c r="M324" s="95"/>
      <c r="N324" s="96"/>
      <c r="O324" s="97"/>
      <c r="P324" s="46"/>
      <c r="Q324" s="46"/>
      <c r="R324" s="95"/>
      <c r="S324" s="96"/>
      <c r="T324" s="78"/>
      <c r="U324" s="46"/>
    </row>
    <row r="325" spans="1:2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5"/>
        <v>49099539</v>
      </c>
      <c r="G325" s="104">
        <v>8290660</v>
      </c>
      <c r="H325" s="104">
        <v>6870851</v>
      </c>
      <c r="I325" s="104">
        <v>17600000</v>
      </c>
      <c r="J325" s="104">
        <v>16338028</v>
      </c>
      <c r="K325" s="36"/>
      <c r="L325" s="219" t="s">
        <v>2342</v>
      </c>
      <c r="M325" s="95"/>
      <c r="N325" s="96"/>
      <c r="O325" s="78"/>
      <c r="P325" s="46"/>
      <c r="Q325" s="46"/>
      <c r="R325" s="95"/>
      <c r="S325" s="96"/>
      <c r="T325" s="78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5"/>
        <v>59471242</v>
      </c>
      <c r="G326" s="104">
        <v>11524265</v>
      </c>
      <c r="H326" s="104">
        <v>18380064</v>
      </c>
      <c r="I326" s="104">
        <v>21676651</v>
      </c>
      <c r="J326" s="104">
        <v>7890262</v>
      </c>
      <c r="K326" s="63"/>
      <c r="L326" s="219" t="s">
        <v>2342</v>
      </c>
      <c r="M326" s="95"/>
      <c r="N326" s="96"/>
      <c r="O326" s="97"/>
      <c r="P326" s="46"/>
      <c r="Q326" s="46"/>
      <c r="R326" s="95"/>
      <c r="S326" s="96"/>
      <c r="T326" s="97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5"/>
        <v>59675062</v>
      </c>
      <c r="G327" s="104">
        <v>4543544</v>
      </c>
      <c r="H327" s="104">
        <v>10310436</v>
      </c>
      <c r="I327" s="104">
        <v>9230311</v>
      </c>
      <c r="J327" s="104">
        <v>35590771</v>
      </c>
      <c r="K327" s="36"/>
      <c r="L327" s="219" t="s">
        <v>2342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5"/>
        <v>26341740</v>
      </c>
      <c r="G328" s="104">
        <v>1648500</v>
      </c>
      <c r="H328" s="104">
        <v>5740068</v>
      </c>
      <c r="I328" s="104">
        <v>8000000</v>
      </c>
      <c r="J328" s="104">
        <v>10953172</v>
      </c>
      <c r="K328" s="36"/>
      <c r="L328" s="219" t="s">
        <v>2342</v>
      </c>
      <c r="M328" s="95"/>
      <c r="N328" s="96"/>
      <c r="O328" s="97"/>
      <c r="P328" s="46"/>
      <c r="Q328" s="46"/>
      <c r="R328" s="95"/>
      <c r="S328" s="96"/>
      <c r="T328" s="78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5"/>
        <v>72634366</v>
      </c>
      <c r="G329" s="104">
        <v>3805500</v>
      </c>
      <c r="H329" s="104">
        <v>1899562</v>
      </c>
      <c r="I329" s="104">
        <v>50486556</v>
      </c>
      <c r="J329" s="104">
        <v>16442748</v>
      </c>
      <c r="K329" s="36"/>
      <c r="L329" s="219" t="s">
        <v>2341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5"/>
        <v>2511010</v>
      </c>
      <c r="G330" s="104">
        <v>0</v>
      </c>
      <c r="H330" s="104">
        <v>1387613</v>
      </c>
      <c r="I330" s="104">
        <v>800000</v>
      </c>
      <c r="J330" s="104">
        <v>323397</v>
      </c>
      <c r="K330" s="36"/>
      <c r="L330" s="220" t="s">
        <v>2286</v>
      </c>
      <c r="M330" s="95"/>
      <c r="N330" s="96"/>
      <c r="O330" s="97"/>
      <c r="P330" s="46"/>
      <c r="Q330" s="46"/>
      <c r="R330" s="95"/>
      <c r="S330" s="96"/>
      <c r="T330" s="97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5"/>
        <v>77809967</v>
      </c>
      <c r="G331" s="104">
        <v>15260382</v>
      </c>
      <c r="H331" s="104">
        <v>11605232</v>
      </c>
      <c r="I331" s="104">
        <v>20759967</v>
      </c>
      <c r="J331" s="104">
        <v>30184386</v>
      </c>
      <c r="K331" s="36"/>
      <c r="L331" s="219" t="s">
        <v>2347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5"/>
        <v>199339699</v>
      </c>
      <c r="G332" s="104">
        <v>24645787</v>
      </c>
      <c r="H332" s="104">
        <v>28461797</v>
      </c>
      <c r="I332" s="104">
        <v>70124197</v>
      </c>
      <c r="J332" s="104">
        <v>76107918</v>
      </c>
      <c r="K332" s="36"/>
      <c r="L332" s="219" t="s">
        <v>2347</v>
      </c>
      <c r="M332" s="95"/>
      <c r="N332" s="96"/>
      <c r="O332" s="97"/>
      <c r="P332" s="46"/>
      <c r="Q332" s="46"/>
      <c r="R332" s="95"/>
      <c r="S332" s="96"/>
      <c r="T332" s="97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5"/>
        <v>494654</v>
      </c>
      <c r="G333" s="104">
        <v>0</v>
      </c>
      <c r="H333" s="104">
        <v>483654</v>
      </c>
      <c r="I333" s="104">
        <v>0</v>
      </c>
      <c r="J333" s="104">
        <v>11000</v>
      </c>
      <c r="K333" s="36"/>
      <c r="L333" s="219" t="s">
        <v>2347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5"/>
        <v>15136233</v>
      </c>
      <c r="G334" s="104">
        <v>7077600</v>
      </c>
      <c r="H334" s="104">
        <v>7257822</v>
      </c>
      <c r="I334" s="104">
        <v>300000</v>
      </c>
      <c r="J334" s="104">
        <v>500811</v>
      </c>
      <c r="K334" s="36"/>
      <c r="L334" s="219" t="s">
        <v>2342</v>
      </c>
      <c r="M334" s="95"/>
      <c r="N334" s="96"/>
      <c r="O334" s="97"/>
      <c r="P334" s="46"/>
      <c r="Q334" s="46"/>
      <c r="R334" s="95"/>
      <c r="S334" s="96"/>
      <c r="T334" s="97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5"/>
        <v>2996976</v>
      </c>
      <c r="G335" s="104">
        <v>40500</v>
      </c>
      <c r="H335" s="104">
        <v>1098835</v>
      </c>
      <c r="I335" s="104">
        <v>1147729</v>
      </c>
      <c r="J335" s="104">
        <v>709912</v>
      </c>
      <c r="K335" s="36"/>
      <c r="L335" s="219" t="s">
        <v>2342</v>
      </c>
      <c r="M335" s="95"/>
      <c r="N335" s="96"/>
      <c r="O335" s="97"/>
      <c r="P335" s="46"/>
      <c r="Q335" s="46"/>
      <c r="R335" s="95"/>
      <c r="S335" s="96"/>
      <c r="T335" s="97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5"/>
        <v>30980916</v>
      </c>
      <c r="G336" s="104">
        <v>9649861</v>
      </c>
      <c r="H336" s="104">
        <v>15427259</v>
      </c>
      <c r="I336" s="104">
        <v>145293</v>
      </c>
      <c r="J336" s="104">
        <v>5758503</v>
      </c>
      <c r="K336" s="36"/>
      <c r="L336" s="220" t="s">
        <v>2286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5"/>
        <v>12098314</v>
      </c>
      <c r="G337" s="104">
        <v>3418500</v>
      </c>
      <c r="H337" s="104">
        <v>7086427</v>
      </c>
      <c r="I337" s="104">
        <v>0</v>
      </c>
      <c r="J337" s="104">
        <v>1593387</v>
      </c>
      <c r="K337" s="36"/>
      <c r="L337" s="219" t="s">
        <v>2347</v>
      </c>
      <c r="M337" s="95"/>
      <c r="N337" s="96"/>
      <c r="O337" s="97"/>
      <c r="P337" s="46"/>
      <c r="Q337" s="46"/>
      <c r="R337" s="95"/>
      <c r="S337" s="96"/>
      <c r="T337" s="78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5"/>
        <v>11913012</v>
      </c>
      <c r="G338" s="104">
        <v>583700</v>
      </c>
      <c r="H338" s="104">
        <v>3500388</v>
      </c>
      <c r="I338" s="104">
        <v>4727661</v>
      </c>
      <c r="J338" s="104">
        <v>3101263</v>
      </c>
      <c r="K338" s="36"/>
      <c r="L338" s="219" t="s">
        <v>2347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5"/>
        <v>1897717</v>
      </c>
      <c r="G339" s="104">
        <v>83000</v>
      </c>
      <c r="H339" s="104">
        <v>1293127</v>
      </c>
      <c r="I339" s="104">
        <v>50000</v>
      </c>
      <c r="J339" s="104">
        <v>471590</v>
      </c>
      <c r="K339" s="36"/>
      <c r="L339" s="219" t="s">
        <v>2342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5"/>
        <v>87294654</v>
      </c>
      <c r="G340" s="104">
        <v>47578364</v>
      </c>
      <c r="H340" s="104">
        <v>15944343</v>
      </c>
      <c r="I340" s="104">
        <v>12587983</v>
      </c>
      <c r="J340" s="104">
        <v>11183964</v>
      </c>
      <c r="K340" s="36"/>
      <c r="L340" s="219" t="s">
        <v>2342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5"/>
        <v>33861001</v>
      </c>
      <c r="G341" s="104">
        <v>1914900</v>
      </c>
      <c r="H341" s="104">
        <v>11286139</v>
      </c>
      <c r="I341" s="104">
        <v>0</v>
      </c>
      <c r="J341" s="104">
        <v>20659962</v>
      </c>
      <c r="K341" s="36"/>
      <c r="L341" s="219" t="s">
        <v>2347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5"/>
        <v>40554210</v>
      </c>
      <c r="G342" s="104">
        <v>4399450</v>
      </c>
      <c r="H342" s="104">
        <v>11730377</v>
      </c>
      <c r="I342" s="104">
        <v>5215000</v>
      </c>
      <c r="J342" s="104">
        <v>19209383</v>
      </c>
      <c r="K342" s="36"/>
      <c r="L342" s="219" t="s">
        <v>2342</v>
      </c>
      <c r="M342" s="95"/>
      <c r="N342" s="96"/>
      <c r="O342" s="97"/>
      <c r="P342" s="46"/>
      <c r="Q342" s="46"/>
      <c r="R342" s="95"/>
      <c r="S342" s="96"/>
      <c r="T342" s="97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5"/>
        <v>76210565</v>
      </c>
      <c r="G343" s="104">
        <v>1363002</v>
      </c>
      <c r="H343" s="104">
        <v>13613443</v>
      </c>
      <c r="I343" s="104">
        <v>50112796</v>
      </c>
      <c r="J343" s="104">
        <v>11121324</v>
      </c>
      <c r="K343" s="36"/>
      <c r="L343" s="219" t="s">
        <v>2342</v>
      </c>
      <c r="M343" s="95"/>
      <c r="N343" s="96"/>
      <c r="O343" s="97"/>
      <c r="P343" s="46"/>
      <c r="Q343" s="46"/>
      <c r="R343" s="95"/>
      <c r="S343" s="96"/>
      <c r="T343" s="97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5"/>
        <v>176483460</v>
      </c>
      <c r="G344" s="104">
        <v>3640600</v>
      </c>
      <c r="H344" s="104">
        <v>12522350</v>
      </c>
      <c r="I344" s="104">
        <v>67057764</v>
      </c>
      <c r="J344" s="104">
        <v>93262746</v>
      </c>
      <c r="K344" s="36"/>
      <c r="L344" s="219" t="s">
        <v>2342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5"/>
        <v>33111056</v>
      </c>
      <c r="G345" s="104">
        <v>1604547</v>
      </c>
      <c r="H345" s="104">
        <v>8896085</v>
      </c>
      <c r="I345" s="104">
        <v>11004</v>
      </c>
      <c r="J345" s="104">
        <v>22599420</v>
      </c>
      <c r="K345" s="36"/>
      <c r="L345" s="219" t="s">
        <v>2347</v>
      </c>
      <c r="M345" s="95"/>
      <c r="N345" s="96"/>
      <c r="O345" s="78"/>
      <c r="P345" s="46"/>
      <c r="Q345" s="46"/>
      <c r="R345" s="95"/>
      <c r="S345" s="96"/>
      <c r="T345" s="97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5"/>
        <v>63184198</v>
      </c>
      <c r="G346" s="104">
        <v>9855711</v>
      </c>
      <c r="H346" s="104">
        <v>10400003</v>
      </c>
      <c r="I346" s="104">
        <v>4720028</v>
      </c>
      <c r="J346" s="104">
        <v>38208456</v>
      </c>
      <c r="K346" s="36"/>
      <c r="L346" s="219" t="s">
        <v>2347</v>
      </c>
      <c r="M346" s="95"/>
      <c r="N346" s="96"/>
      <c r="O346" s="78"/>
      <c r="P346" s="46"/>
      <c r="Q346" s="46"/>
      <c r="R346" s="95"/>
      <c r="S346" s="96"/>
      <c r="T346" s="78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5"/>
        <v>5897699</v>
      </c>
      <c r="G347" s="104">
        <v>1473271</v>
      </c>
      <c r="H347" s="104">
        <v>1892634</v>
      </c>
      <c r="I347" s="104">
        <v>1052800</v>
      </c>
      <c r="J347" s="104">
        <v>1478994</v>
      </c>
      <c r="K347" s="36"/>
      <c r="L347" s="219" t="s">
        <v>2342</v>
      </c>
      <c r="M347" s="95"/>
      <c r="N347" s="96"/>
      <c r="O347" s="97"/>
      <c r="P347" s="46"/>
      <c r="Q347" s="46"/>
      <c r="R347" s="95"/>
      <c r="S347" s="96"/>
      <c r="T347" s="78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5"/>
        <v>117141823</v>
      </c>
      <c r="G348" s="104">
        <v>15803490</v>
      </c>
      <c r="H348" s="104">
        <v>13616327</v>
      </c>
      <c r="I348" s="104">
        <v>54042860</v>
      </c>
      <c r="J348" s="104">
        <v>33679146</v>
      </c>
      <c r="K348" s="36"/>
      <c r="L348" s="219" t="s">
        <v>2347</v>
      </c>
      <c r="M348" s="95"/>
      <c r="N348" s="96"/>
      <c r="O348" s="97"/>
      <c r="P348" s="46"/>
      <c r="Q348" s="46"/>
      <c r="R348" s="95"/>
      <c r="S348" s="96"/>
      <c r="T348" s="97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5"/>
        <v>31274133</v>
      </c>
      <c r="G349" s="104">
        <v>1191075</v>
      </c>
      <c r="H349" s="104">
        <v>8101807</v>
      </c>
      <c r="I349" s="104">
        <v>7047865</v>
      </c>
      <c r="J349" s="104">
        <v>14933386</v>
      </c>
      <c r="K349" s="36"/>
      <c r="L349" s="219" t="s">
        <v>2342</v>
      </c>
      <c r="M349" s="95"/>
      <c r="N349" s="96"/>
      <c r="O349" s="97"/>
      <c r="P349" s="46"/>
      <c r="Q349" s="46"/>
      <c r="R349" s="95"/>
      <c r="S349" s="96"/>
      <c r="T349" s="78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5"/>
        <v>5980946</v>
      </c>
      <c r="G350" s="104">
        <v>243252</v>
      </c>
      <c r="H350" s="104">
        <v>3785954</v>
      </c>
      <c r="I350" s="104">
        <v>0</v>
      </c>
      <c r="J350" s="104">
        <v>1951740</v>
      </c>
      <c r="K350" s="36"/>
      <c r="L350" s="219" t="s">
        <v>2342</v>
      </c>
      <c r="M350" s="95"/>
      <c r="N350" s="96"/>
      <c r="O350" s="97"/>
      <c r="P350" s="46"/>
      <c r="Q350" s="46"/>
      <c r="R350" s="95"/>
      <c r="S350" s="96"/>
      <c r="T350" s="97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5"/>
        <v>3632701</v>
      </c>
      <c r="G351" s="104">
        <v>200377</v>
      </c>
      <c r="H351" s="104">
        <v>2050652</v>
      </c>
      <c r="I351" s="104">
        <v>14620</v>
      </c>
      <c r="J351" s="104">
        <v>1367052</v>
      </c>
      <c r="K351" s="36"/>
      <c r="L351" s="219" t="s">
        <v>2347</v>
      </c>
      <c r="M351" s="95"/>
      <c r="N351" s="96"/>
      <c r="O351" s="97"/>
      <c r="P351" s="46"/>
      <c r="Q351" s="46"/>
      <c r="R351" s="95"/>
      <c r="S351" s="96"/>
      <c r="T351" s="78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5"/>
        <v>161754129</v>
      </c>
      <c r="G352" s="104">
        <v>30220231</v>
      </c>
      <c r="H352" s="104">
        <v>38778804</v>
      </c>
      <c r="I352" s="104">
        <v>33758813</v>
      </c>
      <c r="J352" s="104">
        <v>58996281</v>
      </c>
      <c r="K352" s="36"/>
      <c r="L352" s="219" t="s">
        <v>2342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5"/>
        <v>5819165</v>
      </c>
      <c r="G353" s="104">
        <v>3450</v>
      </c>
      <c r="H353" s="104">
        <v>2743764</v>
      </c>
      <c r="I353" s="104">
        <v>125200</v>
      </c>
      <c r="J353" s="104">
        <v>2946751</v>
      </c>
      <c r="K353" s="36"/>
      <c r="L353" s="219" t="s">
        <v>2342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5"/>
        <v>2684153</v>
      </c>
      <c r="G354" s="104">
        <v>0</v>
      </c>
      <c r="H354" s="104">
        <v>708129</v>
      </c>
      <c r="I354" s="104">
        <v>12590</v>
      </c>
      <c r="J354" s="104">
        <v>1963434</v>
      </c>
      <c r="K354" s="36"/>
      <c r="L354" s="219" t="s">
        <v>2342</v>
      </c>
      <c r="M354" s="95"/>
      <c r="N354" s="96"/>
      <c r="O354" s="78"/>
      <c r="P354" s="46"/>
      <c r="Q354" s="46"/>
      <c r="R354" s="95"/>
      <c r="S354" s="96"/>
      <c r="T354" s="78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5"/>
        <v>12691205</v>
      </c>
      <c r="G355" s="104">
        <v>1596604</v>
      </c>
      <c r="H355" s="104">
        <v>7462005</v>
      </c>
      <c r="I355" s="104">
        <v>0</v>
      </c>
      <c r="J355" s="104">
        <v>3632596</v>
      </c>
      <c r="K355" s="36"/>
      <c r="L355" s="219" t="s">
        <v>2342</v>
      </c>
      <c r="M355" s="95"/>
      <c r="N355" s="96"/>
      <c r="O355" s="78"/>
      <c r="P355" s="46"/>
      <c r="Q355" s="46"/>
      <c r="R355" s="95"/>
      <c r="S355" s="96"/>
      <c r="T355" s="97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5"/>
        <v>3215663</v>
      </c>
      <c r="G356" s="104">
        <v>1143150</v>
      </c>
      <c r="H356" s="104">
        <v>1552762</v>
      </c>
      <c r="I356" s="104">
        <v>53553</v>
      </c>
      <c r="J356" s="104">
        <v>466198</v>
      </c>
      <c r="K356" s="36"/>
      <c r="L356" s="219" t="s">
        <v>2347</v>
      </c>
      <c r="M356" s="95"/>
      <c r="N356" s="96"/>
      <c r="O356" s="97"/>
      <c r="P356" s="46"/>
      <c r="Q356" s="46"/>
      <c r="R356" s="95"/>
      <c r="S356" s="96"/>
      <c r="T356" s="78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5"/>
        <v>2216470</v>
      </c>
      <c r="G357" s="104">
        <v>931150</v>
      </c>
      <c r="H357" s="104">
        <v>1127168</v>
      </c>
      <c r="I357" s="104">
        <v>97300</v>
      </c>
      <c r="J357" s="104">
        <v>60852</v>
      </c>
      <c r="K357" s="36"/>
      <c r="L357" s="220" t="s">
        <v>2286</v>
      </c>
      <c r="M357" s="95"/>
      <c r="N357" s="96"/>
      <c r="O357" s="97"/>
      <c r="P357" s="46"/>
      <c r="Q357" s="46"/>
      <c r="R357" s="95"/>
      <c r="S357" s="96"/>
      <c r="T357" s="97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5"/>
        <v>6917345</v>
      </c>
      <c r="G358" s="104">
        <v>2762890</v>
      </c>
      <c r="H358" s="104">
        <v>2909328</v>
      </c>
      <c r="I358" s="104">
        <v>250500</v>
      </c>
      <c r="J358" s="104">
        <v>994627</v>
      </c>
      <c r="K358" s="36"/>
      <c r="L358" s="220" t="s">
        <v>2286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5"/>
        <v>5964449</v>
      </c>
      <c r="G359" s="104">
        <v>1503450</v>
      </c>
      <c r="H359" s="104">
        <v>3887939</v>
      </c>
      <c r="I359" s="104">
        <v>0</v>
      </c>
      <c r="J359" s="104">
        <v>573060</v>
      </c>
      <c r="K359" s="36"/>
      <c r="L359" s="220" t="s">
        <v>2286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5"/>
        <v>8331099</v>
      </c>
      <c r="G360" s="104">
        <v>3983500</v>
      </c>
      <c r="H360" s="104">
        <v>2870203</v>
      </c>
      <c r="I360" s="104">
        <v>415125</v>
      </c>
      <c r="J360" s="104">
        <v>1062271</v>
      </c>
      <c r="K360" s="36"/>
      <c r="L360" s="219" t="s">
        <v>2342</v>
      </c>
      <c r="M360" s="95"/>
      <c r="N360" s="96"/>
      <c r="O360" s="97"/>
      <c r="P360" s="46"/>
      <c r="Q360" s="46"/>
      <c r="R360" s="95"/>
      <c r="S360" s="96"/>
      <c r="T360" s="78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5"/>
        <v>8338797</v>
      </c>
      <c r="G361" s="104">
        <v>1993504</v>
      </c>
      <c r="H361" s="104">
        <v>4649634</v>
      </c>
      <c r="I361" s="104">
        <v>776801</v>
      </c>
      <c r="J361" s="104">
        <v>918858</v>
      </c>
      <c r="K361" s="36"/>
      <c r="L361" s="219" t="s">
        <v>2347</v>
      </c>
      <c r="M361" s="95"/>
      <c r="N361" s="96"/>
      <c r="O361" s="97"/>
      <c r="P361" s="46"/>
      <c r="Q361" s="46"/>
      <c r="R361" s="95"/>
      <c r="S361" s="96"/>
      <c r="T361" s="97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5"/>
        <v>20513521</v>
      </c>
      <c r="G362" s="104">
        <v>8794000</v>
      </c>
      <c r="H362" s="104">
        <v>6753146</v>
      </c>
      <c r="I362" s="104">
        <v>2769000</v>
      </c>
      <c r="J362" s="104">
        <v>2197375</v>
      </c>
      <c r="K362" s="36"/>
      <c r="L362" s="219" t="s">
        <v>2347</v>
      </c>
      <c r="M362" s="95"/>
      <c r="N362" s="96"/>
      <c r="O362" s="97"/>
      <c r="P362" s="46"/>
      <c r="Q362" s="46"/>
      <c r="R362" s="95"/>
      <c r="S362" s="96"/>
      <c r="T362" s="97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5"/>
        <v>79410919</v>
      </c>
      <c r="G363" s="104">
        <v>876000</v>
      </c>
      <c r="H363" s="104">
        <v>2357602</v>
      </c>
      <c r="I363" s="104">
        <v>65258700</v>
      </c>
      <c r="J363" s="104">
        <v>10918617</v>
      </c>
      <c r="K363" s="36"/>
      <c r="L363" s="219" t="s">
        <v>2342</v>
      </c>
      <c r="M363" s="95"/>
      <c r="N363" s="96"/>
      <c r="O363" s="78"/>
      <c r="P363" s="46"/>
      <c r="Q363" s="46"/>
      <c r="R363" s="95"/>
      <c r="S363" s="96"/>
      <c r="T363" s="78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5"/>
        <v>868243</v>
      </c>
      <c r="G364" s="104">
        <v>0</v>
      </c>
      <c r="H364" s="104">
        <v>303309</v>
      </c>
      <c r="I364" s="104">
        <v>42469</v>
      </c>
      <c r="J364" s="104">
        <v>522465</v>
      </c>
      <c r="K364" s="63"/>
      <c r="L364" s="219" t="s">
        <v>2342</v>
      </c>
      <c r="M364" s="95"/>
      <c r="N364" s="96"/>
      <c r="O364" s="97"/>
      <c r="P364" s="46"/>
      <c r="Q364" s="46"/>
      <c r="R364" s="95"/>
      <c r="S364" s="96"/>
      <c r="T364" s="97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5"/>
        <v>9118697</v>
      </c>
      <c r="G365" s="104">
        <v>5547700</v>
      </c>
      <c r="H365" s="104">
        <v>3337322</v>
      </c>
      <c r="I365" s="104">
        <v>0</v>
      </c>
      <c r="J365" s="104">
        <v>233675</v>
      </c>
      <c r="K365" s="36"/>
      <c r="L365" s="219" t="s">
        <v>2342</v>
      </c>
      <c r="M365" s="95"/>
      <c r="N365" s="96"/>
      <c r="O365" s="97"/>
      <c r="P365" s="46"/>
      <c r="Q365" s="46"/>
      <c r="R365" s="95"/>
      <c r="S365" s="96"/>
      <c r="T365" s="97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5"/>
        <v>848107</v>
      </c>
      <c r="G366" s="104">
        <v>6000</v>
      </c>
      <c r="H366" s="104">
        <v>326658</v>
      </c>
      <c r="I366" s="104">
        <v>196950</v>
      </c>
      <c r="J366" s="104">
        <v>318499</v>
      </c>
      <c r="K366" s="36"/>
      <c r="L366" s="219" t="s">
        <v>2342</v>
      </c>
      <c r="M366" s="95"/>
      <c r="N366" s="96"/>
      <c r="O366" s="97"/>
      <c r="P366" s="46"/>
      <c r="Q366" s="46"/>
      <c r="R366" s="95"/>
      <c r="S366" s="96"/>
      <c r="T366" s="78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5"/>
        <v>3999605</v>
      </c>
      <c r="G367" s="104">
        <v>14000</v>
      </c>
      <c r="H367" s="104">
        <v>1188332</v>
      </c>
      <c r="I367" s="104">
        <v>561979</v>
      </c>
      <c r="J367" s="104">
        <v>2235294</v>
      </c>
      <c r="K367" s="36"/>
      <c r="L367" s="219" t="s">
        <v>2342</v>
      </c>
      <c r="M367" s="95"/>
      <c r="N367" s="96"/>
      <c r="O367" s="97"/>
      <c r="P367" s="46"/>
      <c r="Q367" s="46"/>
      <c r="R367" s="95"/>
      <c r="S367" s="96"/>
      <c r="T367" s="78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5"/>
        <v>46895222</v>
      </c>
      <c r="G368" s="104">
        <v>5363700</v>
      </c>
      <c r="H368" s="104">
        <v>12638472</v>
      </c>
      <c r="I368" s="104">
        <v>837628</v>
      </c>
      <c r="J368" s="104">
        <v>28055422</v>
      </c>
      <c r="K368" s="36"/>
      <c r="L368" s="219" t="s">
        <v>2347</v>
      </c>
      <c r="M368" s="95"/>
      <c r="N368" s="96"/>
      <c r="O368" s="97"/>
      <c r="P368" s="46"/>
      <c r="Q368" s="46"/>
      <c r="R368" s="95"/>
      <c r="S368" s="96"/>
      <c r="T368" s="97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5"/>
        <v>4216590</v>
      </c>
      <c r="G369" s="104">
        <v>1954000</v>
      </c>
      <c r="H369" s="104">
        <v>1828390</v>
      </c>
      <c r="I369" s="104">
        <v>0</v>
      </c>
      <c r="J369" s="104">
        <v>434200</v>
      </c>
      <c r="K369" s="36"/>
      <c r="L369" s="219" t="s">
        <v>2347</v>
      </c>
      <c r="M369" s="95"/>
      <c r="N369" s="96"/>
      <c r="O369" s="97"/>
      <c r="P369" s="46"/>
      <c r="Q369" s="46"/>
      <c r="R369" s="95"/>
      <c r="S369" s="96"/>
      <c r="T369" s="78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5"/>
        <v>62855922</v>
      </c>
      <c r="G370" s="104">
        <v>7969901</v>
      </c>
      <c r="H370" s="104">
        <v>9638796</v>
      </c>
      <c r="I370" s="104">
        <v>16282767</v>
      </c>
      <c r="J370" s="104">
        <v>28964458</v>
      </c>
      <c r="K370" s="36"/>
      <c r="L370" s="219" t="s">
        <v>2342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5"/>
        <v>61868643</v>
      </c>
      <c r="G371" s="104">
        <v>24807430</v>
      </c>
      <c r="H371" s="104">
        <v>15193797</v>
      </c>
      <c r="I371" s="104">
        <v>4655120</v>
      </c>
      <c r="J371" s="104">
        <v>17212296</v>
      </c>
      <c r="K371" s="36"/>
      <c r="L371" s="219" t="s">
        <v>2342</v>
      </c>
      <c r="M371" s="95"/>
      <c r="N371" s="96"/>
      <c r="O371" s="97"/>
      <c r="P371" s="46"/>
      <c r="Q371" s="46"/>
      <c r="R371" s="95"/>
      <c r="S371" s="96"/>
      <c r="T371" s="97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5"/>
        <v>1935304</v>
      </c>
      <c r="G372" s="104">
        <v>0</v>
      </c>
      <c r="H372" s="104">
        <v>1697553</v>
      </c>
      <c r="I372" s="104">
        <v>237751</v>
      </c>
      <c r="J372" s="104">
        <v>0</v>
      </c>
      <c r="K372" s="36"/>
      <c r="L372" s="219" t="s">
        <v>2342</v>
      </c>
      <c r="M372" s="95"/>
      <c r="N372" s="96"/>
      <c r="O372" s="97"/>
      <c r="P372" s="46"/>
      <c r="Q372" s="46"/>
      <c r="R372" s="95"/>
      <c r="S372" s="96"/>
      <c r="T372" s="78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5"/>
        <v>5146153</v>
      </c>
      <c r="G373" s="104">
        <v>1586700</v>
      </c>
      <c r="H373" s="104">
        <v>3482153</v>
      </c>
      <c r="I373" s="104">
        <v>0</v>
      </c>
      <c r="J373" s="104">
        <v>77300</v>
      </c>
      <c r="K373" s="36"/>
      <c r="L373" s="219" t="s">
        <v>2347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5"/>
        <v>16240274</v>
      </c>
      <c r="G374" s="104">
        <v>1062000</v>
      </c>
      <c r="H374" s="104">
        <v>1927119</v>
      </c>
      <c r="I374" s="104">
        <v>5000</v>
      </c>
      <c r="J374" s="104">
        <v>13246155</v>
      </c>
      <c r="K374" s="36"/>
      <c r="L374" s="219" t="s">
        <v>2342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5"/>
        <v>7584937</v>
      </c>
      <c r="G375" s="104">
        <v>1029701</v>
      </c>
      <c r="H375" s="104">
        <v>5644079</v>
      </c>
      <c r="I375" s="104">
        <v>0</v>
      </c>
      <c r="J375" s="104">
        <v>911157</v>
      </c>
      <c r="K375" s="36"/>
      <c r="L375" s="219" t="s">
        <v>2342</v>
      </c>
      <c r="M375" s="95"/>
      <c r="N375" s="96"/>
      <c r="O375" s="97"/>
      <c r="P375" s="46"/>
      <c r="Q375" s="46"/>
      <c r="R375" s="95"/>
      <c r="S375" s="96"/>
      <c r="T375" s="78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5"/>
        <v>1203495</v>
      </c>
      <c r="G376" s="104">
        <v>890000</v>
      </c>
      <c r="H376" s="104">
        <v>254695</v>
      </c>
      <c r="I376" s="104">
        <v>42000</v>
      </c>
      <c r="J376" s="104">
        <v>16800</v>
      </c>
      <c r="K376" s="36"/>
      <c r="L376" s="219" t="s">
        <v>2286</v>
      </c>
      <c r="M376" s="95"/>
      <c r="N376" s="96"/>
      <c r="O376" s="97"/>
      <c r="P376" s="46"/>
      <c r="Q376" s="46"/>
      <c r="R376" s="95"/>
      <c r="S376" s="96"/>
      <c r="T376" s="78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5"/>
        <v>91813114</v>
      </c>
      <c r="G377" s="104">
        <v>62448492</v>
      </c>
      <c r="H377" s="104">
        <v>13078313</v>
      </c>
      <c r="I377" s="104">
        <v>8437915</v>
      </c>
      <c r="J377" s="104">
        <v>7848394</v>
      </c>
      <c r="K377" s="36"/>
      <c r="L377" s="219" t="s">
        <v>2342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5"/>
        <v>21778221</v>
      </c>
      <c r="G378" s="104">
        <v>98302</v>
      </c>
      <c r="H378" s="104">
        <v>17151889</v>
      </c>
      <c r="I378" s="104">
        <v>290000</v>
      </c>
      <c r="J378" s="104">
        <v>4238030</v>
      </c>
      <c r="K378" s="36"/>
      <c r="L378" s="219" t="s">
        <v>2342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5"/>
        <v>16491009</v>
      </c>
      <c r="G379" s="104">
        <v>8468319</v>
      </c>
      <c r="H379" s="104">
        <v>8022679</v>
      </c>
      <c r="I379" s="104">
        <v>0</v>
      </c>
      <c r="J379" s="104">
        <v>11</v>
      </c>
      <c r="K379" s="36"/>
      <c r="L379" s="219" t="s">
        <v>2342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5"/>
        <v>36631449</v>
      </c>
      <c r="G380" s="104">
        <v>5751122</v>
      </c>
      <c r="H380" s="104">
        <v>14830608</v>
      </c>
      <c r="I380" s="104">
        <v>5562057</v>
      </c>
      <c r="J380" s="104">
        <v>10487662</v>
      </c>
      <c r="K380" s="36"/>
      <c r="L380" s="219" t="s">
        <v>2342</v>
      </c>
      <c r="M380" s="95"/>
      <c r="N380" s="96"/>
      <c r="O380" s="97"/>
      <c r="P380" s="46"/>
      <c r="Q380" s="46"/>
      <c r="R380" s="95"/>
      <c r="S380" s="96"/>
      <c r="T380" s="97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5"/>
        <v>4849876</v>
      </c>
      <c r="G381" s="104">
        <v>1803800</v>
      </c>
      <c r="H381" s="104">
        <v>1907914</v>
      </c>
      <c r="I381" s="104">
        <v>29601</v>
      </c>
      <c r="J381" s="104">
        <v>1108561</v>
      </c>
      <c r="K381" s="36"/>
      <c r="L381" s="219" t="s">
        <v>2347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5"/>
        <v>18727683</v>
      </c>
      <c r="G382" s="104">
        <v>2540567</v>
      </c>
      <c r="H382" s="104">
        <v>9536549</v>
      </c>
      <c r="I382" s="104">
        <v>936826</v>
      </c>
      <c r="J382" s="104">
        <v>5713741</v>
      </c>
      <c r="K382" s="36"/>
      <c r="L382" s="219" t="s">
        <v>2342</v>
      </c>
      <c r="M382" s="95"/>
      <c r="N382" s="96"/>
      <c r="O382" s="97"/>
      <c r="P382" s="46"/>
      <c r="Q382" s="46"/>
      <c r="R382" s="95"/>
      <c r="S382" s="96"/>
      <c r="T382" s="78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5"/>
        <v>86117577</v>
      </c>
      <c r="G383" s="104">
        <v>23604400</v>
      </c>
      <c r="H383" s="104">
        <v>33077397</v>
      </c>
      <c r="I383" s="104">
        <v>1663930</v>
      </c>
      <c r="J383" s="104">
        <v>27771850</v>
      </c>
      <c r="K383" s="36"/>
      <c r="L383" s="219" t="s">
        <v>2342</v>
      </c>
      <c r="M383" s="95"/>
      <c r="N383" s="96"/>
      <c r="O383" s="97"/>
      <c r="P383" s="46"/>
      <c r="Q383" s="46"/>
      <c r="R383" s="95"/>
      <c r="S383" s="96"/>
      <c r="T383" s="97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5"/>
        <v>12363898</v>
      </c>
      <c r="G384" s="104">
        <v>3582842</v>
      </c>
      <c r="H384" s="104">
        <v>3903642</v>
      </c>
      <c r="I384" s="104">
        <v>2816549</v>
      </c>
      <c r="J384" s="104">
        <v>2060865</v>
      </c>
      <c r="K384" s="36"/>
      <c r="L384" s="219" t="s">
        <v>2347</v>
      </c>
      <c r="M384" s="95"/>
      <c r="N384" s="96"/>
      <c r="O384" s="78"/>
      <c r="P384" s="46"/>
      <c r="Q384" s="46"/>
      <c r="R384" s="95"/>
      <c r="S384" s="96"/>
      <c r="T384" s="97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5"/>
        <v>5024876</v>
      </c>
      <c r="G385" s="104">
        <v>1884500</v>
      </c>
      <c r="H385" s="104">
        <v>2584828</v>
      </c>
      <c r="I385" s="104">
        <v>2000</v>
      </c>
      <c r="J385" s="104">
        <v>553548</v>
      </c>
      <c r="K385" s="36"/>
      <c r="L385" s="219" t="s">
        <v>2342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5"/>
        <v>17051434</v>
      </c>
      <c r="G386" s="104">
        <v>5065850</v>
      </c>
      <c r="H386" s="104">
        <v>8689537</v>
      </c>
      <c r="I386" s="104">
        <v>0</v>
      </c>
      <c r="J386" s="104">
        <v>3296047</v>
      </c>
      <c r="K386" s="36"/>
      <c r="L386" s="220" t="s">
        <v>2286</v>
      </c>
      <c r="M386" s="95"/>
      <c r="N386" s="96"/>
      <c r="O386" s="97"/>
      <c r="P386" s="46"/>
      <c r="Q386" s="46"/>
      <c r="R386" s="95"/>
      <c r="S386" s="96"/>
      <c r="T386" s="97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5"/>
        <v>2040169</v>
      </c>
      <c r="G387" s="104">
        <v>174950</v>
      </c>
      <c r="H387" s="104">
        <v>1127602</v>
      </c>
      <c r="I387" s="104">
        <v>3750</v>
      </c>
      <c r="J387" s="104">
        <v>733867</v>
      </c>
      <c r="K387" s="36"/>
      <c r="L387" s="219" t="s">
        <v>2347</v>
      </c>
      <c r="M387" s="95"/>
      <c r="N387" s="96"/>
      <c r="O387" s="97"/>
      <c r="P387" s="46"/>
      <c r="Q387" s="46"/>
      <c r="R387" s="95"/>
      <c r="S387" s="96"/>
      <c r="T387" s="97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aca="true" t="shared" si="6" ref="F388:F451">G388+H388+I388+J388</f>
        <v>40714696</v>
      </c>
      <c r="G388" s="104">
        <v>4976600</v>
      </c>
      <c r="H388" s="104">
        <v>8033229</v>
      </c>
      <c r="I388" s="104">
        <v>3451300</v>
      </c>
      <c r="J388" s="104">
        <v>24253567</v>
      </c>
      <c r="K388" s="36"/>
      <c r="L388" s="219" t="s">
        <v>2347</v>
      </c>
      <c r="M388" s="95"/>
      <c r="N388" s="96"/>
      <c r="O388" s="78"/>
      <c r="P388" s="46"/>
      <c r="Q388" s="46"/>
      <c r="R388" s="95"/>
      <c r="S388" s="96"/>
      <c r="T388" s="78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6"/>
        <v>47148171</v>
      </c>
      <c r="G389" s="104">
        <v>9972100</v>
      </c>
      <c r="H389" s="104">
        <v>13085770</v>
      </c>
      <c r="I389" s="104">
        <v>5122001</v>
      </c>
      <c r="J389" s="104">
        <v>18968300</v>
      </c>
      <c r="K389" s="36"/>
      <c r="L389" s="219" t="s">
        <v>2347</v>
      </c>
      <c r="M389" s="95"/>
      <c r="N389" s="96"/>
      <c r="O389" s="78"/>
      <c r="P389" s="46"/>
      <c r="Q389" s="46"/>
      <c r="R389" s="95"/>
      <c r="S389" s="96"/>
      <c r="T389" s="97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6"/>
        <v>3609239</v>
      </c>
      <c r="G390" s="104">
        <v>1405080</v>
      </c>
      <c r="H390" s="104">
        <v>1593073</v>
      </c>
      <c r="I390" s="104">
        <v>40000</v>
      </c>
      <c r="J390" s="104">
        <v>571086</v>
      </c>
      <c r="K390" s="36"/>
      <c r="L390" s="220" t="s">
        <v>2286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6"/>
        <v>14259729</v>
      </c>
      <c r="G391" s="104">
        <v>30002</v>
      </c>
      <c r="H391" s="104">
        <v>5503635</v>
      </c>
      <c r="I391" s="104">
        <v>321501</v>
      </c>
      <c r="J391" s="104">
        <v>8404591</v>
      </c>
      <c r="K391" s="36"/>
      <c r="L391" s="219" t="s">
        <v>2347</v>
      </c>
      <c r="M391" s="95"/>
      <c r="N391" s="96"/>
      <c r="O391" s="97"/>
      <c r="P391" s="46"/>
      <c r="Q391" s="46"/>
      <c r="R391" s="95"/>
      <c r="S391" s="96"/>
      <c r="T391" s="97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6"/>
        <v>28536479</v>
      </c>
      <c r="G392" s="104">
        <v>8301291</v>
      </c>
      <c r="H392" s="104">
        <v>3703483</v>
      </c>
      <c r="I392" s="104">
        <v>4081651</v>
      </c>
      <c r="J392" s="104">
        <v>12450054</v>
      </c>
      <c r="K392" s="63"/>
      <c r="L392" s="219" t="s">
        <v>2342</v>
      </c>
      <c r="M392" s="95"/>
      <c r="N392" s="96"/>
      <c r="O392" s="97"/>
      <c r="P392" s="46"/>
      <c r="Q392" s="46"/>
      <c r="R392" s="95"/>
      <c r="S392" s="96"/>
      <c r="T392" s="97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6"/>
        <v>490768</v>
      </c>
      <c r="G393" s="104">
        <v>0</v>
      </c>
      <c r="H393" s="104">
        <v>363398</v>
      </c>
      <c r="I393" s="104">
        <v>0</v>
      </c>
      <c r="J393" s="104">
        <v>127370</v>
      </c>
      <c r="K393" s="36"/>
      <c r="L393" s="219" t="s">
        <v>2342</v>
      </c>
      <c r="M393" s="95"/>
      <c r="N393" s="96"/>
      <c r="O393" s="97"/>
      <c r="P393" s="46"/>
      <c r="Q393" s="46"/>
      <c r="R393" s="95"/>
      <c r="S393" s="96"/>
      <c r="T393" s="78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6"/>
        <v>20954455</v>
      </c>
      <c r="G394" s="104">
        <v>7756100</v>
      </c>
      <c r="H394" s="104">
        <v>12286763</v>
      </c>
      <c r="I394" s="104">
        <v>0</v>
      </c>
      <c r="J394" s="104">
        <v>911592</v>
      </c>
      <c r="K394" s="36"/>
      <c r="L394" s="219" t="s">
        <v>2342</v>
      </c>
      <c r="M394" s="95"/>
      <c r="N394" s="96"/>
      <c r="O394" s="97"/>
      <c r="P394" s="46"/>
      <c r="Q394" s="46"/>
      <c r="R394" s="95"/>
      <c r="S394" s="96"/>
      <c r="T394" s="78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6"/>
        <v>5151006</v>
      </c>
      <c r="G395" s="104">
        <v>1868351</v>
      </c>
      <c r="H395" s="104">
        <v>1355406</v>
      </c>
      <c r="I395" s="104">
        <v>1530000</v>
      </c>
      <c r="J395" s="104">
        <v>397249</v>
      </c>
      <c r="K395" s="36"/>
      <c r="L395" s="220" t="s">
        <v>2286</v>
      </c>
      <c r="M395" s="95"/>
      <c r="N395" s="96"/>
      <c r="O395" s="97"/>
      <c r="P395" s="46"/>
      <c r="Q395" s="46"/>
      <c r="R395" s="95"/>
      <c r="S395" s="96"/>
      <c r="T395" s="97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6"/>
        <v>21974695</v>
      </c>
      <c r="G396" s="104">
        <v>13776681</v>
      </c>
      <c r="H396" s="104">
        <v>5191359</v>
      </c>
      <c r="I396" s="104">
        <v>1447240</v>
      </c>
      <c r="J396" s="104">
        <v>1559415</v>
      </c>
      <c r="K396" s="36"/>
      <c r="L396" s="219" t="s">
        <v>2342</v>
      </c>
      <c r="M396" s="95"/>
      <c r="N396" s="96"/>
      <c r="O396" s="97"/>
      <c r="P396" s="46"/>
      <c r="Q396" s="46"/>
      <c r="R396" s="95"/>
      <c r="S396" s="96"/>
      <c r="T396" s="97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6"/>
        <v>8422660</v>
      </c>
      <c r="G397" s="104">
        <v>160390</v>
      </c>
      <c r="H397" s="104">
        <v>2147010</v>
      </c>
      <c r="I397" s="104">
        <v>1414535</v>
      </c>
      <c r="J397" s="104">
        <v>4700725</v>
      </c>
      <c r="K397" s="36"/>
      <c r="L397" s="219" t="s">
        <v>2347</v>
      </c>
      <c r="M397" s="95"/>
      <c r="N397" s="96"/>
      <c r="O397" s="97"/>
      <c r="P397" s="46"/>
      <c r="Q397" s="46"/>
      <c r="R397" s="95"/>
      <c r="S397" s="96"/>
      <c r="T397" s="97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6"/>
        <v>228059</v>
      </c>
      <c r="G398" s="104">
        <v>0</v>
      </c>
      <c r="H398" s="104">
        <v>210859</v>
      </c>
      <c r="I398" s="104">
        <v>0</v>
      </c>
      <c r="J398" s="104">
        <v>17200</v>
      </c>
      <c r="K398" s="36"/>
      <c r="L398" s="219" t="s">
        <v>2342</v>
      </c>
      <c r="M398" s="95"/>
      <c r="N398" s="96"/>
      <c r="O398" s="97"/>
      <c r="P398" s="46"/>
      <c r="Q398" s="46"/>
      <c r="R398" s="95"/>
      <c r="S398" s="96"/>
      <c r="T398" s="78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6"/>
        <v>2200988</v>
      </c>
      <c r="G399" s="104">
        <v>617250</v>
      </c>
      <c r="H399" s="104">
        <v>1443137</v>
      </c>
      <c r="I399" s="104">
        <v>8150</v>
      </c>
      <c r="J399" s="104">
        <v>132451</v>
      </c>
      <c r="K399" s="36"/>
      <c r="L399" s="219" t="s">
        <v>2347</v>
      </c>
      <c r="M399" s="95"/>
      <c r="N399" s="96"/>
      <c r="O399" s="97"/>
      <c r="P399" s="46"/>
      <c r="Q399" s="46"/>
      <c r="R399" s="95"/>
      <c r="S399" s="96"/>
      <c r="T399" s="78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6"/>
        <v>34082145</v>
      </c>
      <c r="G400" s="104">
        <v>24428145</v>
      </c>
      <c r="H400" s="104">
        <v>7879997</v>
      </c>
      <c r="I400" s="104">
        <v>1149830</v>
      </c>
      <c r="J400" s="104">
        <v>624173</v>
      </c>
      <c r="K400" s="36"/>
      <c r="L400" s="219" t="s">
        <v>2342</v>
      </c>
      <c r="M400" s="95"/>
      <c r="N400" s="96"/>
      <c r="O400" s="97"/>
      <c r="P400" s="46"/>
      <c r="Q400" s="46"/>
      <c r="R400" s="95"/>
      <c r="S400" s="96"/>
      <c r="T400" s="97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6"/>
        <v>6780152</v>
      </c>
      <c r="G401" s="104">
        <v>1377833</v>
      </c>
      <c r="H401" s="104">
        <v>3650754</v>
      </c>
      <c r="I401" s="104">
        <v>890990</v>
      </c>
      <c r="J401" s="104">
        <v>860575</v>
      </c>
      <c r="K401" s="36"/>
      <c r="L401" s="219" t="s">
        <v>2342</v>
      </c>
      <c r="M401" s="95"/>
      <c r="N401" s="96"/>
      <c r="O401" s="97"/>
      <c r="P401" s="46"/>
      <c r="Q401" s="46"/>
      <c r="R401" s="95"/>
      <c r="S401" s="96"/>
      <c r="T401" s="78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6"/>
        <v>7257040</v>
      </c>
      <c r="G402" s="104">
        <v>3757035</v>
      </c>
      <c r="H402" s="104">
        <v>2558138</v>
      </c>
      <c r="I402" s="104">
        <v>0</v>
      </c>
      <c r="J402" s="104">
        <v>941867</v>
      </c>
      <c r="K402" s="36"/>
      <c r="L402" s="219" t="s">
        <v>2347</v>
      </c>
      <c r="M402" s="95"/>
      <c r="N402" s="96"/>
      <c r="O402" s="78"/>
      <c r="P402" s="46"/>
      <c r="Q402" s="46"/>
      <c r="R402" s="95"/>
      <c r="S402" s="96"/>
      <c r="T402" s="97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6"/>
        <v>9388407</v>
      </c>
      <c r="G403" s="104">
        <v>1753560</v>
      </c>
      <c r="H403" s="104">
        <v>2514598</v>
      </c>
      <c r="I403" s="104">
        <v>1591988</v>
      </c>
      <c r="J403" s="104">
        <v>3528261</v>
      </c>
      <c r="K403" s="36"/>
      <c r="L403" s="219" t="s">
        <v>2342</v>
      </c>
      <c r="M403" s="95"/>
      <c r="N403" s="96"/>
      <c r="O403" s="97"/>
      <c r="P403" s="46"/>
      <c r="Q403" s="46"/>
      <c r="R403" s="95"/>
      <c r="S403" s="96"/>
      <c r="T403" s="78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6"/>
        <v>46940401</v>
      </c>
      <c r="G404" s="104">
        <v>16791811</v>
      </c>
      <c r="H404" s="104">
        <v>12029294</v>
      </c>
      <c r="I404" s="104">
        <v>1396430</v>
      </c>
      <c r="J404" s="104">
        <v>16722866</v>
      </c>
      <c r="K404" s="36"/>
      <c r="L404" s="219" t="s">
        <v>2342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6"/>
        <v>6927803</v>
      </c>
      <c r="G405" s="104">
        <v>899509</v>
      </c>
      <c r="H405" s="104">
        <v>3183526</v>
      </c>
      <c r="I405" s="104">
        <v>74802</v>
      </c>
      <c r="J405" s="104">
        <v>2769966</v>
      </c>
      <c r="K405" s="36"/>
      <c r="L405" s="219" t="s">
        <v>2342</v>
      </c>
      <c r="M405" s="95"/>
      <c r="N405" s="96"/>
      <c r="O405" s="97"/>
      <c r="P405" s="46"/>
      <c r="Q405" s="46"/>
      <c r="R405" s="95"/>
      <c r="S405" s="96"/>
      <c r="T405" s="97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6"/>
        <v>8568372</v>
      </c>
      <c r="G406" s="104">
        <v>207700</v>
      </c>
      <c r="H406" s="104">
        <v>1834043</v>
      </c>
      <c r="I406" s="104">
        <v>47030</v>
      </c>
      <c r="J406" s="104">
        <v>6479599</v>
      </c>
      <c r="K406" s="36"/>
      <c r="L406" s="219" t="s">
        <v>2342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6"/>
        <v>3839371</v>
      </c>
      <c r="G407" s="104">
        <v>1200000</v>
      </c>
      <c r="H407" s="104">
        <v>1709137</v>
      </c>
      <c r="I407" s="104">
        <v>510931</v>
      </c>
      <c r="J407" s="104">
        <v>419303</v>
      </c>
      <c r="K407" s="36"/>
      <c r="L407" s="220" t="s">
        <v>2286</v>
      </c>
      <c r="M407" s="95"/>
      <c r="N407" s="96"/>
      <c r="O407" s="97"/>
      <c r="P407" s="46"/>
      <c r="Q407" s="46"/>
      <c r="R407" s="95"/>
      <c r="S407" s="96"/>
      <c r="T407" s="78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6"/>
        <v>5342477</v>
      </c>
      <c r="G408" s="104">
        <v>3008120</v>
      </c>
      <c r="H408" s="104">
        <v>2289049</v>
      </c>
      <c r="I408" s="104">
        <v>0</v>
      </c>
      <c r="J408" s="104">
        <v>45308</v>
      </c>
      <c r="K408" s="36"/>
      <c r="L408" s="219" t="s">
        <v>2347</v>
      </c>
      <c r="M408" s="95"/>
      <c r="N408" s="96"/>
      <c r="O408" s="97"/>
      <c r="P408" s="46"/>
      <c r="Q408" s="46"/>
      <c r="R408" s="95"/>
      <c r="S408" s="96"/>
      <c r="T408" s="78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6"/>
        <v>22701163</v>
      </c>
      <c r="G409" s="104">
        <v>5829700</v>
      </c>
      <c r="H409" s="104">
        <v>12139574</v>
      </c>
      <c r="I409" s="104">
        <v>108950</v>
      </c>
      <c r="J409" s="104">
        <v>4622939</v>
      </c>
      <c r="K409" s="36"/>
      <c r="L409" s="219" t="s">
        <v>2342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6"/>
        <v>18415933</v>
      </c>
      <c r="G410" s="104">
        <v>5024500</v>
      </c>
      <c r="H410" s="104">
        <v>13343433</v>
      </c>
      <c r="I410" s="104">
        <v>0</v>
      </c>
      <c r="J410" s="104">
        <v>48000</v>
      </c>
      <c r="K410" s="36"/>
      <c r="L410" s="219" t="s">
        <v>2342</v>
      </c>
      <c r="M410" s="95"/>
      <c r="N410" s="96"/>
      <c r="O410" s="97"/>
      <c r="P410" s="46"/>
      <c r="Q410" s="46"/>
      <c r="R410" s="95"/>
      <c r="S410" s="96"/>
      <c r="T410" s="97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6"/>
        <v>1550093</v>
      </c>
      <c r="G411" s="104">
        <v>0</v>
      </c>
      <c r="H411" s="104">
        <v>500211</v>
      </c>
      <c r="I411" s="104">
        <v>0</v>
      </c>
      <c r="J411" s="104">
        <v>1049882</v>
      </c>
      <c r="K411" s="36"/>
      <c r="L411" s="220" t="s">
        <v>2286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6"/>
        <v>9976606</v>
      </c>
      <c r="G412" s="104">
        <v>559101</v>
      </c>
      <c r="H412" s="104">
        <v>4039229</v>
      </c>
      <c r="I412" s="104">
        <v>210800</v>
      </c>
      <c r="J412" s="104">
        <v>5167476</v>
      </c>
      <c r="K412" s="36"/>
      <c r="L412" s="219" t="s">
        <v>2342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6"/>
        <v>20208111</v>
      </c>
      <c r="G413" s="104">
        <v>3650546</v>
      </c>
      <c r="H413" s="104">
        <v>7688767</v>
      </c>
      <c r="I413" s="104">
        <v>146200</v>
      </c>
      <c r="J413" s="104">
        <v>8722598</v>
      </c>
      <c r="K413" s="36"/>
      <c r="L413" s="219" t="s">
        <v>2342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6"/>
        <v>31853569</v>
      </c>
      <c r="G414" s="104">
        <v>22500881</v>
      </c>
      <c r="H414" s="104">
        <v>2874446</v>
      </c>
      <c r="I414" s="104">
        <v>0</v>
      </c>
      <c r="J414" s="104">
        <v>6478242</v>
      </c>
      <c r="K414" s="36"/>
      <c r="L414" s="219" t="s">
        <v>2342</v>
      </c>
      <c r="M414" s="95"/>
      <c r="N414" s="96"/>
      <c r="O414" s="97"/>
      <c r="P414" s="46"/>
      <c r="Q414" s="46"/>
      <c r="R414" s="95"/>
      <c r="S414" s="96"/>
      <c r="T414" s="97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6"/>
        <v>10072187</v>
      </c>
      <c r="G415" s="104">
        <v>1971000</v>
      </c>
      <c r="H415" s="104">
        <v>2778062</v>
      </c>
      <c r="I415" s="104">
        <v>40000</v>
      </c>
      <c r="J415" s="104">
        <v>5283125</v>
      </c>
      <c r="K415" s="36"/>
      <c r="L415" s="220" t="s">
        <v>2286</v>
      </c>
      <c r="M415" s="95"/>
      <c r="N415" s="96"/>
      <c r="O415" s="78"/>
      <c r="P415" s="46"/>
      <c r="Q415" s="46"/>
      <c r="R415" s="95"/>
      <c r="S415" s="96"/>
      <c r="T415" s="97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6"/>
        <v>78904873</v>
      </c>
      <c r="G416" s="104">
        <v>19893416</v>
      </c>
      <c r="H416" s="104">
        <v>6448458</v>
      </c>
      <c r="I416" s="104">
        <v>8740385</v>
      </c>
      <c r="J416" s="104">
        <v>43822614</v>
      </c>
      <c r="K416" s="36"/>
      <c r="L416" s="219" t="s">
        <v>2342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6"/>
        <v>34927124</v>
      </c>
      <c r="G417" s="104">
        <v>1117850</v>
      </c>
      <c r="H417" s="104">
        <v>1743021</v>
      </c>
      <c r="I417" s="104">
        <v>3559550</v>
      </c>
      <c r="J417" s="104">
        <v>28506703</v>
      </c>
      <c r="K417" s="36"/>
      <c r="L417" s="220" t="s">
        <v>2286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6"/>
        <v>9547878</v>
      </c>
      <c r="G418" s="104">
        <v>2468500</v>
      </c>
      <c r="H418" s="104">
        <v>6953206</v>
      </c>
      <c r="I418" s="104">
        <v>72000</v>
      </c>
      <c r="J418" s="104">
        <v>54172</v>
      </c>
      <c r="K418" s="36"/>
      <c r="L418" s="219" t="s">
        <v>2342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6"/>
        <v>4646047</v>
      </c>
      <c r="G419" s="104">
        <v>253200</v>
      </c>
      <c r="H419" s="104">
        <v>2679941</v>
      </c>
      <c r="I419" s="104">
        <v>845250</v>
      </c>
      <c r="J419" s="104">
        <v>867656</v>
      </c>
      <c r="K419" s="36"/>
      <c r="L419" s="219" t="s">
        <v>2347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6"/>
        <v>5699904</v>
      </c>
      <c r="G420" s="104">
        <v>1231500</v>
      </c>
      <c r="H420" s="104">
        <v>4468404</v>
      </c>
      <c r="I420" s="104">
        <v>0</v>
      </c>
      <c r="J420" s="104">
        <v>0</v>
      </c>
      <c r="K420" s="36"/>
      <c r="L420" s="219" t="s">
        <v>2342</v>
      </c>
      <c r="M420" s="95"/>
      <c r="N420" s="96"/>
      <c r="O420" s="97"/>
      <c r="P420" s="46"/>
      <c r="Q420" s="46"/>
      <c r="R420" s="95"/>
      <c r="S420" s="96"/>
      <c r="T420" s="97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6"/>
        <v>4021341</v>
      </c>
      <c r="G421" s="104">
        <v>19603</v>
      </c>
      <c r="H421" s="104">
        <v>3193438</v>
      </c>
      <c r="I421" s="104">
        <v>0</v>
      </c>
      <c r="J421" s="104">
        <v>808300</v>
      </c>
      <c r="K421" s="36"/>
      <c r="L421" s="219" t="s">
        <v>2342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6"/>
        <v>24396998</v>
      </c>
      <c r="G422" s="104">
        <v>4500200</v>
      </c>
      <c r="H422" s="104">
        <v>9866330</v>
      </c>
      <c r="I422" s="104">
        <v>2338251</v>
      </c>
      <c r="J422" s="104">
        <v>7692217</v>
      </c>
      <c r="K422" s="36"/>
      <c r="L422" s="219" t="s">
        <v>2342</v>
      </c>
      <c r="M422" s="95"/>
      <c r="N422" s="96"/>
      <c r="O422" s="97"/>
      <c r="P422" s="46"/>
      <c r="Q422" s="46"/>
      <c r="R422" s="95"/>
      <c r="S422" s="96"/>
      <c r="T422" s="78"/>
      <c r="U422" s="46"/>
    </row>
    <row r="423" spans="1:2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6"/>
        <v>4450861</v>
      </c>
      <c r="G423" s="104">
        <v>994000</v>
      </c>
      <c r="H423" s="104">
        <v>2719901</v>
      </c>
      <c r="I423" s="104">
        <v>0</v>
      </c>
      <c r="J423" s="104">
        <v>736960</v>
      </c>
      <c r="K423" s="36"/>
      <c r="L423" s="219" t="s">
        <v>2342</v>
      </c>
      <c r="M423" s="95"/>
      <c r="N423" s="96"/>
      <c r="O423" s="78"/>
      <c r="P423" s="46"/>
      <c r="Q423" s="46"/>
      <c r="R423" s="95"/>
      <c r="S423" s="96"/>
      <c r="T423" s="78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6"/>
        <v>9059637</v>
      </c>
      <c r="G424" s="104">
        <v>4281601</v>
      </c>
      <c r="H424" s="104">
        <v>4746513</v>
      </c>
      <c r="I424" s="104">
        <v>26000</v>
      </c>
      <c r="J424" s="104">
        <v>5523</v>
      </c>
      <c r="K424" s="36"/>
      <c r="L424" s="220" t="s">
        <v>2286</v>
      </c>
      <c r="M424" s="95"/>
      <c r="N424" s="96"/>
      <c r="O424" s="97"/>
      <c r="P424" s="46"/>
      <c r="Q424" s="46"/>
      <c r="R424" s="95"/>
      <c r="S424" s="96"/>
      <c r="T424" s="97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6"/>
        <v>2054203</v>
      </c>
      <c r="G425" s="104">
        <v>15500</v>
      </c>
      <c r="H425" s="104">
        <v>1585156</v>
      </c>
      <c r="I425" s="104">
        <v>0</v>
      </c>
      <c r="J425" s="104">
        <v>453547</v>
      </c>
      <c r="K425" s="36"/>
      <c r="L425" s="219" t="s">
        <v>2342</v>
      </c>
      <c r="M425" s="95"/>
      <c r="N425" s="96"/>
      <c r="O425" s="97"/>
      <c r="P425" s="46"/>
      <c r="Q425" s="46"/>
      <c r="R425" s="95"/>
      <c r="S425" s="96"/>
      <c r="T425" s="78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6"/>
        <v>25176363</v>
      </c>
      <c r="G426" s="104">
        <v>4116425</v>
      </c>
      <c r="H426" s="104">
        <v>7322547</v>
      </c>
      <c r="I426" s="104">
        <v>6020126</v>
      </c>
      <c r="J426" s="104">
        <v>7717265</v>
      </c>
      <c r="K426" s="36"/>
      <c r="L426" s="220" t="s">
        <v>2286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6"/>
        <v>78208135</v>
      </c>
      <c r="G427" s="104">
        <v>21097241</v>
      </c>
      <c r="H427" s="104">
        <v>13446400</v>
      </c>
      <c r="I427" s="104">
        <v>393070</v>
      </c>
      <c r="J427" s="104">
        <v>43271424</v>
      </c>
      <c r="K427" s="36"/>
      <c r="L427" s="219" t="s">
        <v>2347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6"/>
        <v>9762011</v>
      </c>
      <c r="G428" s="104">
        <v>199000</v>
      </c>
      <c r="H428" s="104">
        <v>2634478</v>
      </c>
      <c r="I428" s="104">
        <v>174900</v>
      </c>
      <c r="J428" s="104">
        <v>6753633</v>
      </c>
      <c r="K428" s="36"/>
      <c r="L428" s="219" t="s">
        <v>2347</v>
      </c>
      <c r="M428" s="95"/>
      <c r="N428" s="96"/>
      <c r="O428" s="78"/>
      <c r="P428" s="46"/>
      <c r="Q428" s="46"/>
      <c r="R428" s="95"/>
      <c r="S428" s="96"/>
      <c r="T428" s="97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6"/>
        <v>43590505</v>
      </c>
      <c r="G429" s="104">
        <v>3431300</v>
      </c>
      <c r="H429" s="104">
        <v>7865007</v>
      </c>
      <c r="I429" s="104">
        <v>4873000</v>
      </c>
      <c r="J429" s="104">
        <v>27421198</v>
      </c>
      <c r="K429" s="36"/>
      <c r="L429" s="219" t="s">
        <v>2342</v>
      </c>
      <c r="M429" s="95"/>
      <c r="N429" s="96"/>
      <c r="O429" s="78"/>
      <c r="P429" s="46"/>
      <c r="Q429" s="46"/>
      <c r="R429" s="95"/>
      <c r="S429" s="96"/>
      <c r="T429" s="97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6"/>
        <v>17054075</v>
      </c>
      <c r="G430" s="104">
        <v>3621750</v>
      </c>
      <c r="H430" s="104">
        <v>2854517</v>
      </c>
      <c r="I430" s="104">
        <v>2500</v>
      </c>
      <c r="J430" s="104">
        <v>10575308</v>
      </c>
      <c r="K430" s="36"/>
      <c r="L430" s="219" t="s">
        <v>2347</v>
      </c>
      <c r="M430" s="95"/>
      <c r="N430" s="96"/>
      <c r="O430" s="97"/>
      <c r="P430" s="46"/>
      <c r="Q430" s="46"/>
      <c r="R430" s="95"/>
      <c r="S430" s="96"/>
      <c r="T430" s="78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6"/>
        <v>911581</v>
      </c>
      <c r="G431" s="104">
        <v>94201</v>
      </c>
      <c r="H431" s="104">
        <v>230223</v>
      </c>
      <c r="I431" s="104">
        <v>0</v>
      </c>
      <c r="J431" s="104">
        <v>587157</v>
      </c>
      <c r="K431" s="36"/>
      <c r="L431" s="220" t="s">
        <v>2286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6"/>
        <v>31589882</v>
      </c>
      <c r="G432" s="104">
        <v>12326586</v>
      </c>
      <c r="H432" s="104">
        <v>6105387</v>
      </c>
      <c r="I432" s="104">
        <v>2273486</v>
      </c>
      <c r="J432" s="104">
        <v>10884423</v>
      </c>
      <c r="K432" s="36"/>
      <c r="L432" s="219" t="s">
        <v>2347</v>
      </c>
      <c r="M432" s="95"/>
      <c r="N432" s="96"/>
      <c r="O432" s="97"/>
      <c r="P432" s="46"/>
      <c r="Q432" s="46"/>
      <c r="R432" s="95"/>
      <c r="S432" s="96"/>
      <c r="T432" s="97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6"/>
        <v>2150648</v>
      </c>
      <c r="G433" s="104">
        <v>860200</v>
      </c>
      <c r="H433" s="104">
        <v>601403</v>
      </c>
      <c r="I433" s="104">
        <v>49100</v>
      </c>
      <c r="J433" s="104">
        <v>639945</v>
      </c>
      <c r="K433" s="36"/>
      <c r="L433" s="219" t="s">
        <v>2347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6"/>
        <v>85206720</v>
      </c>
      <c r="G434" s="104">
        <v>7782937</v>
      </c>
      <c r="H434" s="104">
        <v>11654393</v>
      </c>
      <c r="I434" s="104">
        <v>4861004</v>
      </c>
      <c r="J434" s="104">
        <v>60908386</v>
      </c>
      <c r="K434" s="36"/>
      <c r="L434" s="219" t="s">
        <v>2347</v>
      </c>
      <c r="M434" s="95"/>
      <c r="N434" s="96"/>
      <c r="O434" s="78"/>
      <c r="P434" s="46"/>
      <c r="Q434" s="46"/>
      <c r="R434" s="95"/>
      <c r="S434" s="96"/>
      <c r="T434" s="78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6"/>
        <v>5629113</v>
      </c>
      <c r="G435" s="104">
        <v>150750</v>
      </c>
      <c r="H435" s="104">
        <v>4257071</v>
      </c>
      <c r="I435" s="104">
        <v>0</v>
      </c>
      <c r="J435" s="104">
        <v>1221292</v>
      </c>
      <c r="K435" s="36"/>
      <c r="L435" s="219" t="s">
        <v>2342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6"/>
        <v>21796147</v>
      </c>
      <c r="G436" s="104">
        <v>701800</v>
      </c>
      <c r="H436" s="104">
        <v>11180672</v>
      </c>
      <c r="I436" s="104">
        <v>3960000</v>
      </c>
      <c r="J436" s="104">
        <v>5953675</v>
      </c>
      <c r="K436" s="36"/>
      <c r="L436" s="219" t="s">
        <v>2341</v>
      </c>
      <c r="M436" s="95"/>
      <c r="N436" s="96"/>
      <c r="O436" s="97"/>
      <c r="P436" s="46"/>
      <c r="Q436" s="46"/>
      <c r="R436" s="95"/>
      <c r="S436" s="96"/>
      <c r="T436" s="97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6"/>
        <v>38728366</v>
      </c>
      <c r="G437" s="104">
        <v>2634000</v>
      </c>
      <c r="H437" s="104">
        <v>8884091</v>
      </c>
      <c r="I437" s="104">
        <v>11049631</v>
      </c>
      <c r="J437" s="104">
        <v>16160644</v>
      </c>
      <c r="K437" s="36"/>
      <c r="L437" s="219" t="s">
        <v>2342</v>
      </c>
      <c r="M437" s="95"/>
      <c r="N437" s="96"/>
      <c r="O437" s="97"/>
      <c r="P437" s="46"/>
      <c r="Q437" s="46"/>
      <c r="R437" s="95"/>
      <c r="S437" s="96"/>
      <c r="T437" s="97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6"/>
        <v>6480025</v>
      </c>
      <c r="G438" s="104">
        <v>0</v>
      </c>
      <c r="H438" s="104">
        <v>2526188</v>
      </c>
      <c r="I438" s="104">
        <v>38000</v>
      </c>
      <c r="J438" s="104">
        <v>3915837</v>
      </c>
      <c r="K438" s="63"/>
      <c r="L438" s="219" t="s">
        <v>2342</v>
      </c>
      <c r="M438" s="95"/>
      <c r="N438" s="96"/>
      <c r="O438" s="97"/>
      <c r="P438" s="46"/>
      <c r="Q438" s="46"/>
      <c r="R438" s="95"/>
      <c r="S438" s="96"/>
      <c r="T438" s="97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6"/>
        <v>6701365</v>
      </c>
      <c r="G439" s="104">
        <v>0</v>
      </c>
      <c r="H439" s="104">
        <v>1435804</v>
      </c>
      <c r="I439" s="104">
        <v>342300</v>
      </c>
      <c r="J439" s="104">
        <v>4923261</v>
      </c>
      <c r="K439" s="36"/>
      <c r="L439" s="219" t="s">
        <v>2342</v>
      </c>
      <c r="M439" s="95"/>
      <c r="N439" s="96"/>
      <c r="O439" s="97"/>
      <c r="P439" s="46"/>
      <c r="Q439" s="46"/>
      <c r="R439" s="95"/>
      <c r="S439" s="96"/>
      <c r="T439" s="97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6"/>
        <v>38481169</v>
      </c>
      <c r="G440" s="104">
        <v>9192500</v>
      </c>
      <c r="H440" s="104">
        <v>9549886</v>
      </c>
      <c r="I440" s="104">
        <v>3769800</v>
      </c>
      <c r="J440" s="104">
        <v>15968983</v>
      </c>
      <c r="K440" s="36"/>
      <c r="L440" s="219" t="s">
        <v>2342</v>
      </c>
      <c r="M440" s="95"/>
      <c r="N440" s="96"/>
      <c r="O440" s="97"/>
      <c r="P440" s="46"/>
      <c r="Q440" s="46"/>
      <c r="R440" s="95"/>
      <c r="S440" s="96"/>
      <c r="T440" s="97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6"/>
        <v>39738084</v>
      </c>
      <c r="G441" s="104">
        <v>2182260</v>
      </c>
      <c r="H441" s="104">
        <v>6552076</v>
      </c>
      <c r="I441" s="104">
        <v>14810202</v>
      </c>
      <c r="J441" s="104">
        <v>16193546</v>
      </c>
      <c r="K441" s="36"/>
      <c r="L441" s="219" t="s">
        <v>2342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6"/>
        <v>551163</v>
      </c>
      <c r="G442" s="104">
        <v>4500</v>
      </c>
      <c r="H442" s="104">
        <v>546663</v>
      </c>
      <c r="I442" s="104">
        <v>0</v>
      </c>
      <c r="J442" s="104">
        <v>0</v>
      </c>
      <c r="K442" s="36"/>
      <c r="L442" s="219" t="s">
        <v>2342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6"/>
        <v>22904861</v>
      </c>
      <c r="G443" s="104">
        <v>279300</v>
      </c>
      <c r="H443" s="104">
        <v>4996596</v>
      </c>
      <c r="I443" s="104">
        <v>17002500</v>
      </c>
      <c r="J443" s="104">
        <v>626465</v>
      </c>
      <c r="K443" s="36"/>
      <c r="L443" s="219" t="s">
        <v>2342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6"/>
        <v>2506259</v>
      </c>
      <c r="G444" s="104">
        <v>0</v>
      </c>
      <c r="H444" s="104">
        <v>1799683</v>
      </c>
      <c r="I444" s="104">
        <v>0</v>
      </c>
      <c r="J444" s="104">
        <v>706576</v>
      </c>
      <c r="K444" s="36"/>
      <c r="L444" s="219" t="s">
        <v>2347</v>
      </c>
      <c r="M444" s="95"/>
      <c r="N444" s="96"/>
      <c r="O444" s="97"/>
      <c r="P444" s="46"/>
      <c r="Q444" s="46"/>
      <c r="R444" s="95"/>
      <c r="S444" s="96"/>
      <c r="T444" s="97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6"/>
        <v>7192351</v>
      </c>
      <c r="G445" s="104">
        <v>3875370</v>
      </c>
      <c r="H445" s="104">
        <v>2054933</v>
      </c>
      <c r="I445" s="104">
        <v>0</v>
      </c>
      <c r="J445" s="104">
        <v>1262048</v>
      </c>
      <c r="K445" s="36"/>
      <c r="L445" s="219" t="s">
        <v>2342</v>
      </c>
      <c r="M445" s="95"/>
      <c r="N445" s="96"/>
      <c r="O445" s="97"/>
      <c r="P445" s="46"/>
      <c r="Q445" s="46"/>
      <c r="R445" s="95"/>
      <c r="S445" s="96"/>
      <c r="T445" s="78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6"/>
        <v>9353028</v>
      </c>
      <c r="G446" s="104">
        <v>6118196</v>
      </c>
      <c r="H446" s="104">
        <v>2832232</v>
      </c>
      <c r="I446" s="104">
        <v>62700</v>
      </c>
      <c r="J446" s="104">
        <v>339900</v>
      </c>
      <c r="K446" s="36"/>
      <c r="L446" s="219" t="s">
        <v>2342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6"/>
        <v>22489552</v>
      </c>
      <c r="G447" s="104">
        <v>18457770</v>
      </c>
      <c r="H447" s="104">
        <v>2248862</v>
      </c>
      <c r="I447" s="104">
        <v>148600</v>
      </c>
      <c r="J447" s="104">
        <v>1634320</v>
      </c>
      <c r="K447" s="36"/>
      <c r="L447" s="219" t="s">
        <v>2342</v>
      </c>
      <c r="M447" s="95"/>
      <c r="N447" s="96"/>
      <c r="O447" s="78"/>
      <c r="P447" s="46"/>
      <c r="Q447" s="46"/>
      <c r="R447" s="95"/>
      <c r="S447" s="96"/>
      <c r="T447" s="97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6"/>
        <v>3183530</v>
      </c>
      <c r="G448" s="104">
        <v>758905</v>
      </c>
      <c r="H448" s="104">
        <v>1770656</v>
      </c>
      <c r="I448" s="104">
        <v>40000</v>
      </c>
      <c r="J448" s="104">
        <v>613969</v>
      </c>
      <c r="K448" s="36"/>
      <c r="L448" s="219" t="s">
        <v>2342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6"/>
        <v>30117455</v>
      </c>
      <c r="G449" s="104">
        <v>12549946</v>
      </c>
      <c r="H449" s="104">
        <v>15776019</v>
      </c>
      <c r="I449" s="104">
        <v>93379</v>
      </c>
      <c r="J449" s="104">
        <v>1698111</v>
      </c>
      <c r="K449" s="36"/>
      <c r="L449" s="219" t="s">
        <v>2342</v>
      </c>
      <c r="M449" s="95"/>
      <c r="N449" s="96"/>
      <c r="O449" s="97"/>
      <c r="P449" s="46"/>
      <c r="Q449" s="46"/>
      <c r="R449" s="95"/>
      <c r="S449" s="96"/>
      <c r="T449" s="78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6"/>
        <v>78069675</v>
      </c>
      <c r="G450" s="104">
        <v>27506795</v>
      </c>
      <c r="H450" s="104">
        <v>22673164</v>
      </c>
      <c r="I450" s="104">
        <v>3446529</v>
      </c>
      <c r="J450" s="104">
        <v>24443187</v>
      </c>
      <c r="K450" s="36"/>
      <c r="L450" s="219" t="s">
        <v>2342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6"/>
        <v>134808571</v>
      </c>
      <c r="G451" s="104">
        <v>44391910</v>
      </c>
      <c r="H451" s="104">
        <v>27674328</v>
      </c>
      <c r="I451" s="104">
        <v>9469170</v>
      </c>
      <c r="J451" s="104">
        <v>53273163</v>
      </c>
      <c r="K451" s="36"/>
      <c r="L451" s="219" t="s">
        <v>2342</v>
      </c>
      <c r="M451" s="95"/>
      <c r="N451" s="96"/>
      <c r="O451" s="97"/>
      <c r="P451" s="46"/>
      <c r="Q451" s="46"/>
      <c r="R451" s="95"/>
      <c r="S451" s="96"/>
      <c r="T451" s="97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aca="true" t="shared" si="7" ref="F452:F515">G452+H452+I452+J452</f>
        <v>1477692</v>
      </c>
      <c r="G452" s="104">
        <v>641905</v>
      </c>
      <c r="H452" s="104">
        <v>475446</v>
      </c>
      <c r="I452" s="104">
        <v>44731</v>
      </c>
      <c r="J452" s="104">
        <v>315610</v>
      </c>
      <c r="K452" s="36"/>
      <c r="L452" s="219" t="s">
        <v>2347</v>
      </c>
      <c r="M452" s="95"/>
      <c r="N452" s="96"/>
      <c r="O452" s="97"/>
      <c r="P452" s="46"/>
      <c r="Q452" s="46"/>
      <c r="R452" s="95"/>
      <c r="S452" s="96"/>
      <c r="T452" s="97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7"/>
        <v>7666664</v>
      </c>
      <c r="G453" s="104">
        <v>5722340</v>
      </c>
      <c r="H453" s="104">
        <v>1730749</v>
      </c>
      <c r="I453" s="104">
        <v>0</v>
      </c>
      <c r="J453" s="104">
        <v>213575</v>
      </c>
      <c r="K453" s="36"/>
      <c r="L453" s="219" t="s">
        <v>2342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7"/>
        <v>2601331</v>
      </c>
      <c r="G454" s="104">
        <v>1246022</v>
      </c>
      <c r="H454" s="104">
        <v>1248787</v>
      </c>
      <c r="I454" s="104">
        <v>49570</v>
      </c>
      <c r="J454" s="104">
        <v>56952</v>
      </c>
      <c r="K454" s="36"/>
      <c r="L454" s="219" t="s">
        <v>2342</v>
      </c>
      <c r="M454" s="95"/>
      <c r="N454" s="96"/>
      <c r="O454" s="97"/>
      <c r="P454" s="46"/>
      <c r="Q454" s="46"/>
      <c r="R454" s="95"/>
      <c r="S454" s="96"/>
      <c r="T454" s="97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7"/>
        <v>38365712</v>
      </c>
      <c r="G455" s="104">
        <v>6643774</v>
      </c>
      <c r="H455" s="104">
        <v>10962698</v>
      </c>
      <c r="I455" s="104">
        <v>16761255</v>
      </c>
      <c r="J455" s="104">
        <v>3997985</v>
      </c>
      <c r="K455" s="36"/>
      <c r="L455" s="219" t="s">
        <v>2347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7"/>
        <v>36663633</v>
      </c>
      <c r="G456" s="104">
        <v>17597962</v>
      </c>
      <c r="H456" s="104">
        <v>10217359</v>
      </c>
      <c r="I456" s="104">
        <v>3346207</v>
      </c>
      <c r="J456" s="104">
        <v>5502105</v>
      </c>
      <c r="K456" s="36"/>
      <c r="L456" s="219" t="s">
        <v>2347</v>
      </c>
      <c r="M456" s="95"/>
      <c r="N456" s="96"/>
      <c r="O456" s="78"/>
      <c r="P456" s="46"/>
      <c r="Q456" s="46"/>
      <c r="R456" s="95"/>
      <c r="S456" s="96"/>
      <c r="T456" s="97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7"/>
        <v>449795</v>
      </c>
      <c r="G457" s="104">
        <v>0</v>
      </c>
      <c r="H457" s="104">
        <v>286752</v>
      </c>
      <c r="I457" s="104">
        <v>0</v>
      </c>
      <c r="J457" s="104">
        <v>163043</v>
      </c>
      <c r="K457" s="36"/>
      <c r="L457" s="219" t="s">
        <v>2286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7"/>
        <v>135351981</v>
      </c>
      <c r="G458" s="104">
        <v>54204042</v>
      </c>
      <c r="H458" s="104">
        <v>11241100</v>
      </c>
      <c r="I458" s="104">
        <v>44743560</v>
      </c>
      <c r="J458" s="104">
        <v>25163279</v>
      </c>
      <c r="K458" s="36"/>
      <c r="L458" s="219" t="s">
        <v>2347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7"/>
        <v>12116129</v>
      </c>
      <c r="G459" s="104">
        <v>8503169</v>
      </c>
      <c r="H459" s="104">
        <v>2380716</v>
      </c>
      <c r="I459" s="104">
        <v>15200</v>
      </c>
      <c r="J459" s="104">
        <v>1217044</v>
      </c>
      <c r="K459" s="36"/>
      <c r="L459" s="219" t="s">
        <v>2342</v>
      </c>
      <c r="M459" s="95"/>
      <c r="N459" s="96"/>
      <c r="O459" s="97"/>
      <c r="P459" s="46"/>
      <c r="Q459" s="46"/>
      <c r="R459" s="95"/>
      <c r="S459" s="96"/>
      <c r="T459" s="78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7"/>
        <v>16291455</v>
      </c>
      <c r="G460" s="104">
        <v>4635680</v>
      </c>
      <c r="H460" s="104">
        <v>7230945</v>
      </c>
      <c r="I460" s="104">
        <v>1904697</v>
      </c>
      <c r="J460" s="104">
        <v>2520133</v>
      </c>
      <c r="K460" s="36"/>
      <c r="L460" s="219" t="s">
        <v>2347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7"/>
        <v>72421290</v>
      </c>
      <c r="G461" s="104">
        <v>56906777</v>
      </c>
      <c r="H461" s="104">
        <v>15194350</v>
      </c>
      <c r="I461" s="104">
        <v>87600</v>
      </c>
      <c r="J461" s="104">
        <v>232563</v>
      </c>
      <c r="K461" s="36"/>
      <c r="L461" s="219" t="s">
        <v>2342</v>
      </c>
      <c r="M461" s="95"/>
      <c r="N461" s="96"/>
      <c r="O461" s="97"/>
      <c r="P461" s="46"/>
      <c r="Q461" s="46"/>
      <c r="R461" s="95"/>
      <c r="S461" s="96"/>
      <c r="T461" s="78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7"/>
        <v>32536084</v>
      </c>
      <c r="G462" s="104">
        <v>16936808</v>
      </c>
      <c r="H462" s="104">
        <v>11519461</v>
      </c>
      <c r="I462" s="104">
        <v>2230655</v>
      </c>
      <c r="J462" s="104">
        <v>1849160</v>
      </c>
      <c r="K462" s="36"/>
      <c r="L462" s="219" t="s">
        <v>2342</v>
      </c>
      <c r="M462" s="95"/>
      <c r="N462" s="96"/>
      <c r="O462" s="97"/>
      <c r="P462" s="46"/>
      <c r="Q462" s="46"/>
      <c r="R462" s="95"/>
      <c r="S462" s="96"/>
      <c r="T462" s="97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7"/>
        <v>24420951</v>
      </c>
      <c r="G463" s="104">
        <v>21960901</v>
      </c>
      <c r="H463" s="104">
        <v>1035911</v>
      </c>
      <c r="I463" s="104">
        <v>192841</v>
      </c>
      <c r="J463" s="104">
        <v>1231298</v>
      </c>
      <c r="K463" s="36"/>
      <c r="L463" s="219" t="s">
        <v>2342</v>
      </c>
      <c r="M463" s="95"/>
      <c r="N463" s="96"/>
      <c r="O463" s="78"/>
      <c r="P463" s="46"/>
      <c r="Q463" s="46"/>
      <c r="R463" s="95"/>
      <c r="S463" s="96"/>
      <c r="T463" s="78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7"/>
        <v>1557941</v>
      </c>
      <c r="G464" s="104">
        <v>37771</v>
      </c>
      <c r="H464" s="104">
        <v>1143595</v>
      </c>
      <c r="I464" s="104">
        <v>300000</v>
      </c>
      <c r="J464" s="104">
        <v>76575</v>
      </c>
      <c r="K464" s="36"/>
      <c r="L464" s="220" t="s">
        <v>2286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7"/>
        <v>1854642</v>
      </c>
      <c r="G465" s="104">
        <v>884021</v>
      </c>
      <c r="H465" s="104">
        <v>881121</v>
      </c>
      <c r="I465" s="104">
        <v>0</v>
      </c>
      <c r="J465" s="104">
        <v>89500</v>
      </c>
      <c r="K465" s="36"/>
      <c r="L465" s="219" t="s">
        <v>2342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 t="shared" si="7"/>
        <v>156073</v>
      </c>
      <c r="G466" s="104">
        <v>0</v>
      </c>
      <c r="H466" s="104">
        <v>156073</v>
      </c>
      <c r="I466" s="104">
        <v>0</v>
      </c>
      <c r="J466" s="104">
        <v>0</v>
      </c>
      <c r="K466" s="36"/>
      <c r="L466" s="220" t="s">
        <v>2286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t="shared" si="7"/>
        <v>3102997</v>
      </c>
      <c r="G467" s="104">
        <v>887152</v>
      </c>
      <c r="H467" s="104">
        <v>892889</v>
      </c>
      <c r="I467" s="104">
        <v>224537</v>
      </c>
      <c r="J467" s="104">
        <v>1098419</v>
      </c>
      <c r="K467" s="36"/>
      <c r="L467" s="219" t="s">
        <v>2341</v>
      </c>
      <c r="M467" s="95"/>
      <c r="N467" s="96"/>
      <c r="O467" s="97"/>
      <c r="P467" s="46"/>
      <c r="Q467" s="46"/>
      <c r="R467" s="95"/>
      <c r="S467" s="96"/>
      <c r="T467" s="97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7"/>
        <v>23559692</v>
      </c>
      <c r="G468" s="104">
        <v>12273209</v>
      </c>
      <c r="H468" s="104">
        <v>7718643</v>
      </c>
      <c r="I468" s="104">
        <v>173601</v>
      </c>
      <c r="J468" s="104">
        <v>3394239</v>
      </c>
      <c r="K468" s="36"/>
      <c r="L468" s="219" t="s">
        <v>2342</v>
      </c>
      <c r="M468" s="95"/>
      <c r="N468" s="96"/>
      <c r="O468" s="97"/>
      <c r="P468" s="46"/>
      <c r="Q468" s="46"/>
      <c r="R468" s="95"/>
      <c r="S468" s="96"/>
      <c r="T468" s="97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7"/>
        <v>15235755</v>
      </c>
      <c r="G469" s="104">
        <v>9597358</v>
      </c>
      <c r="H469" s="104">
        <v>4858198</v>
      </c>
      <c r="I469" s="104">
        <v>0</v>
      </c>
      <c r="J469" s="104">
        <v>780199</v>
      </c>
      <c r="K469" s="36"/>
      <c r="L469" s="219" t="s">
        <v>2342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7"/>
        <v>3832157</v>
      </c>
      <c r="G470" s="104">
        <v>1635950</v>
      </c>
      <c r="H470" s="104">
        <v>692532</v>
      </c>
      <c r="I470" s="104">
        <v>290000</v>
      </c>
      <c r="J470" s="104">
        <v>1213675</v>
      </c>
      <c r="K470" s="36"/>
      <c r="L470" s="219" t="s">
        <v>2342</v>
      </c>
      <c r="M470" s="95"/>
      <c r="N470" s="96"/>
      <c r="O470" s="78"/>
      <c r="P470" s="46"/>
      <c r="Q470" s="46"/>
      <c r="R470" s="95"/>
      <c r="S470" s="96"/>
      <c r="T470" s="97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7"/>
        <v>6644761</v>
      </c>
      <c r="G471" s="104">
        <v>3534991</v>
      </c>
      <c r="H471" s="104">
        <v>2690834</v>
      </c>
      <c r="I471" s="104">
        <v>288088</v>
      </c>
      <c r="J471" s="104">
        <v>130848</v>
      </c>
      <c r="K471" s="36"/>
      <c r="L471" s="219" t="s">
        <v>2342</v>
      </c>
      <c r="M471" s="95"/>
      <c r="N471" s="96"/>
      <c r="O471" s="97"/>
      <c r="P471" s="46"/>
      <c r="Q471" s="46"/>
      <c r="R471" s="95"/>
      <c r="S471" s="96"/>
      <c r="T471" s="97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7"/>
        <v>8053332</v>
      </c>
      <c r="G472" s="104">
        <v>4810533</v>
      </c>
      <c r="H472" s="104">
        <v>2533220</v>
      </c>
      <c r="I472" s="104">
        <v>418501</v>
      </c>
      <c r="J472" s="104">
        <v>291078</v>
      </c>
      <c r="K472" s="36"/>
      <c r="L472" s="219" t="s">
        <v>2347</v>
      </c>
      <c r="M472" s="95"/>
      <c r="N472" s="96"/>
      <c r="O472" s="97"/>
      <c r="P472" s="46"/>
      <c r="Q472" s="46"/>
      <c r="R472" s="95"/>
      <c r="S472" s="96"/>
      <c r="T472" s="97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7"/>
        <v>626851</v>
      </c>
      <c r="G473" s="104">
        <v>0</v>
      </c>
      <c r="H473" s="104">
        <v>491099</v>
      </c>
      <c r="I473" s="104">
        <v>0</v>
      </c>
      <c r="J473" s="104">
        <v>135752</v>
      </c>
      <c r="K473" s="36"/>
      <c r="L473" s="219" t="s">
        <v>2342</v>
      </c>
      <c r="M473" s="95"/>
      <c r="N473" s="96"/>
      <c r="O473" s="97"/>
      <c r="P473" s="46"/>
      <c r="Q473" s="46"/>
      <c r="R473" s="95"/>
      <c r="S473" s="96"/>
      <c r="T473" s="97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7"/>
        <v>50929881</v>
      </c>
      <c r="G474" s="104">
        <v>27027636</v>
      </c>
      <c r="H474" s="104">
        <v>8643627</v>
      </c>
      <c r="I474" s="104">
        <v>1542201</v>
      </c>
      <c r="J474" s="104">
        <v>13716417</v>
      </c>
      <c r="K474" s="36"/>
      <c r="L474" s="219" t="s">
        <v>2342</v>
      </c>
      <c r="M474" s="95"/>
      <c r="N474" s="96"/>
      <c r="O474" s="97"/>
      <c r="P474" s="46"/>
      <c r="Q474" s="46"/>
      <c r="R474" s="95"/>
      <c r="S474" s="96"/>
      <c r="T474" s="97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7"/>
        <v>11205807</v>
      </c>
      <c r="G475" s="104">
        <v>7965060</v>
      </c>
      <c r="H475" s="104">
        <v>2285672</v>
      </c>
      <c r="I475" s="104">
        <v>45000</v>
      </c>
      <c r="J475" s="104">
        <v>910075</v>
      </c>
      <c r="K475" s="36"/>
      <c r="L475" s="219" t="s">
        <v>2342</v>
      </c>
      <c r="M475" s="95"/>
      <c r="N475" s="96"/>
      <c r="O475" s="97"/>
      <c r="P475" s="46"/>
      <c r="Q475" s="46"/>
      <c r="R475" s="95"/>
      <c r="S475" s="96"/>
      <c r="T475" s="97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7"/>
        <v>3827717</v>
      </c>
      <c r="G476" s="104">
        <v>2261100</v>
      </c>
      <c r="H476" s="104">
        <v>1566617</v>
      </c>
      <c r="I476" s="104">
        <v>0</v>
      </c>
      <c r="J476" s="104">
        <v>0</v>
      </c>
      <c r="K476" s="36"/>
      <c r="L476" s="219" t="s">
        <v>2347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7"/>
        <v>41113850</v>
      </c>
      <c r="G477" s="104">
        <v>24499641</v>
      </c>
      <c r="H477" s="104">
        <v>5588744</v>
      </c>
      <c r="I477" s="104">
        <v>8132656</v>
      </c>
      <c r="J477" s="104">
        <v>2892809</v>
      </c>
      <c r="K477" s="36"/>
      <c r="L477" s="219" t="s">
        <v>2342</v>
      </c>
      <c r="M477" s="95"/>
      <c r="N477" s="96"/>
      <c r="O477" s="97"/>
      <c r="P477" s="46"/>
      <c r="Q477" s="46"/>
      <c r="R477" s="95"/>
      <c r="S477" s="96"/>
      <c r="T477" s="97"/>
      <c r="U477" s="46"/>
    </row>
    <row r="478" spans="1:2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7"/>
        <v>2265453</v>
      </c>
      <c r="G478" s="104">
        <v>208720</v>
      </c>
      <c r="H478" s="104">
        <v>2009233</v>
      </c>
      <c r="I478" s="104">
        <v>42500</v>
      </c>
      <c r="J478" s="104">
        <v>5000</v>
      </c>
      <c r="K478" s="36"/>
      <c r="L478" s="219" t="s">
        <v>2347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7"/>
        <v>244638251</v>
      </c>
      <c r="G479" s="104">
        <v>1916000</v>
      </c>
      <c r="H479" s="104">
        <v>34929006</v>
      </c>
      <c r="I479" s="104">
        <v>168601962</v>
      </c>
      <c r="J479" s="104">
        <v>39191283</v>
      </c>
      <c r="K479" s="36"/>
      <c r="L479" s="219" t="s">
        <v>2347</v>
      </c>
      <c r="M479" s="95"/>
      <c r="N479" s="96"/>
      <c r="O479" s="78"/>
      <c r="P479" s="46"/>
      <c r="Q479" s="46"/>
      <c r="R479" s="95"/>
      <c r="S479" s="96"/>
      <c r="T479" s="97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7"/>
        <v>1403174</v>
      </c>
      <c r="G480" s="104">
        <v>157500</v>
      </c>
      <c r="H480" s="104">
        <v>1203774</v>
      </c>
      <c r="I480" s="104">
        <v>0</v>
      </c>
      <c r="J480" s="104">
        <v>41900</v>
      </c>
      <c r="K480" s="36"/>
      <c r="L480" s="220" t="s">
        <v>2286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7"/>
        <v>19478331</v>
      </c>
      <c r="G481" s="104">
        <v>165500</v>
      </c>
      <c r="H481" s="104">
        <v>10417050</v>
      </c>
      <c r="I481" s="104">
        <v>8357336</v>
      </c>
      <c r="J481" s="104">
        <v>538445</v>
      </c>
      <c r="K481" s="36"/>
      <c r="L481" s="219" t="s">
        <v>2347</v>
      </c>
      <c r="M481" s="95"/>
      <c r="N481" s="96"/>
      <c r="O481" s="97"/>
      <c r="P481" s="46"/>
      <c r="Q481" s="46"/>
      <c r="R481" s="95"/>
      <c r="S481" s="96"/>
      <c r="T481" s="78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7"/>
        <v>17231614</v>
      </c>
      <c r="G482" s="104">
        <v>836350</v>
      </c>
      <c r="H482" s="104">
        <v>5328101</v>
      </c>
      <c r="I482" s="104">
        <v>7500</v>
      </c>
      <c r="J482" s="104">
        <v>11059663</v>
      </c>
      <c r="K482" s="36"/>
      <c r="L482" s="219" t="s">
        <v>2342</v>
      </c>
      <c r="M482" s="95"/>
      <c r="N482" s="96"/>
      <c r="O482" s="97"/>
      <c r="P482" s="46"/>
      <c r="Q482" s="46"/>
      <c r="R482" s="95"/>
      <c r="S482" s="96"/>
      <c r="T482" s="97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7"/>
        <v>9939827</v>
      </c>
      <c r="G483" s="104">
        <v>347100</v>
      </c>
      <c r="H483" s="104">
        <v>3885232</v>
      </c>
      <c r="I483" s="104">
        <v>5000000</v>
      </c>
      <c r="J483" s="104">
        <v>707495</v>
      </c>
      <c r="K483" s="36"/>
      <c r="L483" s="219" t="s">
        <v>2342</v>
      </c>
      <c r="M483" s="95"/>
      <c r="N483" s="96"/>
      <c r="O483" s="97"/>
      <c r="P483" s="46"/>
      <c r="Q483" s="46"/>
      <c r="R483" s="95"/>
      <c r="S483" s="96"/>
      <c r="T483" s="97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7"/>
        <v>81412148</v>
      </c>
      <c r="G484" s="104">
        <v>2696806</v>
      </c>
      <c r="H484" s="104">
        <v>17032793</v>
      </c>
      <c r="I484" s="104">
        <v>51239382</v>
      </c>
      <c r="J484" s="104">
        <v>10443167</v>
      </c>
      <c r="K484" s="63"/>
      <c r="L484" s="219" t="s">
        <v>2342</v>
      </c>
      <c r="M484" s="95"/>
      <c r="N484" s="96"/>
      <c r="O484" s="97"/>
      <c r="P484" s="46"/>
      <c r="Q484" s="46"/>
      <c r="R484" s="95"/>
      <c r="S484" s="96"/>
      <c r="T484" s="78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7"/>
        <v>66099079</v>
      </c>
      <c r="G485" s="104">
        <v>14658264</v>
      </c>
      <c r="H485" s="104">
        <v>19388111</v>
      </c>
      <c r="I485" s="104">
        <v>7480000</v>
      </c>
      <c r="J485" s="104">
        <v>24572704</v>
      </c>
      <c r="K485" s="36"/>
      <c r="L485" s="219" t="s">
        <v>2347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7"/>
        <v>8766373</v>
      </c>
      <c r="G486" s="104">
        <v>5620700</v>
      </c>
      <c r="H486" s="104">
        <v>2550866</v>
      </c>
      <c r="I486" s="104">
        <v>35300</v>
      </c>
      <c r="J486" s="104">
        <v>559507</v>
      </c>
      <c r="K486" s="36"/>
      <c r="L486" s="219" t="s">
        <v>2342</v>
      </c>
      <c r="M486" s="95"/>
      <c r="N486" s="96"/>
      <c r="O486" s="97"/>
      <c r="P486" s="46"/>
      <c r="Q486" s="46"/>
      <c r="R486" s="95"/>
      <c r="S486" s="96"/>
      <c r="T486" s="97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7"/>
        <v>541721</v>
      </c>
      <c r="G487" s="104">
        <v>0</v>
      </c>
      <c r="H487" s="104">
        <v>541721</v>
      </c>
      <c r="I487" s="104">
        <v>0</v>
      </c>
      <c r="J487" s="104">
        <v>0</v>
      </c>
      <c r="K487" s="36"/>
      <c r="L487" s="220" t="s">
        <v>2286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7"/>
        <v>4192060</v>
      </c>
      <c r="G488" s="104">
        <v>23400</v>
      </c>
      <c r="H488" s="104">
        <v>3763555</v>
      </c>
      <c r="I488" s="104">
        <v>12060</v>
      </c>
      <c r="J488" s="104">
        <v>393045</v>
      </c>
      <c r="K488" s="36"/>
      <c r="L488" s="219" t="s">
        <v>2347</v>
      </c>
      <c r="M488" s="95"/>
      <c r="N488" s="96"/>
      <c r="O488" s="97"/>
      <c r="P488" s="46"/>
      <c r="Q488" s="46"/>
      <c r="R488" s="95"/>
      <c r="S488" s="96"/>
      <c r="T488" s="78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7"/>
        <v>52915876</v>
      </c>
      <c r="G489" s="104">
        <v>950000</v>
      </c>
      <c r="H489" s="104">
        <v>3356338</v>
      </c>
      <c r="I489" s="104">
        <v>15530402</v>
      </c>
      <c r="J489" s="104">
        <v>33079136</v>
      </c>
      <c r="K489" s="36"/>
      <c r="L489" s="219" t="s">
        <v>2342</v>
      </c>
      <c r="M489" s="95"/>
      <c r="N489" s="96"/>
      <c r="O489" s="97"/>
      <c r="P489" s="46"/>
      <c r="Q489" s="46"/>
      <c r="R489" s="95"/>
      <c r="S489" s="96"/>
      <c r="T489" s="97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7"/>
        <v>3668352</v>
      </c>
      <c r="G490" s="104">
        <v>95200</v>
      </c>
      <c r="H490" s="104">
        <v>1723760</v>
      </c>
      <c r="I490" s="104">
        <v>12000</v>
      </c>
      <c r="J490" s="104">
        <v>1837392</v>
      </c>
      <c r="K490" s="36"/>
      <c r="L490" s="219" t="s">
        <v>2342</v>
      </c>
      <c r="M490" s="95"/>
      <c r="N490" s="96"/>
      <c r="O490" s="97"/>
      <c r="P490" s="46"/>
      <c r="Q490" s="46"/>
      <c r="R490" s="95"/>
      <c r="S490" s="96"/>
      <c r="T490" s="78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7"/>
        <v>160326814</v>
      </c>
      <c r="G491" s="104">
        <v>2053215</v>
      </c>
      <c r="H491" s="104">
        <v>14803734</v>
      </c>
      <c r="I491" s="104">
        <v>93599481</v>
      </c>
      <c r="J491" s="104">
        <v>49870384</v>
      </c>
      <c r="K491" s="36"/>
      <c r="L491" s="219" t="s">
        <v>2342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7"/>
        <v>16483689</v>
      </c>
      <c r="G492" s="104">
        <v>1768825</v>
      </c>
      <c r="H492" s="104">
        <v>9269577</v>
      </c>
      <c r="I492" s="104">
        <v>1149700</v>
      </c>
      <c r="J492" s="104">
        <v>4295587</v>
      </c>
      <c r="K492" s="36"/>
      <c r="L492" s="219" t="s">
        <v>2347</v>
      </c>
      <c r="M492" s="95"/>
      <c r="N492" s="96"/>
      <c r="O492" s="97"/>
      <c r="P492" s="46"/>
      <c r="Q492" s="46"/>
      <c r="R492" s="95"/>
      <c r="S492" s="96"/>
      <c r="T492" s="78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7"/>
        <v>4131358</v>
      </c>
      <c r="G493" s="104">
        <v>15606</v>
      </c>
      <c r="H493" s="104">
        <v>2207141</v>
      </c>
      <c r="I493" s="104">
        <v>99400</v>
      </c>
      <c r="J493" s="104">
        <v>1809211</v>
      </c>
      <c r="K493" s="36"/>
      <c r="L493" s="220" t="s">
        <v>2286</v>
      </c>
      <c r="M493" s="95"/>
      <c r="N493" s="96"/>
      <c r="O493" s="97"/>
      <c r="P493" s="46"/>
      <c r="Q493" s="46"/>
      <c r="R493" s="95"/>
      <c r="S493" s="96"/>
      <c r="T493" s="97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7"/>
        <v>1972187</v>
      </c>
      <c r="G494" s="104">
        <v>505000</v>
      </c>
      <c r="H494" s="104">
        <v>646277</v>
      </c>
      <c r="I494" s="104">
        <v>173400</v>
      </c>
      <c r="J494" s="104">
        <v>647510</v>
      </c>
      <c r="K494" s="36"/>
      <c r="L494" s="219" t="s">
        <v>2342</v>
      </c>
      <c r="M494" s="95"/>
      <c r="N494" s="96"/>
      <c r="O494" s="78"/>
      <c r="P494" s="46"/>
      <c r="Q494" s="46"/>
      <c r="R494" s="95"/>
      <c r="S494" s="96"/>
      <c r="T494" s="78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7"/>
        <v>838474</v>
      </c>
      <c r="G495" s="104">
        <v>324450</v>
      </c>
      <c r="H495" s="104">
        <v>45500</v>
      </c>
      <c r="I495" s="104">
        <v>6000</v>
      </c>
      <c r="J495" s="104">
        <v>462524</v>
      </c>
      <c r="K495" s="36"/>
      <c r="L495" s="219" t="s">
        <v>2347</v>
      </c>
      <c r="M495" s="95"/>
      <c r="N495" s="96"/>
      <c r="O495" s="97"/>
      <c r="P495" s="46"/>
      <c r="Q495" s="46"/>
      <c r="R495" s="95"/>
      <c r="S495" s="96"/>
      <c r="T495" s="78"/>
      <c r="U495" s="46"/>
    </row>
    <row r="496" spans="1:2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7"/>
        <v>618827</v>
      </c>
      <c r="G496" s="104">
        <v>227300</v>
      </c>
      <c r="H496" s="104">
        <v>166878</v>
      </c>
      <c r="I496" s="104">
        <v>113618</v>
      </c>
      <c r="J496" s="104">
        <v>111031</v>
      </c>
      <c r="K496" s="36"/>
      <c r="L496" s="219" t="s">
        <v>2342</v>
      </c>
      <c r="M496" s="95"/>
      <c r="N496" s="96"/>
      <c r="O496" s="97"/>
      <c r="P496" s="46"/>
      <c r="Q496" s="46"/>
      <c r="R496" s="95"/>
      <c r="S496" s="96"/>
      <c r="T496" s="97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7"/>
        <v>2518126</v>
      </c>
      <c r="G497" s="104">
        <v>382075</v>
      </c>
      <c r="H497" s="104">
        <v>295259</v>
      </c>
      <c r="I497" s="104">
        <v>1816361</v>
      </c>
      <c r="J497" s="104">
        <v>24431</v>
      </c>
      <c r="K497" s="36"/>
      <c r="L497" s="219" t="s">
        <v>2342</v>
      </c>
      <c r="M497" s="95"/>
      <c r="N497" s="96"/>
      <c r="O497" s="78"/>
      <c r="P497" s="46"/>
      <c r="Q497" s="46"/>
      <c r="R497" s="95"/>
      <c r="S497" s="96"/>
      <c r="T497" s="78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7"/>
        <v>2555873</v>
      </c>
      <c r="G498" s="104">
        <v>28601</v>
      </c>
      <c r="H498" s="104">
        <v>419205</v>
      </c>
      <c r="I498" s="104">
        <v>301809</v>
      </c>
      <c r="J498" s="104">
        <v>1806258</v>
      </c>
      <c r="K498" s="36"/>
      <c r="L498" s="219" t="s">
        <v>2342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7"/>
        <v>11901141</v>
      </c>
      <c r="G499" s="104">
        <v>460700</v>
      </c>
      <c r="H499" s="104">
        <v>564419</v>
      </c>
      <c r="I499" s="104">
        <v>5277467</v>
      </c>
      <c r="J499" s="104">
        <v>5598555</v>
      </c>
      <c r="K499" s="36"/>
      <c r="L499" s="219" t="s">
        <v>2342</v>
      </c>
      <c r="M499" s="95"/>
      <c r="N499" s="96"/>
      <c r="O499" s="97"/>
      <c r="P499" s="46"/>
      <c r="Q499" s="46"/>
      <c r="R499" s="95"/>
      <c r="S499" s="96"/>
      <c r="T499" s="78"/>
      <c r="U499" s="46"/>
    </row>
    <row r="500" spans="1:21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7"/>
        <v>1598614</v>
      </c>
      <c r="G500" s="104">
        <v>491122</v>
      </c>
      <c r="H500" s="104">
        <v>878627</v>
      </c>
      <c r="I500" s="104">
        <v>3000</v>
      </c>
      <c r="J500" s="104">
        <v>225865</v>
      </c>
      <c r="K500" s="36"/>
      <c r="L500" s="219" t="s">
        <v>2342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7"/>
        <v>4701517</v>
      </c>
      <c r="G501" s="104">
        <v>35850</v>
      </c>
      <c r="H501" s="104">
        <v>2544973</v>
      </c>
      <c r="I501" s="104">
        <v>584716</v>
      </c>
      <c r="J501" s="104">
        <v>1535978</v>
      </c>
      <c r="K501" s="36"/>
      <c r="L501" s="219" t="s">
        <v>2347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7"/>
        <v>3415683</v>
      </c>
      <c r="G502" s="104">
        <v>502000</v>
      </c>
      <c r="H502" s="104">
        <v>621955</v>
      </c>
      <c r="I502" s="104">
        <v>907100</v>
      </c>
      <c r="J502" s="104">
        <v>1384628</v>
      </c>
      <c r="K502" s="36"/>
      <c r="L502" s="219" t="s">
        <v>2347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7"/>
        <v>4771777</v>
      </c>
      <c r="G503" s="104">
        <v>848204</v>
      </c>
      <c r="H503" s="104">
        <v>643050</v>
      </c>
      <c r="I503" s="104">
        <v>473063</v>
      </c>
      <c r="J503" s="104">
        <v>2807460</v>
      </c>
      <c r="K503" s="36"/>
      <c r="L503" s="219" t="s">
        <v>2347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7"/>
        <v>889602</v>
      </c>
      <c r="G504" s="104">
        <v>524900</v>
      </c>
      <c r="H504" s="104">
        <v>265402</v>
      </c>
      <c r="I504" s="104">
        <v>59250</v>
      </c>
      <c r="J504" s="104">
        <v>40050</v>
      </c>
      <c r="K504" s="36"/>
      <c r="L504" s="219" t="s">
        <v>2286</v>
      </c>
      <c r="M504" s="95"/>
      <c r="N504" s="96"/>
      <c r="O504" s="78"/>
      <c r="P504" s="46"/>
      <c r="Q504" s="46"/>
      <c r="R504" s="95"/>
      <c r="S504" s="96"/>
      <c r="T504" s="78"/>
      <c r="U504" s="46"/>
    </row>
    <row r="505" spans="1:21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7"/>
        <v>1321381</v>
      </c>
      <c r="G505" s="104">
        <v>0</v>
      </c>
      <c r="H505" s="104">
        <v>334486</v>
      </c>
      <c r="I505" s="104">
        <v>6515</v>
      </c>
      <c r="J505" s="104">
        <v>980380</v>
      </c>
      <c r="K505" s="36"/>
      <c r="L505" s="219" t="s">
        <v>2342</v>
      </c>
      <c r="M505" s="95"/>
      <c r="N505" s="96"/>
      <c r="O505" s="97"/>
      <c r="P505" s="46"/>
      <c r="Q505" s="46"/>
      <c r="R505" s="95"/>
      <c r="S505" s="96"/>
      <c r="T505" s="78"/>
      <c r="U505" s="46"/>
    </row>
    <row r="506" spans="1:21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7"/>
        <v>10594601</v>
      </c>
      <c r="G506" s="104">
        <v>2740401</v>
      </c>
      <c r="H506" s="104">
        <v>1756306</v>
      </c>
      <c r="I506" s="104">
        <v>2631385</v>
      </c>
      <c r="J506" s="104">
        <v>3466509</v>
      </c>
      <c r="K506" s="36"/>
      <c r="L506" s="219" t="s">
        <v>2342</v>
      </c>
      <c r="M506" s="95"/>
      <c r="N506" s="96"/>
      <c r="O506" s="97"/>
      <c r="P506" s="46"/>
      <c r="Q506" s="46"/>
      <c r="R506" s="95"/>
      <c r="S506" s="96"/>
      <c r="T506" s="97"/>
      <c r="U506" s="46"/>
    </row>
    <row r="507" spans="1:21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7"/>
        <v>3066627</v>
      </c>
      <c r="G507" s="104">
        <v>421797</v>
      </c>
      <c r="H507" s="104">
        <v>224534</v>
      </c>
      <c r="I507" s="104">
        <v>277878</v>
      </c>
      <c r="J507" s="104">
        <v>2142418</v>
      </c>
      <c r="K507" s="36"/>
      <c r="L507" s="219" t="s">
        <v>2347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7"/>
        <v>1952336</v>
      </c>
      <c r="G508" s="104">
        <v>0</v>
      </c>
      <c r="H508" s="104">
        <v>1120885</v>
      </c>
      <c r="I508" s="104">
        <v>0</v>
      </c>
      <c r="J508" s="104">
        <v>831451</v>
      </c>
      <c r="K508" s="36"/>
      <c r="L508" s="219" t="s">
        <v>2342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7"/>
        <v>13068545</v>
      </c>
      <c r="G509" s="104">
        <v>1253749</v>
      </c>
      <c r="H509" s="104">
        <v>3700000</v>
      </c>
      <c r="I509" s="104">
        <v>1655982</v>
      </c>
      <c r="J509" s="104">
        <v>6458814</v>
      </c>
      <c r="K509" s="36"/>
      <c r="L509" s="219" t="s">
        <v>2342</v>
      </c>
      <c r="M509" s="95"/>
      <c r="N509" s="96"/>
      <c r="O509" s="78"/>
      <c r="P509" s="46"/>
      <c r="Q509" s="46"/>
      <c r="R509" s="95"/>
      <c r="S509" s="96"/>
      <c r="T509" s="97"/>
      <c r="U509" s="46"/>
    </row>
    <row r="510" spans="1:21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7"/>
        <v>28741877</v>
      </c>
      <c r="G510" s="104">
        <v>2645600</v>
      </c>
      <c r="H510" s="104">
        <v>14653538</v>
      </c>
      <c r="I510" s="104">
        <v>1179200</v>
      </c>
      <c r="J510" s="104">
        <v>10263539</v>
      </c>
      <c r="K510" s="36"/>
      <c r="L510" s="219" t="s">
        <v>2342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7"/>
        <v>14192990</v>
      </c>
      <c r="G511" s="104">
        <v>2001079</v>
      </c>
      <c r="H511" s="104">
        <v>10781471</v>
      </c>
      <c r="I511" s="104">
        <v>0</v>
      </c>
      <c r="J511" s="104">
        <v>1410440</v>
      </c>
      <c r="K511" s="36"/>
      <c r="L511" s="219" t="s">
        <v>2347</v>
      </c>
      <c r="M511" s="95"/>
      <c r="N511" s="96"/>
      <c r="O511" s="97"/>
      <c r="P511" s="46"/>
      <c r="Q511" s="46"/>
      <c r="R511" s="95"/>
      <c r="S511" s="96"/>
      <c r="T511" s="97"/>
      <c r="U511" s="46"/>
    </row>
    <row r="512" spans="1:21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7"/>
        <v>4038842</v>
      </c>
      <c r="G512" s="104">
        <v>169000</v>
      </c>
      <c r="H512" s="104">
        <v>3850443</v>
      </c>
      <c r="I512" s="104">
        <v>0</v>
      </c>
      <c r="J512" s="104">
        <v>19399</v>
      </c>
      <c r="K512" s="36"/>
      <c r="L512" s="220" t="s">
        <v>2286</v>
      </c>
      <c r="M512" s="95"/>
      <c r="N512" s="96"/>
      <c r="O512" s="97"/>
      <c r="P512" s="46"/>
      <c r="Q512" s="46"/>
      <c r="R512" s="95"/>
      <c r="S512" s="96"/>
      <c r="T512" s="97"/>
      <c r="U512" s="46"/>
    </row>
    <row r="513" spans="1:21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7"/>
        <v>65227440</v>
      </c>
      <c r="G513" s="104">
        <v>4087965</v>
      </c>
      <c r="H513" s="104">
        <v>5519817</v>
      </c>
      <c r="I513" s="104">
        <v>11625325</v>
      </c>
      <c r="J513" s="104">
        <v>43994333</v>
      </c>
      <c r="K513" s="36"/>
      <c r="L513" s="219" t="s">
        <v>2342</v>
      </c>
      <c r="M513" s="95"/>
      <c r="N513" s="96"/>
      <c r="O513" s="97"/>
      <c r="P513" s="46"/>
      <c r="Q513" s="46"/>
      <c r="R513" s="95"/>
      <c r="S513" s="96"/>
      <c r="T513" s="97"/>
      <c r="U513" s="46"/>
    </row>
    <row r="514" spans="1:21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7"/>
        <v>73392687</v>
      </c>
      <c r="G514" s="104">
        <v>7554828</v>
      </c>
      <c r="H514" s="104">
        <v>17112317</v>
      </c>
      <c r="I514" s="104">
        <v>1418000</v>
      </c>
      <c r="J514" s="104">
        <v>47307542</v>
      </c>
      <c r="K514" s="36"/>
      <c r="L514" s="219" t="s">
        <v>2342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7"/>
        <v>2287735</v>
      </c>
      <c r="G515" s="104">
        <v>0</v>
      </c>
      <c r="H515" s="104">
        <v>1092198</v>
      </c>
      <c r="I515" s="104">
        <v>42100</v>
      </c>
      <c r="J515" s="104">
        <v>1153437</v>
      </c>
      <c r="K515" s="36"/>
      <c r="L515" s="219" t="s">
        <v>2342</v>
      </c>
      <c r="M515" s="95"/>
      <c r="N515" s="96"/>
      <c r="O515" s="97"/>
      <c r="P515" s="46"/>
      <c r="Q515" s="46"/>
      <c r="R515" s="95"/>
      <c r="S515" s="96"/>
      <c r="T515" s="78"/>
      <c r="U515" s="46"/>
    </row>
    <row r="516" spans="1:21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aca="true" t="shared" si="8" ref="F516:F579">G516+H516+I516+J516</f>
        <v>123874241</v>
      </c>
      <c r="G516" s="104">
        <v>6105480</v>
      </c>
      <c r="H516" s="104">
        <v>21319933</v>
      </c>
      <c r="I516" s="104">
        <v>36155548</v>
      </c>
      <c r="J516" s="104">
        <v>60293280</v>
      </c>
      <c r="K516" s="36"/>
      <c r="L516" s="219" t="s">
        <v>2347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8"/>
        <v>5252645</v>
      </c>
      <c r="G517" s="104">
        <v>1265000</v>
      </c>
      <c r="H517" s="104">
        <v>1864495</v>
      </c>
      <c r="I517" s="104">
        <v>0</v>
      </c>
      <c r="J517" s="104">
        <v>2123150</v>
      </c>
      <c r="K517" s="36"/>
      <c r="L517" s="219" t="s">
        <v>2342</v>
      </c>
      <c r="M517" s="95"/>
      <c r="N517" s="96"/>
      <c r="O517" s="97"/>
      <c r="P517" s="46"/>
      <c r="Q517" s="46"/>
      <c r="R517" s="95"/>
      <c r="S517" s="96"/>
      <c r="T517" s="78"/>
      <c r="U517" s="46"/>
    </row>
    <row r="518" spans="1:21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8"/>
        <v>69583044</v>
      </c>
      <c r="G518" s="104">
        <v>22599805</v>
      </c>
      <c r="H518" s="104">
        <v>17965701</v>
      </c>
      <c r="I518" s="104">
        <v>25126678</v>
      </c>
      <c r="J518" s="104">
        <v>3890860</v>
      </c>
      <c r="K518" s="36"/>
      <c r="L518" s="219" t="s">
        <v>2347</v>
      </c>
      <c r="M518" s="95"/>
      <c r="N518" s="96"/>
      <c r="O518" s="97"/>
      <c r="P518" s="46"/>
      <c r="Q518" s="46"/>
      <c r="R518" s="95"/>
      <c r="S518" s="96"/>
      <c r="T518" s="97"/>
      <c r="U518" s="46"/>
    </row>
    <row r="519" spans="1:21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8"/>
        <v>3959686</v>
      </c>
      <c r="G519" s="104">
        <v>259635</v>
      </c>
      <c r="H519" s="104">
        <v>2415292</v>
      </c>
      <c r="I519" s="104">
        <v>218175</v>
      </c>
      <c r="J519" s="104">
        <v>1066584</v>
      </c>
      <c r="K519" s="36"/>
      <c r="L519" s="219" t="s">
        <v>2342</v>
      </c>
      <c r="M519" s="95"/>
      <c r="N519" s="96"/>
      <c r="O519" s="78"/>
      <c r="P519" s="46"/>
      <c r="Q519" s="46"/>
      <c r="R519" s="95"/>
      <c r="S519" s="96"/>
      <c r="T519" s="78"/>
      <c r="U519" s="46"/>
    </row>
    <row r="520" spans="1:2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8"/>
        <v>184654</v>
      </c>
      <c r="G520" s="104">
        <v>0</v>
      </c>
      <c r="H520" s="104">
        <v>46862</v>
      </c>
      <c r="I520" s="104">
        <v>0</v>
      </c>
      <c r="J520" s="104">
        <v>137792</v>
      </c>
      <c r="K520" s="36"/>
      <c r="L520" s="219" t="s">
        <v>2286</v>
      </c>
      <c r="M520" s="95"/>
      <c r="N520" s="96"/>
      <c r="O520" s="97"/>
      <c r="P520" s="46"/>
      <c r="Q520" s="46"/>
      <c r="R520" s="95"/>
      <c r="S520" s="96"/>
      <c r="T520" s="78"/>
      <c r="U520" s="46"/>
    </row>
    <row r="521" spans="1:21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8"/>
        <v>26836375</v>
      </c>
      <c r="G521" s="104">
        <v>9694784</v>
      </c>
      <c r="H521" s="104">
        <v>7730252</v>
      </c>
      <c r="I521" s="104">
        <v>2813754</v>
      </c>
      <c r="J521" s="104">
        <v>6597585</v>
      </c>
      <c r="K521" s="36"/>
      <c r="L521" s="219" t="s">
        <v>2342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8"/>
        <v>5063185</v>
      </c>
      <c r="G522" s="104">
        <v>100</v>
      </c>
      <c r="H522" s="104">
        <v>1841279</v>
      </c>
      <c r="I522" s="104">
        <v>1124000</v>
      </c>
      <c r="J522" s="104">
        <v>2097806</v>
      </c>
      <c r="K522" s="36"/>
      <c r="L522" s="220" t="s">
        <v>2286</v>
      </c>
      <c r="M522" s="95"/>
      <c r="N522" s="96"/>
      <c r="O522" s="78"/>
      <c r="P522" s="46"/>
      <c r="Q522" s="46"/>
      <c r="R522" s="95"/>
      <c r="S522" s="96"/>
      <c r="T522" s="97"/>
      <c r="U522" s="46"/>
    </row>
    <row r="523" spans="1:21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8"/>
        <v>1168643</v>
      </c>
      <c r="G523" s="104">
        <v>1</v>
      </c>
      <c r="H523" s="104">
        <v>823141</v>
      </c>
      <c r="I523" s="104">
        <v>321500</v>
      </c>
      <c r="J523" s="104">
        <v>24001</v>
      </c>
      <c r="K523" s="36"/>
      <c r="L523" s="219" t="s">
        <v>2342</v>
      </c>
      <c r="M523" s="95"/>
      <c r="N523" s="96"/>
      <c r="O523" s="97"/>
      <c r="P523" s="46"/>
      <c r="Q523" s="46"/>
      <c r="R523" s="95"/>
      <c r="S523" s="96"/>
      <c r="T523" s="97"/>
      <c r="U523" s="46"/>
    </row>
    <row r="524" spans="1:21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8"/>
        <v>124743326</v>
      </c>
      <c r="G524" s="104">
        <v>87100</v>
      </c>
      <c r="H524" s="104">
        <v>6194192</v>
      </c>
      <c r="I524" s="104">
        <v>3680500</v>
      </c>
      <c r="J524" s="104">
        <v>114781534</v>
      </c>
      <c r="K524" s="36"/>
      <c r="L524" s="219" t="s">
        <v>2347</v>
      </c>
      <c r="M524" s="95"/>
      <c r="N524" s="96"/>
      <c r="O524" s="78"/>
      <c r="P524" s="46"/>
      <c r="Q524" s="46"/>
      <c r="R524" s="95"/>
      <c r="S524" s="96"/>
      <c r="T524" s="97"/>
      <c r="U524" s="46"/>
    </row>
    <row r="525" spans="1:21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8"/>
        <v>1170032</v>
      </c>
      <c r="G525" s="104">
        <v>111000</v>
      </c>
      <c r="H525" s="104">
        <v>613748</v>
      </c>
      <c r="I525" s="104">
        <v>0</v>
      </c>
      <c r="J525" s="104">
        <v>445284</v>
      </c>
      <c r="K525" s="36"/>
      <c r="L525" s="219" t="s">
        <v>2342</v>
      </c>
      <c r="M525" s="95"/>
      <c r="N525" s="96"/>
      <c r="O525" s="97"/>
      <c r="P525" s="46"/>
      <c r="Q525" s="46"/>
      <c r="R525" s="95"/>
      <c r="S525" s="96"/>
      <c r="T525" s="97"/>
      <c r="U525" s="46"/>
    </row>
    <row r="526" spans="1:21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8"/>
        <v>33803749</v>
      </c>
      <c r="G526" s="104">
        <v>19662293</v>
      </c>
      <c r="H526" s="104">
        <v>8430702</v>
      </c>
      <c r="I526" s="104">
        <v>1272650</v>
      </c>
      <c r="J526" s="104">
        <v>4438104</v>
      </c>
      <c r="K526" s="36"/>
      <c r="L526" s="219" t="s">
        <v>2342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8"/>
        <v>1276250</v>
      </c>
      <c r="G527" s="104">
        <v>190600</v>
      </c>
      <c r="H527" s="104">
        <v>533404</v>
      </c>
      <c r="I527" s="104">
        <v>0</v>
      </c>
      <c r="J527" s="104">
        <v>552246</v>
      </c>
      <c r="K527" s="36"/>
      <c r="L527" s="219" t="s">
        <v>2342</v>
      </c>
      <c r="M527" s="95"/>
      <c r="N527" s="96"/>
      <c r="O527" s="97"/>
      <c r="P527" s="46"/>
      <c r="Q527" s="46"/>
      <c r="R527" s="95"/>
      <c r="S527" s="96"/>
      <c r="T527" s="97"/>
      <c r="U527" s="46"/>
    </row>
    <row r="528" spans="1:21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8"/>
        <v>37331941</v>
      </c>
      <c r="G528" s="104">
        <v>5336995</v>
      </c>
      <c r="H528" s="104">
        <v>19918780</v>
      </c>
      <c r="I528" s="104">
        <v>677195</v>
      </c>
      <c r="J528" s="104">
        <v>11398971</v>
      </c>
      <c r="K528" s="36"/>
      <c r="L528" s="219" t="s">
        <v>2342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8"/>
        <v>12078332</v>
      </c>
      <c r="G529" s="104">
        <v>2370500</v>
      </c>
      <c r="H529" s="104">
        <v>4576785</v>
      </c>
      <c r="I529" s="104">
        <v>196719</v>
      </c>
      <c r="J529" s="104">
        <v>4934328</v>
      </c>
      <c r="K529" s="36"/>
      <c r="L529" s="219" t="s">
        <v>2342</v>
      </c>
      <c r="M529" s="95"/>
      <c r="N529" s="96"/>
      <c r="O529" s="97"/>
      <c r="P529" s="46"/>
      <c r="Q529" s="46"/>
      <c r="R529" s="95"/>
      <c r="S529" s="96"/>
      <c r="T529" s="78"/>
      <c r="U529" s="46"/>
    </row>
    <row r="530" spans="1:21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55657</v>
      </c>
      <c r="G530" s="104">
        <v>0</v>
      </c>
      <c r="H530" s="104">
        <v>10657</v>
      </c>
      <c r="I530" s="104">
        <v>0</v>
      </c>
      <c r="J530" s="104">
        <v>45000</v>
      </c>
      <c r="K530" s="36"/>
      <c r="L530" s="220" t="s">
        <v>2286</v>
      </c>
      <c r="M530" s="95"/>
      <c r="N530" s="96"/>
      <c r="O530" s="97"/>
      <c r="P530" s="46"/>
      <c r="Q530" s="46"/>
      <c r="R530" s="95"/>
      <c r="S530" s="96"/>
      <c r="T530" s="97"/>
      <c r="U530" s="46"/>
    </row>
    <row r="531" spans="1:21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4276397</v>
      </c>
      <c r="G531" s="104">
        <v>301300</v>
      </c>
      <c r="H531" s="104">
        <v>1225162</v>
      </c>
      <c r="I531" s="104">
        <v>1398350</v>
      </c>
      <c r="J531" s="104">
        <v>1351585</v>
      </c>
      <c r="K531" s="36"/>
      <c r="L531" s="219" t="s">
        <v>2342</v>
      </c>
      <c r="M531" s="95"/>
      <c r="N531" s="96"/>
      <c r="O531" s="97"/>
      <c r="P531" s="46"/>
      <c r="Q531" s="46"/>
      <c r="R531" s="95"/>
      <c r="S531" s="96"/>
      <c r="T531" s="97"/>
      <c r="U531" s="46"/>
    </row>
    <row r="532" spans="1:21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174104</v>
      </c>
      <c r="G532" s="104">
        <v>0</v>
      </c>
      <c r="H532" s="104">
        <v>18200</v>
      </c>
      <c r="I532" s="104">
        <v>0</v>
      </c>
      <c r="J532" s="104">
        <v>155904</v>
      </c>
      <c r="K532" s="36"/>
      <c r="L532" s="220" t="s">
        <v>2286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4344454</v>
      </c>
      <c r="G533" s="104">
        <v>405500</v>
      </c>
      <c r="H533" s="104">
        <v>2601240</v>
      </c>
      <c r="I533" s="104">
        <v>17500</v>
      </c>
      <c r="J533" s="104">
        <v>1320214</v>
      </c>
      <c r="K533" s="36"/>
      <c r="L533" s="219" t="s">
        <v>2347</v>
      </c>
      <c r="M533" s="95"/>
      <c r="N533" s="96"/>
      <c r="O533" s="78"/>
      <c r="P533" s="46"/>
      <c r="Q533" s="46"/>
      <c r="R533" s="95"/>
      <c r="S533" s="96"/>
      <c r="T533" s="97"/>
      <c r="U533" s="46"/>
    </row>
    <row r="534" spans="1:21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6031991</v>
      </c>
      <c r="G534" s="104">
        <v>2295105</v>
      </c>
      <c r="H534" s="104">
        <v>1684643</v>
      </c>
      <c r="I534" s="104">
        <v>753438</v>
      </c>
      <c r="J534" s="104">
        <v>1298805</v>
      </c>
      <c r="K534" s="36"/>
      <c r="L534" s="219" t="s">
        <v>2342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2458556</v>
      </c>
      <c r="G535" s="104">
        <v>82250</v>
      </c>
      <c r="H535" s="104">
        <v>897622</v>
      </c>
      <c r="I535" s="104">
        <v>15000</v>
      </c>
      <c r="J535" s="104">
        <v>1463684</v>
      </c>
      <c r="K535" s="36"/>
      <c r="L535" s="219" t="s">
        <v>2342</v>
      </c>
      <c r="M535" s="95"/>
      <c r="N535" s="96"/>
      <c r="O535" s="78"/>
      <c r="P535" s="46"/>
      <c r="Q535" s="46"/>
      <c r="R535" s="95"/>
      <c r="S535" s="96"/>
      <c r="T535" s="78"/>
      <c r="U535" s="46"/>
    </row>
    <row r="536" spans="1:21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2841516</v>
      </c>
      <c r="G536" s="104">
        <v>1322300</v>
      </c>
      <c r="H536" s="104">
        <v>1194335</v>
      </c>
      <c r="I536" s="104">
        <v>106215</v>
      </c>
      <c r="J536" s="104">
        <v>218666</v>
      </c>
      <c r="K536" s="36"/>
      <c r="L536" s="219" t="s">
        <v>2342</v>
      </c>
      <c r="M536" s="95"/>
      <c r="N536" s="96"/>
      <c r="O536" s="97"/>
      <c r="P536" s="46"/>
      <c r="Q536" s="46"/>
      <c r="R536" s="95"/>
      <c r="S536" s="96"/>
      <c r="T536" s="78"/>
      <c r="U536" s="46"/>
    </row>
    <row r="537" spans="1:21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3267208</v>
      </c>
      <c r="G537" s="104">
        <v>147775</v>
      </c>
      <c r="H537" s="104">
        <v>737139</v>
      </c>
      <c r="I537" s="104">
        <v>1816900</v>
      </c>
      <c r="J537" s="104">
        <v>565394</v>
      </c>
      <c r="K537" s="36"/>
      <c r="L537" s="219" t="s">
        <v>2342</v>
      </c>
      <c r="M537" s="95"/>
      <c r="N537" s="96"/>
      <c r="O537" s="78"/>
      <c r="P537" s="46"/>
      <c r="Q537" s="46"/>
      <c r="R537" s="95"/>
      <c r="S537" s="96"/>
      <c r="T537" s="78"/>
      <c r="U537" s="46"/>
    </row>
    <row r="538" spans="1:21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2589575</v>
      </c>
      <c r="G538" s="104">
        <v>1181850</v>
      </c>
      <c r="H538" s="104">
        <v>734881</v>
      </c>
      <c r="I538" s="104">
        <v>41914</v>
      </c>
      <c r="J538" s="104">
        <v>630930</v>
      </c>
      <c r="K538" s="36"/>
      <c r="L538" s="219" t="s">
        <v>2342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7976210</v>
      </c>
      <c r="G539" s="104">
        <v>648100</v>
      </c>
      <c r="H539" s="104">
        <v>1589758</v>
      </c>
      <c r="I539" s="104">
        <v>4247714</v>
      </c>
      <c r="J539" s="104">
        <v>1490638</v>
      </c>
      <c r="K539" s="36"/>
      <c r="L539" s="219" t="s">
        <v>2347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5110275</v>
      </c>
      <c r="G540" s="104">
        <v>730504</v>
      </c>
      <c r="H540" s="104">
        <v>2106683</v>
      </c>
      <c r="I540" s="104">
        <v>1136689</v>
      </c>
      <c r="J540" s="104">
        <v>1136399</v>
      </c>
      <c r="K540" s="36"/>
      <c r="L540" s="219" t="s">
        <v>2342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7232780</v>
      </c>
      <c r="G541" s="104">
        <v>919575</v>
      </c>
      <c r="H541" s="104">
        <v>4549990</v>
      </c>
      <c r="I541" s="104">
        <v>540860</v>
      </c>
      <c r="J541" s="104">
        <v>1222355</v>
      </c>
      <c r="K541" s="36"/>
      <c r="L541" s="219" t="s">
        <v>2342</v>
      </c>
      <c r="M541" s="95"/>
      <c r="N541" s="96"/>
      <c r="O541" s="97"/>
      <c r="P541" s="46"/>
      <c r="Q541" s="46"/>
      <c r="R541" s="95"/>
      <c r="S541" s="96"/>
      <c r="T541" s="97"/>
      <c r="U541" s="46"/>
    </row>
    <row r="542" spans="1:21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1966509</v>
      </c>
      <c r="G542" s="104">
        <v>215590</v>
      </c>
      <c r="H542" s="104">
        <v>459790</v>
      </c>
      <c r="I542" s="104">
        <v>380700</v>
      </c>
      <c r="J542" s="104">
        <v>910429</v>
      </c>
      <c r="K542" s="36"/>
      <c r="L542" s="219" t="s">
        <v>2342</v>
      </c>
      <c r="M542" s="95"/>
      <c r="N542" s="96"/>
      <c r="O542" s="97"/>
      <c r="P542" s="46"/>
      <c r="Q542" s="46"/>
      <c r="R542" s="95"/>
      <c r="S542" s="96"/>
      <c r="T542" s="78"/>
      <c r="U542" s="46"/>
    </row>
    <row r="543" spans="1:21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2724880</v>
      </c>
      <c r="G543" s="104">
        <v>276601</v>
      </c>
      <c r="H543" s="104">
        <v>1001259</v>
      </c>
      <c r="I543" s="104">
        <v>432000</v>
      </c>
      <c r="J543" s="104">
        <v>1015020</v>
      </c>
      <c r="K543" s="36"/>
      <c r="L543" s="219" t="s">
        <v>2342</v>
      </c>
      <c r="M543" s="95"/>
      <c r="N543" s="96"/>
      <c r="O543" s="97"/>
      <c r="P543" s="46"/>
      <c r="Q543" s="46"/>
      <c r="R543" s="95"/>
      <c r="S543" s="96"/>
      <c r="T543" s="97"/>
      <c r="U543" s="46"/>
    </row>
    <row r="544" spans="1:21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9771421</v>
      </c>
      <c r="G544" s="104">
        <v>220000</v>
      </c>
      <c r="H544" s="104">
        <v>1651912</v>
      </c>
      <c r="I544" s="104">
        <v>7001</v>
      </c>
      <c r="J544" s="104">
        <v>7892508</v>
      </c>
      <c r="K544" s="36"/>
      <c r="L544" s="219" t="s">
        <v>2342</v>
      </c>
      <c r="M544" s="95"/>
      <c r="N544" s="96"/>
      <c r="O544" s="97"/>
      <c r="P544" s="46"/>
      <c r="Q544" s="46"/>
      <c r="R544" s="95"/>
      <c r="S544" s="96"/>
      <c r="T544" s="97"/>
      <c r="U544" s="46"/>
    </row>
    <row r="545" spans="1:21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1290433</v>
      </c>
      <c r="G545" s="104">
        <v>0</v>
      </c>
      <c r="H545" s="104">
        <v>1099709</v>
      </c>
      <c r="I545" s="104">
        <v>1800</v>
      </c>
      <c r="J545" s="104">
        <v>188924</v>
      </c>
      <c r="K545" s="36"/>
      <c r="L545" s="219" t="s">
        <v>2342</v>
      </c>
      <c r="M545" s="95"/>
      <c r="N545" s="96"/>
      <c r="O545" s="97"/>
      <c r="P545" s="46"/>
      <c r="Q545" s="46"/>
      <c r="R545" s="95"/>
      <c r="S545" s="96"/>
      <c r="T545" s="78"/>
      <c r="U545" s="46"/>
    </row>
    <row r="546" spans="1:21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1324689</v>
      </c>
      <c r="G546" s="104">
        <v>108000</v>
      </c>
      <c r="H546" s="104">
        <v>842642</v>
      </c>
      <c r="I546" s="104">
        <v>338372</v>
      </c>
      <c r="J546" s="104">
        <v>35675</v>
      </c>
      <c r="K546" s="36"/>
      <c r="L546" s="219" t="s">
        <v>2342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29680203</v>
      </c>
      <c r="G547" s="104">
        <v>10120392</v>
      </c>
      <c r="H547" s="104">
        <v>10336151</v>
      </c>
      <c r="I547" s="104">
        <v>3681795</v>
      </c>
      <c r="J547" s="104">
        <v>5541865</v>
      </c>
      <c r="K547" s="36"/>
      <c r="L547" s="219" t="s">
        <v>2342</v>
      </c>
      <c r="M547" s="95"/>
      <c r="N547" s="96"/>
      <c r="O547" s="97"/>
      <c r="P547" s="46"/>
      <c r="Q547" s="46"/>
      <c r="R547" s="95"/>
      <c r="S547" s="96"/>
      <c r="T547" s="97"/>
      <c r="U547" s="46"/>
    </row>
    <row r="548" spans="1:21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801432</v>
      </c>
      <c r="G548" s="104">
        <v>43000</v>
      </c>
      <c r="H548" s="104">
        <v>584195</v>
      </c>
      <c r="I548" s="104">
        <v>0</v>
      </c>
      <c r="J548" s="104">
        <v>174237</v>
      </c>
      <c r="K548" s="36"/>
      <c r="L548" s="219" t="s">
        <v>2342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2516426</v>
      </c>
      <c r="G549" s="104">
        <v>237500</v>
      </c>
      <c r="H549" s="104">
        <v>1484277</v>
      </c>
      <c r="I549" s="104">
        <v>209218</v>
      </c>
      <c r="J549" s="104">
        <v>585431</v>
      </c>
      <c r="K549" s="36"/>
      <c r="L549" s="219" t="s">
        <v>2342</v>
      </c>
      <c r="M549" s="95"/>
      <c r="N549" s="96"/>
      <c r="O549" s="78"/>
      <c r="P549" s="46"/>
      <c r="Q549" s="46"/>
      <c r="R549" s="95"/>
      <c r="S549" s="96"/>
      <c r="T549" s="97"/>
      <c r="U549" s="46"/>
    </row>
    <row r="550" spans="1:21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1100454</v>
      </c>
      <c r="G550" s="104">
        <v>0</v>
      </c>
      <c r="H550" s="104">
        <v>168278</v>
      </c>
      <c r="I550" s="104">
        <v>6999</v>
      </c>
      <c r="J550" s="104">
        <v>925177</v>
      </c>
      <c r="K550" s="36"/>
      <c r="L550" s="219" t="s">
        <v>2342</v>
      </c>
      <c r="M550" s="95"/>
      <c r="N550" s="96"/>
      <c r="O550" s="97"/>
      <c r="P550" s="46"/>
      <c r="Q550" s="46"/>
      <c r="R550" s="95"/>
      <c r="S550" s="96"/>
      <c r="T550" s="97"/>
      <c r="U550" s="46"/>
    </row>
    <row r="551" spans="1:21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10442547</v>
      </c>
      <c r="G551" s="104">
        <v>113101</v>
      </c>
      <c r="H551" s="104">
        <v>5911148</v>
      </c>
      <c r="I551" s="104">
        <v>3624301</v>
      </c>
      <c r="J551" s="104">
        <v>793997</v>
      </c>
      <c r="K551" s="36"/>
      <c r="L551" s="219" t="s">
        <v>2342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1</v>
      </c>
      <c r="G552" s="104">
        <v>0</v>
      </c>
      <c r="H552" s="104">
        <v>0</v>
      </c>
      <c r="I552" s="104">
        <v>0</v>
      </c>
      <c r="J552" s="104">
        <v>1</v>
      </c>
      <c r="K552" s="36"/>
      <c r="L552" s="220" t="s">
        <v>2286</v>
      </c>
      <c r="M552" s="95"/>
      <c r="N552" s="96"/>
      <c r="O552" s="97"/>
      <c r="P552" s="46"/>
      <c r="Q552" s="46"/>
      <c r="R552" s="95"/>
      <c r="S552" s="96"/>
      <c r="T552" s="97"/>
      <c r="U552" s="46"/>
    </row>
    <row r="553" spans="1:21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5586673</v>
      </c>
      <c r="G553" s="104">
        <v>1408366</v>
      </c>
      <c r="H553" s="104">
        <v>2380689</v>
      </c>
      <c r="I553" s="104">
        <v>665757</v>
      </c>
      <c r="J553" s="104">
        <v>1131861</v>
      </c>
      <c r="K553" s="36"/>
      <c r="L553" s="219" t="s">
        <v>2342</v>
      </c>
      <c r="M553" s="95"/>
      <c r="N553" s="96"/>
      <c r="O553" s="97"/>
      <c r="P553" s="46"/>
      <c r="Q553" s="46"/>
      <c r="R553" s="95"/>
      <c r="S553" s="96"/>
      <c r="T553" s="97"/>
      <c r="U553" s="46"/>
    </row>
    <row r="554" spans="1:21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50996916</v>
      </c>
      <c r="G554" s="104">
        <v>1056050</v>
      </c>
      <c r="H554" s="104">
        <v>6360200</v>
      </c>
      <c r="I554" s="104">
        <v>657304</v>
      </c>
      <c r="J554" s="104">
        <v>42923362</v>
      </c>
      <c r="K554" s="36"/>
      <c r="L554" s="220" t="s">
        <v>2286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11225502</v>
      </c>
      <c r="G555" s="104">
        <v>1138000</v>
      </c>
      <c r="H555" s="104">
        <v>6530753</v>
      </c>
      <c r="I555" s="104">
        <v>124500</v>
      </c>
      <c r="J555" s="104">
        <v>3432249</v>
      </c>
      <c r="K555" s="36"/>
      <c r="L555" s="219" t="s">
        <v>2347</v>
      </c>
      <c r="M555" s="95"/>
      <c r="N555" s="96"/>
      <c r="O555" s="78"/>
      <c r="P555" s="46"/>
      <c r="Q555" s="46"/>
      <c r="R555" s="95"/>
      <c r="S555" s="96"/>
      <c r="T555" s="97"/>
      <c r="U555" s="46"/>
    </row>
    <row r="556" spans="1:21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37732805</v>
      </c>
      <c r="G556" s="104">
        <v>2528801</v>
      </c>
      <c r="H556" s="104">
        <v>26713277</v>
      </c>
      <c r="I556" s="104">
        <v>72230</v>
      </c>
      <c r="J556" s="104">
        <v>8418497</v>
      </c>
      <c r="K556" s="36"/>
      <c r="L556" s="219" t="s">
        <v>2342</v>
      </c>
      <c r="M556" s="95"/>
      <c r="N556" s="96"/>
      <c r="O556" s="97"/>
      <c r="P556" s="46"/>
      <c r="Q556" s="46"/>
      <c r="R556" s="95"/>
      <c r="S556" s="96"/>
      <c r="T556" s="78"/>
      <c r="U556" s="46"/>
    </row>
    <row r="557" spans="1:21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90725773</v>
      </c>
      <c r="G557" s="104">
        <v>59551311</v>
      </c>
      <c r="H557" s="104">
        <v>4901919</v>
      </c>
      <c r="I557" s="104">
        <v>10279301</v>
      </c>
      <c r="J557" s="104">
        <v>15993242</v>
      </c>
      <c r="K557" s="36"/>
      <c r="L557" s="220" t="s">
        <v>2286</v>
      </c>
      <c r="M557" s="95"/>
      <c r="N557" s="96"/>
      <c r="O557" s="78"/>
      <c r="P557" s="46"/>
      <c r="Q557" s="46"/>
      <c r="R557" s="95"/>
      <c r="S557" s="96"/>
      <c r="T557" s="78"/>
      <c r="U557" s="46"/>
    </row>
    <row r="558" spans="1:21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5855493</v>
      </c>
      <c r="G558" s="104">
        <v>500200</v>
      </c>
      <c r="H558" s="104">
        <v>4252612</v>
      </c>
      <c r="I558" s="104">
        <v>0</v>
      </c>
      <c r="J558" s="104">
        <v>1102681</v>
      </c>
      <c r="K558" s="36"/>
      <c r="L558" s="219" t="s">
        <v>2342</v>
      </c>
      <c r="M558" s="95"/>
      <c r="N558" s="96"/>
      <c r="O558" s="97"/>
      <c r="P558" s="46"/>
      <c r="Q558" s="46"/>
      <c r="R558" s="95"/>
      <c r="S558" s="96"/>
      <c r="T558" s="78"/>
      <c r="U558" s="46"/>
    </row>
    <row r="559" spans="1:21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19103398</v>
      </c>
      <c r="G559" s="104">
        <v>5000000</v>
      </c>
      <c r="H559" s="104">
        <v>4394342</v>
      </c>
      <c r="I559" s="104">
        <v>8025000</v>
      </c>
      <c r="J559" s="104">
        <v>1684056</v>
      </c>
      <c r="K559" s="36"/>
      <c r="L559" s="219" t="s">
        <v>2342</v>
      </c>
      <c r="M559" s="95"/>
      <c r="N559" s="96"/>
      <c r="O559" s="97"/>
      <c r="P559" s="46"/>
      <c r="Q559" s="46"/>
      <c r="R559" s="95"/>
      <c r="S559" s="96"/>
      <c r="T559" s="97"/>
      <c r="U559" s="46"/>
    </row>
    <row r="560" spans="1:21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4799253</v>
      </c>
      <c r="G560" s="104">
        <v>134500</v>
      </c>
      <c r="H560" s="104">
        <v>2587208</v>
      </c>
      <c r="I560" s="104">
        <v>135150</v>
      </c>
      <c r="J560" s="104">
        <v>1942395</v>
      </c>
      <c r="K560" s="36"/>
      <c r="L560" s="219" t="s">
        <v>2347</v>
      </c>
      <c r="M560" s="95"/>
      <c r="N560" s="96"/>
      <c r="O560" s="97"/>
      <c r="P560" s="46"/>
      <c r="Q560" s="46"/>
      <c r="R560" s="95"/>
      <c r="S560" s="96"/>
      <c r="T560" s="97"/>
      <c r="U560" s="46"/>
    </row>
    <row r="561" spans="1:21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6014488</v>
      </c>
      <c r="G561" s="104">
        <v>521100</v>
      </c>
      <c r="H561" s="104">
        <v>2428758</v>
      </c>
      <c r="I561" s="104">
        <v>0</v>
      </c>
      <c r="J561" s="104">
        <v>3064630</v>
      </c>
      <c r="K561" s="36"/>
      <c r="L561" s="219" t="s">
        <v>2347</v>
      </c>
      <c r="M561" s="95"/>
      <c r="N561" s="96"/>
      <c r="O561" s="97"/>
      <c r="P561" s="46"/>
      <c r="Q561" s="46"/>
      <c r="R561" s="95"/>
      <c r="S561" s="96"/>
      <c r="T561" s="78"/>
      <c r="U561" s="46"/>
    </row>
    <row r="562" spans="1:21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42608434</v>
      </c>
      <c r="G562" s="104">
        <v>13963858</v>
      </c>
      <c r="H562" s="104">
        <v>6827394</v>
      </c>
      <c r="I562" s="104">
        <v>8831870</v>
      </c>
      <c r="J562" s="104">
        <v>12985312</v>
      </c>
      <c r="K562" s="36"/>
      <c r="L562" s="219" t="s">
        <v>2342</v>
      </c>
      <c r="M562" s="95"/>
      <c r="N562" s="96"/>
      <c r="O562" s="78"/>
      <c r="P562" s="46"/>
      <c r="Q562" s="46"/>
      <c r="R562" s="95"/>
      <c r="S562" s="96"/>
      <c r="T562" s="78"/>
      <c r="U562" s="46"/>
    </row>
    <row r="563" spans="1:21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13294186</v>
      </c>
      <c r="G563" s="104">
        <v>778200</v>
      </c>
      <c r="H563" s="104">
        <v>6007292</v>
      </c>
      <c r="I563" s="104">
        <v>3348500</v>
      </c>
      <c r="J563" s="104">
        <v>3160194</v>
      </c>
      <c r="K563" s="36"/>
      <c r="L563" s="219" t="s">
        <v>2347</v>
      </c>
      <c r="M563" s="95"/>
      <c r="N563" s="96"/>
      <c r="O563" s="97"/>
      <c r="P563" s="46"/>
      <c r="Q563" s="46"/>
      <c r="R563" s="95"/>
      <c r="S563" s="96"/>
      <c r="T563" s="97"/>
      <c r="U563" s="46"/>
    </row>
    <row r="564" spans="1:21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14945714</v>
      </c>
      <c r="G564" s="104">
        <v>3136100</v>
      </c>
      <c r="H564" s="104">
        <v>9780014</v>
      </c>
      <c r="I564" s="104">
        <v>0</v>
      </c>
      <c r="J564" s="104">
        <v>2029600</v>
      </c>
      <c r="K564" s="36"/>
      <c r="L564" s="219" t="s">
        <v>2342</v>
      </c>
      <c r="M564" s="95"/>
      <c r="N564" s="96"/>
      <c r="O564" s="78"/>
      <c r="P564" s="46"/>
      <c r="Q564" s="46"/>
      <c r="R564" s="95"/>
      <c r="S564" s="96"/>
      <c r="T564" s="97"/>
      <c r="U564" s="46"/>
    </row>
    <row r="565" spans="1:21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21752387</v>
      </c>
      <c r="G565" s="104">
        <v>629440</v>
      </c>
      <c r="H565" s="104">
        <v>19615577</v>
      </c>
      <c r="I565" s="104">
        <v>903840</v>
      </c>
      <c r="J565" s="104">
        <v>603530</v>
      </c>
      <c r="K565" s="36"/>
      <c r="L565" s="219" t="s">
        <v>2342</v>
      </c>
      <c r="M565" s="95"/>
      <c r="N565" s="96"/>
      <c r="O565" s="78"/>
      <c r="P565" s="46"/>
      <c r="Q565" s="46"/>
      <c r="R565" s="95"/>
      <c r="S565" s="96"/>
      <c r="T565" s="78"/>
      <c r="U565" s="46"/>
    </row>
    <row r="566" spans="1:21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30687030</v>
      </c>
      <c r="G566" s="104">
        <v>2038544</v>
      </c>
      <c r="H566" s="104">
        <v>4427264</v>
      </c>
      <c r="I566" s="104">
        <v>3242900</v>
      </c>
      <c r="J566" s="104">
        <v>20978322</v>
      </c>
      <c r="K566" s="36"/>
      <c r="L566" s="219" t="s">
        <v>2342</v>
      </c>
      <c r="M566" s="95"/>
      <c r="N566" s="96"/>
      <c r="O566" s="78"/>
      <c r="P566" s="46"/>
      <c r="Q566" s="46"/>
      <c r="R566" s="95"/>
      <c r="S566" s="96"/>
      <c r="T566" s="97"/>
      <c r="U566" s="46"/>
    </row>
    <row r="567" spans="1:21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2553142</v>
      </c>
      <c r="G567" s="104">
        <v>3150</v>
      </c>
      <c r="H567" s="104">
        <v>2079692</v>
      </c>
      <c r="I567" s="104">
        <v>153000</v>
      </c>
      <c r="J567" s="104">
        <v>317300</v>
      </c>
      <c r="K567" s="36"/>
      <c r="L567" s="220" t="s">
        <v>2286</v>
      </c>
      <c r="M567" s="95"/>
      <c r="N567" s="96"/>
      <c r="O567" s="78"/>
      <c r="P567" s="46"/>
      <c r="Q567" s="46"/>
      <c r="R567" s="95"/>
      <c r="S567" s="96"/>
      <c r="T567" s="97"/>
      <c r="U567" s="46"/>
    </row>
    <row r="568" spans="1:21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6345350</v>
      </c>
      <c r="G568" s="104">
        <v>485000</v>
      </c>
      <c r="H568" s="104">
        <v>5313804</v>
      </c>
      <c r="I568" s="104">
        <v>0</v>
      </c>
      <c r="J568" s="104">
        <v>546546</v>
      </c>
      <c r="K568" s="36"/>
      <c r="L568" s="219" t="s">
        <v>2347</v>
      </c>
      <c r="M568" s="95"/>
      <c r="N568" s="96"/>
      <c r="O568" s="78"/>
      <c r="P568" s="46"/>
      <c r="Q568" s="46"/>
      <c r="R568" s="95"/>
      <c r="S568" s="96"/>
      <c r="T568" s="97"/>
      <c r="U568" s="46"/>
    </row>
    <row r="569" spans="1:21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22081163</v>
      </c>
      <c r="G569" s="104">
        <v>2089200</v>
      </c>
      <c r="H569" s="104">
        <v>14831007</v>
      </c>
      <c r="I569" s="104">
        <v>2784100</v>
      </c>
      <c r="J569" s="104">
        <v>2376856</v>
      </c>
      <c r="K569" s="36"/>
      <c r="L569" s="219" t="s">
        <v>2342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19775995</v>
      </c>
      <c r="G570" s="104">
        <v>2039450</v>
      </c>
      <c r="H570" s="104">
        <v>6645456</v>
      </c>
      <c r="I570" s="104">
        <v>1571500</v>
      </c>
      <c r="J570" s="104">
        <v>9519589</v>
      </c>
      <c r="K570" s="36"/>
      <c r="L570" s="219" t="s">
        <v>2342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68931751</v>
      </c>
      <c r="G571" s="104">
        <v>7665250</v>
      </c>
      <c r="H571" s="104">
        <v>35728207</v>
      </c>
      <c r="I571" s="104">
        <v>3023300</v>
      </c>
      <c r="J571" s="104">
        <v>22514994</v>
      </c>
      <c r="K571" s="36"/>
      <c r="L571" s="219" t="s">
        <v>2347</v>
      </c>
      <c r="M571" s="95"/>
      <c r="N571" s="96"/>
      <c r="O571" s="97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51554575</v>
      </c>
      <c r="G572" s="104">
        <v>11334660</v>
      </c>
      <c r="H572" s="104">
        <v>9821049</v>
      </c>
      <c r="I572" s="104">
        <v>6501420</v>
      </c>
      <c r="J572" s="104">
        <v>23897446</v>
      </c>
      <c r="K572" s="36"/>
      <c r="L572" s="219" t="s">
        <v>2342</v>
      </c>
      <c r="M572" s="95"/>
      <c r="N572" s="96"/>
      <c r="O572" s="97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57927521</v>
      </c>
      <c r="G573" s="104">
        <v>17490025</v>
      </c>
      <c r="H573" s="104">
        <v>21915982</v>
      </c>
      <c r="I573" s="104">
        <v>1285100</v>
      </c>
      <c r="J573" s="104">
        <v>17236414</v>
      </c>
      <c r="K573" s="36"/>
      <c r="L573" s="219" t="s">
        <v>2342</v>
      </c>
      <c r="M573" s="95"/>
      <c r="N573" s="96"/>
      <c r="O573" s="78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351655</v>
      </c>
      <c r="G574" s="104">
        <v>0</v>
      </c>
      <c r="H574" s="104">
        <v>234355</v>
      </c>
      <c r="I574" s="104">
        <v>0</v>
      </c>
      <c r="J574" s="104">
        <v>117300</v>
      </c>
      <c r="K574" s="36"/>
      <c r="L574" s="219" t="s">
        <v>2342</v>
      </c>
      <c r="M574" s="95"/>
      <c r="N574" s="96"/>
      <c r="O574" s="78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5981624</v>
      </c>
      <c r="G575" s="104">
        <v>4388030</v>
      </c>
      <c r="H575" s="104">
        <v>1241539</v>
      </c>
      <c r="I575" s="104">
        <v>17225</v>
      </c>
      <c r="J575" s="104">
        <v>334830</v>
      </c>
      <c r="K575" s="36"/>
      <c r="L575" s="219" t="s">
        <v>2342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1487775</v>
      </c>
      <c r="G576" s="104">
        <v>150000</v>
      </c>
      <c r="H576" s="104">
        <v>289073</v>
      </c>
      <c r="I576" s="104">
        <v>892630</v>
      </c>
      <c r="J576" s="104">
        <v>156072</v>
      </c>
      <c r="K576" s="36"/>
      <c r="L576" s="220" t="s">
        <v>2286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1106063</v>
      </c>
      <c r="G577" s="104">
        <v>0</v>
      </c>
      <c r="H577" s="104">
        <v>737640</v>
      </c>
      <c r="I577" s="104">
        <v>0</v>
      </c>
      <c r="J577" s="104">
        <v>368423</v>
      </c>
      <c r="K577" s="36"/>
      <c r="L577" s="219" t="s">
        <v>2347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5043702</v>
      </c>
      <c r="G578" s="104">
        <v>1091500</v>
      </c>
      <c r="H578" s="104">
        <v>1742693</v>
      </c>
      <c r="I578" s="104">
        <v>857410</v>
      </c>
      <c r="J578" s="104">
        <v>1352099</v>
      </c>
      <c r="K578" s="36"/>
      <c r="L578" s="219" t="s">
        <v>2342</v>
      </c>
      <c r="M578" s="95"/>
      <c r="N578" s="96"/>
      <c r="O578" s="97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3504554</v>
      </c>
      <c r="G579" s="104">
        <v>0</v>
      </c>
      <c r="H579" s="104">
        <v>270826</v>
      </c>
      <c r="I579" s="104">
        <v>303237</v>
      </c>
      <c r="J579" s="104">
        <v>2930491</v>
      </c>
      <c r="K579" s="36"/>
      <c r="L579" s="219" t="s">
        <v>2342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aca="true" t="shared" si="9" ref="F580:F591">G580+H580+I580+J580</f>
        <v>788307</v>
      </c>
      <c r="G580" s="104">
        <v>0</v>
      </c>
      <c r="H580" s="104">
        <v>281314</v>
      </c>
      <c r="I580" s="104">
        <v>55082</v>
      </c>
      <c r="J580" s="104">
        <v>451911</v>
      </c>
      <c r="K580" s="36"/>
      <c r="L580" s="219" t="s">
        <v>2342</v>
      </c>
      <c r="M580" s="95"/>
      <c r="N580" s="96"/>
      <c r="O580" s="97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9"/>
        <v>2839209</v>
      </c>
      <c r="G581" s="104">
        <v>0</v>
      </c>
      <c r="H581" s="104">
        <v>497333</v>
      </c>
      <c r="I581" s="104">
        <v>309950</v>
      </c>
      <c r="J581" s="104">
        <v>2031926</v>
      </c>
      <c r="K581" s="36"/>
      <c r="L581" s="219" t="s">
        <v>2342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9"/>
        <v>3658604</v>
      </c>
      <c r="G582" s="104">
        <v>0</v>
      </c>
      <c r="H582" s="104">
        <v>65445</v>
      </c>
      <c r="I582" s="104">
        <v>50000</v>
      </c>
      <c r="J582" s="104">
        <v>3543159</v>
      </c>
      <c r="K582" s="36"/>
      <c r="L582" s="220" t="s">
        <v>2286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9"/>
        <v>1086956</v>
      </c>
      <c r="G583" s="104">
        <v>396800</v>
      </c>
      <c r="H583" s="104">
        <v>443446</v>
      </c>
      <c r="I583" s="104">
        <v>58779</v>
      </c>
      <c r="J583" s="104">
        <v>187931</v>
      </c>
      <c r="K583" s="36"/>
      <c r="L583" s="219" t="s">
        <v>2342</v>
      </c>
      <c r="M583" s="95"/>
      <c r="N583" s="96"/>
      <c r="O583" s="78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9"/>
        <v>1407903</v>
      </c>
      <c r="G584" s="104">
        <v>778301</v>
      </c>
      <c r="H584" s="104">
        <v>133857</v>
      </c>
      <c r="I584" s="104">
        <v>52500</v>
      </c>
      <c r="J584" s="104">
        <v>443245</v>
      </c>
      <c r="K584" s="36"/>
      <c r="L584" s="219" t="s">
        <v>2342</v>
      </c>
      <c r="M584" s="95"/>
      <c r="N584" s="96"/>
      <c r="O584" s="78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9"/>
        <v>897320</v>
      </c>
      <c r="G585" s="104">
        <v>81001</v>
      </c>
      <c r="H585" s="104">
        <v>318363</v>
      </c>
      <c r="I585" s="104">
        <v>144531</v>
      </c>
      <c r="J585" s="104">
        <v>353425</v>
      </c>
      <c r="K585" s="36"/>
      <c r="L585" s="219" t="s">
        <v>2342</v>
      </c>
      <c r="M585" s="95"/>
      <c r="N585" s="96"/>
      <c r="O585" s="78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9"/>
        <v>2053402</v>
      </c>
      <c r="G586" s="104">
        <v>300000</v>
      </c>
      <c r="H586" s="104">
        <v>1437495</v>
      </c>
      <c r="I586" s="104">
        <v>0</v>
      </c>
      <c r="J586" s="104">
        <v>315907</v>
      </c>
      <c r="K586" s="36"/>
      <c r="L586" s="219" t="s">
        <v>2347</v>
      </c>
      <c r="M586" s="95"/>
      <c r="N586" s="96"/>
      <c r="O586" s="78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9"/>
        <v>1373343</v>
      </c>
      <c r="G587" s="104">
        <v>209389</v>
      </c>
      <c r="H587" s="104">
        <v>646065</v>
      </c>
      <c r="I587" s="104">
        <v>115908</v>
      </c>
      <c r="J587" s="104">
        <v>401981</v>
      </c>
      <c r="K587" s="36"/>
      <c r="L587" s="219" t="s">
        <v>2342</v>
      </c>
      <c r="M587" s="95"/>
      <c r="N587" s="96"/>
      <c r="O587" s="78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9"/>
        <v>955110</v>
      </c>
      <c r="G588" s="104">
        <v>0</v>
      </c>
      <c r="H588" s="104">
        <v>632010</v>
      </c>
      <c r="I588" s="104">
        <v>78275</v>
      </c>
      <c r="J588" s="104">
        <v>244825</v>
      </c>
      <c r="K588" s="36"/>
      <c r="L588" s="219" t="s">
        <v>2342</v>
      </c>
      <c r="M588" s="95"/>
      <c r="N588" s="96"/>
      <c r="O588" s="78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9"/>
        <v>23281345</v>
      </c>
      <c r="G589" s="104">
        <v>6528250</v>
      </c>
      <c r="H589" s="104">
        <v>2029117</v>
      </c>
      <c r="I589" s="104">
        <v>12892031</v>
      </c>
      <c r="J589" s="104">
        <v>1831947</v>
      </c>
      <c r="K589" s="63"/>
      <c r="L589" s="220" t="s">
        <v>2286</v>
      </c>
      <c r="M589" s="95"/>
      <c r="N589" s="96"/>
      <c r="O589" s="78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9"/>
        <v>5850277</v>
      </c>
      <c r="G590" s="104">
        <v>983177</v>
      </c>
      <c r="H590" s="104">
        <v>3190854</v>
      </c>
      <c r="I590" s="104">
        <v>0</v>
      </c>
      <c r="J590" s="104">
        <v>1676246</v>
      </c>
      <c r="K590" s="36"/>
      <c r="L590" s="219" t="s">
        <v>2342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9"/>
        <v>2110128</v>
      </c>
      <c r="G591" s="104">
        <v>175650</v>
      </c>
      <c r="H591" s="104">
        <v>503150</v>
      </c>
      <c r="I591" s="104">
        <v>577500</v>
      </c>
      <c r="J591" s="104">
        <v>853828</v>
      </c>
      <c r="K591" s="36"/>
      <c r="L591" s="219" t="s">
        <v>2342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61" t="s">
        <v>2349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10" ref="F593:F598">G593+H593+I593+J593</f>
        <v>26204565</v>
      </c>
      <c r="G593" s="104">
        <v>611975</v>
      </c>
      <c r="H593" s="104">
        <v>2805172</v>
      </c>
      <c r="I593" s="104">
        <v>17600867</v>
      </c>
      <c r="J593" s="104">
        <v>5186551</v>
      </c>
      <c r="K593" s="36"/>
      <c r="L593" s="219" t="s">
        <v>2342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10"/>
        <v>1174228</v>
      </c>
      <c r="G594" s="104">
        <v>46500</v>
      </c>
      <c r="H594" s="104">
        <v>252294</v>
      </c>
      <c r="I594" s="104">
        <v>209870</v>
      </c>
      <c r="J594" s="104">
        <v>665564</v>
      </c>
      <c r="K594" s="36"/>
      <c r="L594" s="219" t="s">
        <v>2342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10"/>
        <v>2615535</v>
      </c>
      <c r="G595" s="104">
        <v>57800</v>
      </c>
      <c r="H595" s="104">
        <v>997868</v>
      </c>
      <c r="I595" s="104">
        <v>0</v>
      </c>
      <c r="J595" s="104">
        <v>1559867</v>
      </c>
      <c r="K595" s="36"/>
      <c r="L595" s="219" t="s">
        <v>2347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10"/>
        <v>3110176</v>
      </c>
      <c r="G596" s="104">
        <v>521614</v>
      </c>
      <c r="H596" s="104">
        <v>958641</v>
      </c>
      <c r="I596" s="104">
        <v>325995</v>
      </c>
      <c r="J596" s="104">
        <v>1303926</v>
      </c>
      <c r="K596" s="36"/>
      <c r="L596" s="219" t="s">
        <v>2342</v>
      </c>
    </row>
    <row r="597" spans="1:12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10"/>
        <v>1077134</v>
      </c>
      <c r="G597" s="104">
        <v>30000</v>
      </c>
      <c r="H597" s="104">
        <v>755297</v>
      </c>
      <c r="I597" s="104">
        <v>157968</v>
      </c>
      <c r="J597" s="104">
        <v>133869</v>
      </c>
      <c r="K597" s="36"/>
      <c r="L597" s="219" t="s">
        <v>2347</v>
      </c>
    </row>
    <row r="598" spans="1:12" ht="1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10"/>
        <v>32061796</v>
      </c>
      <c r="G598" s="104">
        <v>0</v>
      </c>
      <c r="H598" s="104">
        <v>0</v>
      </c>
      <c r="I598" s="104">
        <v>15593249</v>
      </c>
      <c r="J598" s="104">
        <v>16468547</v>
      </c>
      <c r="K598" s="36"/>
      <c r="L598" s="219" t="s">
        <v>2342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2020-01-03T20:26:47Z</dcterms:modified>
  <cp:category/>
  <cp:version/>
  <cp:contentType/>
  <cp:contentStatus/>
</cp:coreProperties>
</file>