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3040" windowHeight="9525" activeTab="0"/>
  </bookViews>
  <sheets>
    <sheet name="RegDebt21" sheetId="1" r:id="rId1"/>
    <sheet name="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<sst xmlns="http://schemas.openxmlformats.org/spreadsheetml/2006/main" count="3303" uniqueCount="1528">
  <si>
    <t>REGIONAL SCHOOL DEBT COMPUTATIONS</t>
  </si>
  <si>
    <t xml:space="preserve">Data Unavailable = Auditor did not </t>
  </si>
  <si>
    <t>2016</t>
  </si>
  <si>
    <t>provide data</t>
  </si>
  <si>
    <t>SERIAL</t>
  </si>
  <si>
    <t>TEMP BONDS</t>
  </si>
  <si>
    <t>AUTHORIZED</t>
  </si>
  <si>
    <t>MUNI</t>
  </si>
  <si>
    <t>AVERAGE</t>
  </si>
  <si>
    <t>BONDS</t>
  </si>
  <si>
    <t>AND NOTES</t>
  </si>
  <si>
    <t>BUT NOT</t>
  </si>
  <si>
    <t>MUNICIPALITY</t>
  </si>
  <si>
    <t>CODE</t>
  </si>
  <si>
    <t>VALUATION</t>
  </si>
  <si>
    <t>PERCENTAGE</t>
  </si>
  <si>
    <t>ISSUED</t>
  </si>
  <si>
    <t>-</t>
  </si>
  <si>
    <t>AND COPS</t>
  </si>
  <si>
    <t>ATLANTIC COUNTY</t>
  </si>
  <si>
    <t>Buena Regional</t>
  </si>
  <si>
    <t>Buena Boro</t>
  </si>
  <si>
    <t>0104</t>
  </si>
  <si>
    <t>Buena Vista Twp</t>
  </si>
  <si>
    <t>0105</t>
  </si>
  <si>
    <t>=</t>
  </si>
  <si>
    <t>Greater Egg Harbor RHS</t>
  </si>
  <si>
    <t>Egg Harbor City</t>
  </si>
  <si>
    <t>0107</t>
  </si>
  <si>
    <t>Galloway Twp</t>
  </si>
  <si>
    <t>0111</t>
  </si>
  <si>
    <t>Hamilton Twp</t>
  </si>
  <si>
    <t>0112</t>
  </si>
  <si>
    <t>Mullica Twp</t>
  </si>
  <si>
    <t>0117</t>
  </si>
  <si>
    <t>Mainland Regional HS</t>
  </si>
  <si>
    <t>Linwood City</t>
  </si>
  <si>
    <t>0114</t>
  </si>
  <si>
    <t>Northfield City</t>
  </si>
  <si>
    <t>0118</t>
  </si>
  <si>
    <t>Somers Point City</t>
  </si>
  <si>
    <t>0121</t>
  </si>
  <si>
    <t>BERGEN COUNTY</t>
  </si>
  <si>
    <t>Carlstadt-E. Rutherford RHS</t>
  </si>
  <si>
    <t xml:space="preserve">                </t>
  </si>
  <si>
    <t>Carlstadt Boro</t>
  </si>
  <si>
    <t>0205</t>
  </si>
  <si>
    <t>E. Rutherford Boro</t>
  </si>
  <si>
    <t>0212</t>
  </si>
  <si>
    <t>Northern Highlands RHS</t>
  </si>
  <si>
    <t>Allendale Boro</t>
  </si>
  <si>
    <t>0201</t>
  </si>
  <si>
    <t>Upper Saddle River Boro</t>
  </si>
  <si>
    <t>0263</t>
  </si>
  <si>
    <t>Northern Valley RHS</t>
  </si>
  <si>
    <t xml:space="preserve"> </t>
  </si>
  <si>
    <t>Closter Boro</t>
  </si>
  <si>
    <t>0207</t>
  </si>
  <si>
    <t>Demarest Boro</t>
  </si>
  <si>
    <t>0209</t>
  </si>
  <si>
    <t>Harrington Park Boro</t>
  </si>
  <si>
    <t>0224</t>
  </si>
  <si>
    <t>Haworth Boro</t>
  </si>
  <si>
    <t>0226</t>
  </si>
  <si>
    <t>Northvale Boro</t>
  </si>
  <si>
    <t>0240</t>
  </si>
  <si>
    <t>Norwood Boro</t>
  </si>
  <si>
    <t>0241</t>
  </si>
  <si>
    <t>Old Tappan Boro</t>
  </si>
  <si>
    <t>0243</t>
  </si>
  <si>
    <t>Pascack Valley RHS</t>
  </si>
  <si>
    <t>Hillsdale Boro</t>
  </si>
  <si>
    <t>0227</t>
  </si>
  <si>
    <t>Montvale Boro</t>
  </si>
  <si>
    <t>0236</t>
  </si>
  <si>
    <t>River Vale Twp</t>
  </si>
  <si>
    <t>0253</t>
  </si>
  <si>
    <t>Woodcliff Lake Boro</t>
  </si>
  <si>
    <t>0268</t>
  </si>
  <si>
    <t>Ramapo Indian Hills RHS</t>
  </si>
  <si>
    <t>Franklin Lakes Boro</t>
  </si>
  <si>
    <t>0220</t>
  </si>
  <si>
    <t>Oakland Boro</t>
  </si>
  <si>
    <t>0242</t>
  </si>
  <si>
    <t>Wyckoff Boro</t>
  </si>
  <si>
    <t>0270</t>
  </si>
  <si>
    <t>River Dell RHS</t>
  </si>
  <si>
    <t>Oradell Boro</t>
  </si>
  <si>
    <t>0244</t>
  </si>
  <si>
    <t>River Edge Boro</t>
  </si>
  <si>
    <t>0252</t>
  </si>
  <si>
    <t>Westwood Regional SD</t>
  </si>
  <si>
    <t>Washington Twp</t>
  </si>
  <si>
    <t>0266</t>
  </si>
  <si>
    <t>Westwood Boro</t>
  </si>
  <si>
    <t>0267</t>
  </si>
  <si>
    <t>BURLINGTON COUNTY</t>
  </si>
  <si>
    <t>Bordentown Reg. HS</t>
  </si>
  <si>
    <t>Bordentown City</t>
  </si>
  <si>
    <t>0303</t>
  </si>
  <si>
    <t>Bordentown Twp</t>
  </si>
  <si>
    <t>0304</t>
  </si>
  <si>
    <t>Fieldsboro Boro</t>
  </si>
  <si>
    <t>0314</t>
  </si>
  <si>
    <t>Lenape RHS</t>
  </si>
  <si>
    <t>Evesham Twp</t>
  </si>
  <si>
    <t>0313</t>
  </si>
  <si>
    <t>Medford Twp</t>
  </si>
  <si>
    <t>0320</t>
  </si>
  <si>
    <t>Medford Lakes Boro</t>
  </si>
  <si>
    <t>0321</t>
  </si>
  <si>
    <t>Mount Laurel Twp</t>
  </si>
  <si>
    <t>0324</t>
  </si>
  <si>
    <t>Shamong Twp</t>
  </si>
  <si>
    <t>0332</t>
  </si>
  <si>
    <t xml:space="preserve">Southampton Twp </t>
  </si>
  <si>
    <t>0333</t>
  </si>
  <si>
    <t>Tabernacle Twp</t>
  </si>
  <si>
    <t>0335</t>
  </si>
  <si>
    <t>Woodland Twp</t>
  </si>
  <si>
    <t>0339</t>
  </si>
  <si>
    <t>Northern Burlington RHS</t>
  </si>
  <si>
    <t>Chesterfield Twp</t>
  </si>
  <si>
    <t>0307</t>
  </si>
  <si>
    <t>Mansfield Twp</t>
  </si>
  <si>
    <t>0318</t>
  </si>
  <si>
    <t>North Hanover Twp</t>
  </si>
  <si>
    <t>0326</t>
  </si>
  <si>
    <t>Springfield Twp</t>
  </si>
  <si>
    <t>0334</t>
  </si>
  <si>
    <t>New Hanover Consolidated</t>
  </si>
  <si>
    <t>New Hanover Twp</t>
  </si>
  <si>
    <t>0325</t>
  </si>
  <si>
    <t>Wrightstown Boro</t>
  </si>
  <si>
    <t>0340</t>
  </si>
  <si>
    <t xml:space="preserve">Rancocas Valley RHS </t>
  </si>
  <si>
    <t>Eastampton Twp</t>
  </si>
  <si>
    <t>0311</t>
  </si>
  <si>
    <t>Hainesport Twp</t>
  </si>
  <si>
    <t>0316</t>
  </si>
  <si>
    <t>Lumberton Twp</t>
  </si>
  <si>
    <t>0317</t>
  </si>
  <si>
    <t>Mount Holly Twp</t>
  </si>
  <si>
    <t>0323</t>
  </si>
  <si>
    <t>Westampton Twp</t>
  </si>
  <si>
    <t>0337</t>
  </si>
  <si>
    <t>CAMDEN COUNTY</t>
  </si>
  <si>
    <t>Black Horse Pike RHS</t>
  </si>
  <si>
    <t>Bellmawr Boro</t>
  </si>
  <si>
    <t>0404</t>
  </si>
  <si>
    <t>Gloucester Twp</t>
  </si>
  <si>
    <t>0415</t>
  </si>
  <si>
    <t>Runnemede Boro</t>
  </si>
  <si>
    <t>0430</t>
  </si>
  <si>
    <t>Eastern Camden Co. RHS</t>
  </si>
  <si>
    <t>Berlin Boro</t>
  </si>
  <si>
    <t>0405</t>
  </si>
  <si>
    <t>Gibbsboro Boro</t>
  </si>
  <si>
    <t>0413</t>
  </si>
  <si>
    <t>Voorhees Twp</t>
  </si>
  <si>
    <t>0434</t>
  </si>
  <si>
    <t>Sterling High School</t>
  </si>
  <si>
    <t>Magnolia Boro</t>
  </si>
  <si>
    <t>0423</t>
  </si>
  <si>
    <t>Somerdale Boro</t>
  </si>
  <si>
    <t>0431</t>
  </si>
  <si>
    <t>Stratford Boro</t>
  </si>
  <si>
    <t>0432</t>
  </si>
  <si>
    <t>CAPE MAY COUNTY</t>
  </si>
  <si>
    <t>Lower Cape May RHS</t>
  </si>
  <si>
    <t>Cape May City</t>
  </si>
  <si>
    <t>0502</t>
  </si>
  <si>
    <t>Lower Twp</t>
  </si>
  <si>
    <t>0505</t>
  </si>
  <si>
    <t>West Cape May Boro</t>
  </si>
  <si>
    <t>0512</t>
  </si>
  <si>
    <t>CUMBERLAND COUNTY</t>
  </si>
  <si>
    <t>Cumberland RHS</t>
  </si>
  <si>
    <t>Deerfield Twp</t>
  </si>
  <si>
    <t>0603</t>
  </si>
  <si>
    <t>Fairfield Boro</t>
  </si>
  <si>
    <t>0605</t>
  </si>
  <si>
    <t>Greenwich Twp</t>
  </si>
  <si>
    <t>0606</t>
  </si>
  <si>
    <t>Hopewell Twp</t>
  </si>
  <si>
    <t>0607</t>
  </si>
  <si>
    <t>Shiloh Boro</t>
  </si>
  <si>
    <t>0611</t>
  </si>
  <si>
    <t>Stow Creek Twp</t>
  </si>
  <si>
    <t>0612</t>
  </si>
  <si>
    <t>Upper Deerfield Twp</t>
  </si>
  <si>
    <t>0613</t>
  </si>
  <si>
    <t>ESSEX COUNTY</t>
  </si>
  <si>
    <t>West Essex RHS</t>
  </si>
  <si>
    <t>Essex Fells Twp</t>
  </si>
  <si>
    <t>0706</t>
  </si>
  <si>
    <t>0707</t>
  </si>
  <si>
    <t>North Caldwell Boro</t>
  </si>
  <si>
    <t>0715</t>
  </si>
  <si>
    <t>Roseland Boro</t>
  </si>
  <si>
    <t>0718</t>
  </si>
  <si>
    <t>Caldwell-W. Caldwell Cons.</t>
  </si>
  <si>
    <t>Caldwell Twp</t>
  </si>
  <si>
    <t>0703</t>
  </si>
  <si>
    <t>West Caldwell Twp</t>
  </si>
  <si>
    <t>0721</t>
  </si>
  <si>
    <t>So.Orange-Maplewood Cons.</t>
  </si>
  <si>
    <t>Maplewood Twp</t>
  </si>
  <si>
    <t>0711</t>
  </si>
  <si>
    <t>South Orange Village</t>
  </si>
  <si>
    <t>0719</t>
  </si>
  <si>
    <t>GLOUCESTER COUNTY</t>
  </si>
  <si>
    <t>Clearview RHS</t>
  </si>
  <si>
    <t>Harrison Twp</t>
  </si>
  <si>
    <t>0808</t>
  </si>
  <si>
    <t>Mantua Twp</t>
  </si>
  <si>
    <t>0810</t>
  </si>
  <si>
    <t>Gateway RHS</t>
  </si>
  <si>
    <t>National Park Boro</t>
  </si>
  <si>
    <t>0812</t>
  </si>
  <si>
    <t>Wenonah Boro</t>
  </si>
  <si>
    <t>0819</t>
  </si>
  <si>
    <t>Westville Boro</t>
  </si>
  <si>
    <t>0821</t>
  </si>
  <si>
    <t>Woodbury Heights Boro</t>
  </si>
  <si>
    <t>0823</t>
  </si>
  <si>
    <t>Kingsway RHS</t>
  </si>
  <si>
    <t>East Greenwich Twp</t>
  </si>
  <si>
    <t>0803</t>
  </si>
  <si>
    <t>South Harrison Twp</t>
  </si>
  <si>
    <t>0816</t>
  </si>
  <si>
    <t>Swedesboro Boro</t>
  </si>
  <si>
    <t>0817</t>
  </si>
  <si>
    <t>Woolwich Twp</t>
  </si>
  <si>
    <t>0824</t>
  </si>
  <si>
    <t>Delsea Regional School District</t>
  </si>
  <si>
    <t>Elk Twp</t>
  </si>
  <si>
    <t>0804</t>
  </si>
  <si>
    <t>Franklin Twp</t>
  </si>
  <si>
    <t>0805</t>
  </si>
  <si>
    <t>Swedesboro-Woolwich Cons.</t>
  </si>
  <si>
    <t>HUNTERDON COUNTY</t>
  </si>
  <si>
    <t>Delaware Valley RHS</t>
  </si>
  <si>
    <t>Alexandria Twp</t>
  </si>
  <si>
    <t>1001</t>
  </si>
  <si>
    <t>Frenchtown Boro</t>
  </si>
  <si>
    <t>1011</t>
  </si>
  <si>
    <t>Holland Twp</t>
  </si>
  <si>
    <t>1015</t>
  </si>
  <si>
    <t>Kingwood Twp</t>
  </si>
  <si>
    <t>1016</t>
  </si>
  <si>
    <t>Milford Boro</t>
  </si>
  <si>
    <t>1020</t>
  </si>
  <si>
    <t>Flemington-Raritan RSD</t>
  </si>
  <si>
    <t>Flemington Boro</t>
  </si>
  <si>
    <t>1009</t>
  </si>
  <si>
    <t>Raritan Twp</t>
  </si>
  <si>
    <t>1021</t>
  </si>
  <si>
    <t>Hunterdon Central RHS</t>
  </si>
  <si>
    <t>Delaware Twp</t>
  </si>
  <si>
    <t>1007</t>
  </si>
  <si>
    <t>East Amwell Twp</t>
  </si>
  <si>
    <t>1008</t>
  </si>
  <si>
    <t>Readington Twp</t>
  </si>
  <si>
    <t>1022</t>
  </si>
  <si>
    <t>North Hunterdon RHS</t>
  </si>
  <si>
    <t>Bethlehem Twp</t>
  </si>
  <si>
    <t>1002</t>
  </si>
  <si>
    <t>Califon Boro</t>
  </si>
  <si>
    <t>1004</t>
  </si>
  <si>
    <t>Clinton Town</t>
  </si>
  <si>
    <t>1005</t>
  </si>
  <si>
    <t>Clinton Twp</t>
  </si>
  <si>
    <t>1006</t>
  </si>
  <si>
    <t>1010</t>
  </si>
  <si>
    <t>Glen Gardner Boro</t>
  </si>
  <si>
    <t>1012</t>
  </si>
  <si>
    <t>Hampton Boro</t>
  </si>
  <si>
    <t>1013</t>
  </si>
  <si>
    <t>High Bridge Boro</t>
  </si>
  <si>
    <t>1014</t>
  </si>
  <si>
    <t>Lebanon Boro</t>
  </si>
  <si>
    <t>1018</t>
  </si>
  <si>
    <t>Lebanon Twp</t>
  </si>
  <si>
    <t>1019</t>
  </si>
  <si>
    <t>Tewksbury Twp</t>
  </si>
  <si>
    <t>1024</t>
  </si>
  <si>
    <t>Union Twp</t>
  </si>
  <si>
    <t>1025</t>
  </si>
  <si>
    <t>South Hunterdon Regional</t>
  </si>
  <si>
    <t>Lambertville City</t>
  </si>
  <si>
    <t>1017</t>
  </si>
  <si>
    <t>Stockton Boro</t>
  </si>
  <si>
    <t>1023</t>
  </si>
  <si>
    <t>West Amwell Twp</t>
  </si>
  <si>
    <t>1026</t>
  </si>
  <si>
    <t>MERCER COUNTY</t>
  </si>
  <si>
    <t>East Windsor RHS</t>
  </si>
  <si>
    <t>East Windsor Twp</t>
  </si>
  <si>
    <t>1101</t>
  </si>
  <si>
    <t>Hightstown Boro</t>
  </si>
  <si>
    <t>1104</t>
  </si>
  <si>
    <t>Hopewell Valley RHS</t>
  </si>
  <si>
    <t>Hopewell Boro</t>
  </si>
  <si>
    <t>1105</t>
  </si>
  <si>
    <t>1106</t>
  </si>
  <si>
    <t>Pennington Boro</t>
  </si>
  <si>
    <t>1108</t>
  </si>
  <si>
    <t>West Windsor-Plainsboro RHS</t>
  </si>
  <si>
    <t>Plainsboro Twp (Midd)</t>
  </si>
  <si>
    <t>1218</t>
  </si>
  <si>
    <t>West Windsor Twp</t>
  </si>
  <si>
    <t>1113</t>
  </si>
  <si>
    <t>MONMOUTH COUNTY</t>
  </si>
  <si>
    <t>Freehold RHS</t>
  </si>
  <si>
    <t>Colts Neck Twp</t>
  </si>
  <si>
    <t>1309</t>
  </si>
  <si>
    <t>Farmingdale Boro</t>
  </si>
  <si>
    <t>1314</t>
  </si>
  <si>
    <t>Freehold Boro</t>
  </si>
  <si>
    <t>1315</t>
  </si>
  <si>
    <t>Freehold Twp</t>
  </si>
  <si>
    <t>1316</t>
  </si>
  <si>
    <t>Howell Twp</t>
  </si>
  <si>
    <t>1319</t>
  </si>
  <si>
    <t>Manalapan Twp</t>
  </si>
  <si>
    <t>1326</t>
  </si>
  <si>
    <t>Marlboro Twp</t>
  </si>
  <si>
    <t>1328</t>
  </si>
  <si>
    <t>Englishtown Boro</t>
  </si>
  <si>
    <t>1312</t>
  </si>
  <si>
    <t>Henry Hudson RHS</t>
  </si>
  <si>
    <t>Atlantic Highlands Boro</t>
  </si>
  <si>
    <t>1304</t>
  </si>
  <si>
    <t>Highlands Boro</t>
  </si>
  <si>
    <t>1317</t>
  </si>
  <si>
    <t xml:space="preserve">   </t>
  </si>
  <si>
    <t>Manalapan-Englishtown RHS</t>
  </si>
  <si>
    <t xml:space="preserve">  </t>
  </si>
  <si>
    <t>Matawan-Aberdeen RHS</t>
  </si>
  <si>
    <t>Matawan Boro</t>
  </si>
  <si>
    <t>1329</t>
  </si>
  <si>
    <t>Aberdeen Twp</t>
  </si>
  <si>
    <t>1330</t>
  </si>
  <si>
    <t>Monmouth RHS</t>
  </si>
  <si>
    <t>Eatontown Boro</t>
  </si>
  <si>
    <t>1311</t>
  </si>
  <si>
    <t>Shrewsbury Twp</t>
  </si>
  <si>
    <t>1346</t>
  </si>
  <si>
    <t>Tinton Falls Boro</t>
  </si>
  <si>
    <t>1336</t>
  </si>
  <si>
    <t>Ocean Twp Consolidated School</t>
  </si>
  <si>
    <t>Loch Arbour Village</t>
  </si>
  <si>
    <t>1324</t>
  </si>
  <si>
    <t>Ocean Twp</t>
  </si>
  <si>
    <t>1337</t>
  </si>
  <si>
    <t>Red Bank RHS</t>
  </si>
  <si>
    <t>Little Silver Boro</t>
  </si>
  <si>
    <t>1323</t>
  </si>
  <si>
    <t>Red Bank Boro</t>
  </si>
  <si>
    <t>1340</t>
  </si>
  <si>
    <t>Shrewsbury Boro</t>
  </si>
  <si>
    <t>1345</t>
  </si>
  <si>
    <t>Rumson-Fair Haven RHS</t>
  </si>
  <si>
    <t>Fair Haven Boro</t>
  </si>
  <si>
    <t>1313</t>
  </si>
  <si>
    <t>Rumson Boro</t>
  </si>
  <si>
    <t>1342</t>
  </si>
  <si>
    <t>Shore Reg. HS</t>
  </si>
  <si>
    <t>Monmouth Beach Boro</t>
  </si>
  <si>
    <t>1333</t>
  </si>
  <si>
    <t>Oceanport Boro</t>
  </si>
  <si>
    <t>1338</t>
  </si>
  <si>
    <t>Sea Bright Boro</t>
  </si>
  <si>
    <t>1343</t>
  </si>
  <si>
    <t>West Long Branch Boro</t>
  </si>
  <si>
    <t>1353</t>
  </si>
  <si>
    <t>Tinton Falls School</t>
  </si>
  <si>
    <t>Upper Freehold Reg</t>
  </si>
  <si>
    <t>Allentown Boro</t>
  </si>
  <si>
    <t>1302</t>
  </si>
  <si>
    <t>Upper Freehold Twp</t>
  </si>
  <si>
    <t>1351</t>
  </si>
  <si>
    <t>MORRIS COUNTY</t>
  </si>
  <si>
    <t>Chatham School District</t>
  </si>
  <si>
    <t>Chatham Boro</t>
  </si>
  <si>
    <t>1404</t>
  </si>
  <si>
    <t>Chatham Twp</t>
  </si>
  <si>
    <t>1405</t>
  </si>
  <si>
    <t>============================================================</t>
  </si>
  <si>
    <t>Hanover Park RHS</t>
  </si>
  <si>
    <t>East Hanover Twp</t>
  </si>
  <si>
    <t>1410</t>
  </si>
  <si>
    <t>Florham Park Twp</t>
  </si>
  <si>
    <t>1411</t>
  </si>
  <si>
    <t>Hanover Twp</t>
  </si>
  <si>
    <t>1412</t>
  </si>
  <si>
    <t>Chester Twp Consolidated</t>
  </si>
  <si>
    <t>Chester Boro</t>
  </si>
  <si>
    <t>1406</t>
  </si>
  <si>
    <t>Chester Twp</t>
  </si>
  <si>
    <t>1407</t>
  </si>
  <si>
    <t>Morris Hills RHS</t>
  </si>
  <si>
    <t>Denville Twp</t>
  </si>
  <si>
    <t>1408</t>
  </si>
  <si>
    <t>Rockaway Boro</t>
  </si>
  <si>
    <t>1434</t>
  </si>
  <si>
    <t>Rockaway Twp</t>
  </si>
  <si>
    <t>1435</t>
  </si>
  <si>
    <t>Wharton Boro</t>
  </si>
  <si>
    <t>1439</t>
  </si>
  <si>
    <t>Morris Reg School Dist</t>
  </si>
  <si>
    <t>Morris Twp</t>
  </si>
  <si>
    <t>1422</t>
  </si>
  <si>
    <t>Morristown Town</t>
  </si>
  <si>
    <t>1424</t>
  </si>
  <si>
    <t>West Morris RHS</t>
  </si>
  <si>
    <t>Mendham Boro</t>
  </si>
  <si>
    <t>1418</t>
  </si>
  <si>
    <t>Mendham Twp</t>
  </si>
  <si>
    <t>1419</t>
  </si>
  <si>
    <t>1438</t>
  </si>
  <si>
    <t>OCEAN COUNTY</t>
  </si>
  <si>
    <t>Central RHS</t>
  </si>
  <si>
    <t>Berkeley Twp</t>
  </si>
  <si>
    <t>1505</t>
  </si>
  <si>
    <t>Island Heights Boro</t>
  </si>
  <si>
    <t>1510</t>
  </si>
  <si>
    <t>Ocean Gate Boro</t>
  </si>
  <si>
    <t>1521</t>
  </si>
  <si>
    <t>Seaside Heights Boro</t>
  </si>
  <si>
    <t>1526</t>
  </si>
  <si>
    <t>Seaside Park Boro</t>
  </si>
  <si>
    <t>1527</t>
  </si>
  <si>
    <t>Pinelands RHS</t>
  </si>
  <si>
    <t>Bass River Twp (Burl)</t>
  </si>
  <si>
    <t>0301</t>
  </si>
  <si>
    <t>Eagleswood Twp</t>
  </si>
  <si>
    <t>1508</t>
  </si>
  <si>
    <t>Little Egg Harbor Twp</t>
  </si>
  <si>
    <t>1516</t>
  </si>
  <si>
    <t>Tuckerton Boro</t>
  </si>
  <si>
    <t>1532</t>
  </si>
  <si>
    <t>Southern Ocean RHS</t>
  </si>
  <si>
    <t>Beach Haven Boro</t>
  </si>
  <si>
    <t>1503</t>
  </si>
  <si>
    <t>Barnegat Light Boro</t>
  </si>
  <si>
    <t>1501</t>
  </si>
  <si>
    <t>Harvey Cedars Boro</t>
  </si>
  <si>
    <t>1509</t>
  </si>
  <si>
    <t>Long Beach Twp</t>
  </si>
  <si>
    <t>1517</t>
  </si>
  <si>
    <t>Ship Bottom Boro</t>
  </si>
  <si>
    <t>1528</t>
  </si>
  <si>
    <t>Surf City Boro</t>
  </si>
  <si>
    <t>1531</t>
  </si>
  <si>
    <t>Stafford Twp</t>
  </si>
  <si>
    <t>1530</t>
  </si>
  <si>
    <t>Long Beach Island Consol</t>
  </si>
  <si>
    <t>Beachwood Boro</t>
  </si>
  <si>
    <t>1504</t>
  </si>
  <si>
    <t>Toms River Twp</t>
  </si>
  <si>
    <t>1507</t>
  </si>
  <si>
    <t>Pine Beach Boro</t>
  </si>
  <si>
    <t>1522</t>
  </si>
  <si>
    <t>South Toms River Boro</t>
  </si>
  <si>
    <t>1529</t>
  </si>
  <si>
    <t>PASSAIC COUNTY</t>
  </si>
  <si>
    <t>Lakeland RHS</t>
  </si>
  <si>
    <t>Ringwood Boro</t>
  </si>
  <si>
    <t>1611</t>
  </si>
  <si>
    <t>Wanaque Boro</t>
  </si>
  <si>
    <t>1613</t>
  </si>
  <si>
    <t>Passaic Co.-Manchester RHS</t>
  </si>
  <si>
    <t>Haledon Boro</t>
  </si>
  <si>
    <t>1603</t>
  </si>
  <si>
    <t>North Haledon Boro</t>
  </si>
  <si>
    <t>1606</t>
  </si>
  <si>
    <t>Prospect Park Boro</t>
  </si>
  <si>
    <t>1610</t>
  </si>
  <si>
    <t>Passaic Co. RHS</t>
  </si>
  <si>
    <t>Little Falls Twp</t>
  </si>
  <si>
    <t>1605</t>
  </si>
  <si>
    <t>Totowa Boro</t>
  </si>
  <si>
    <t>1612</t>
  </si>
  <si>
    <t>Woodland Park Boro</t>
  </si>
  <si>
    <t>1616</t>
  </si>
  <si>
    <t>SALEM COUNTY</t>
  </si>
  <si>
    <t>Penns Grove-Carneys Point RSD</t>
  </si>
  <si>
    <t>Penns Grove Boro</t>
  </si>
  <si>
    <t>1707</t>
  </si>
  <si>
    <t>Carneys Point Twp</t>
  </si>
  <si>
    <t>1713</t>
  </si>
  <si>
    <t>Woodstown-Pilesgrove RSD</t>
  </si>
  <si>
    <t>Pilesgrove Twp</t>
  </si>
  <si>
    <t>1709</t>
  </si>
  <si>
    <t>Woodstown Boro</t>
  </si>
  <si>
    <t>1715</t>
  </si>
  <si>
    <t>SOMERSET COUNTY</t>
  </si>
  <si>
    <t>Bridgewater-Raritan Reg.</t>
  </si>
  <si>
    <t>Bridgewater Twp</t>
  </si>
  <si>
    <t>1806</t>
  </si>
  <si>
    <t>Raritan Boro</t>
  </si>
  <si>
    <t>1816</t>
  </si>
  <si>
    <t>Somerset Hills Regional</t>
  </si>
  <si>
    <t>Bernardsville</t>
  </si>
  <si>
    <t>1803</t>
  </si>
  <si>
    <t>Far Hills</t>
  </si>
  <si>
    <t>1807</t>
  </si>
  <si>
    <t>Peapack &amp; Gladstone</t>
  </si>
  <si>
    <t>1815</t>
  </si>
  <si>
    <t>Watchung Hills RHS</t>
  </si>
  <si>
    <t>Long Hill Twp (Morris)</t>
  </si>
  <si>
    <t>1430</t>
  </si>
  <si>
    <t>Warren Twp</t>
  </si>
  <si>
    <t>1820</t>
  </si>
  <si>
    <t>Watchung Boro</t>
  </si>
  <si>
    <t>1821</t>
  </si>
  <si>
    <t>SUSSEX COUNTY</t>
  </si>
  <si>
    <t>Andover Reg</t>
  </si>
  <si>
    <t>Andover Boro</t>
  </si>
  <si>
    <t>1901</t>
  </si>
  <si>
    <t>Andover Twp</t>
  </si>
  <si>
    <t>1902</t>
  </si>
  <si>
    <t>High Point RHS</t>
  </si>
  <si>
    <t>Branchville Boro</t>
  </si>
  <si>
    <t>1903</t>
  </si>
  <si>
    <t>Frankford Twp</t>
  </si>
  <si>
    <t>1905</t>
  </si>
  <si>
    <t>Lafayette Twp</t>
  </si>
  <si>
    <t>1913</t>
  </si>
  <si>
    <t>Sussex Boro</t>
  </si>
  <si>
    <t>1921</t>
  </si>
  <si>
    <t>Wantage Twp</t>
  </si>
  <si>
    <t>1924</t>
  </si>
  <si>
    <t>Kittatinny RHS</t>
  </si>
  <si>
    <t>Fredon Twp</t>
  </si>
  <si>
    <t>1907</t>
  </si>
  <si>
    <t>Hampton Twp</t>
  </si>
  <si>
    <t>1910</t>
  </si>
  <si>
    <t>Stillwater Twp</t>
  </si>
  <si>
    <t>1920</t>
  </si>
  <si>
    <t>Sandyston Twp</t>
  </si>
  <si>
    <t>1917</t>
  </si>
  <si>
    <t>Walpack Twp</t>
  </si>
  <si>
    <t>1923</t>
  </si>
  <si>
    <t>Sandyston-Walpack Consol</t>
  </si>
  <si>
    <t>Lenape Valley RHS</t>
  </si>
  <si>
    <t>Netcong Boro (Morris)</t>
  </si>
  <si>
    <t>1428</t>
  </si>
  <si>
    <t>Byram Twp</t>
  </si>
  <si>
    <t>1904</t>
  </si>
  <si>
    <t>Stanhope Boro</t>
  </si>
  <si>
    <t>1919</t>
  </si>
  <si>
    <t>Sussex-Wantage Reg</t>
  </si>
  <si>
    <t>Wallkill Valley RHS</t>
  </si>
  <si>
    <t>Franklin Boro</t>
  </si>
  <si>
    <t>1906</t>
  </si>
  <si>
    <t>Hamburg Boro</t>
  </si>
  <si>
    <t>1909</t>
  </si>
  <si>
    <t>Hardyston Twp</t>
  </si>
  <si>
    <t>1911</t>
  </si>
  <si>
    <t>Ogdensburg Boro</t>
  </si>
  <si>
    <t>1916</t>
  </si>
  <si>
    <t>UNION COUNTY</t>
  </si>
  <si>
    <t>Scotch Plains-Fanwood Reg</t>
  </si>
  <si>
    <t>Fanwood Boro</t>
  </si>
  <si>
    <t>2005</t>
  </si>
  <si>
    <t>Scotch Plains Twp</t>
  </si>
  <si>
    <t>WARREN COUNTY</t>
  </si>
  <si>
    <t>North Warren RHS</t>
  </si>
  <si>
    <t>Blairstown Twp</t>
  </si>
  <si>
    <t>2104</t>
  </si>
  <si>
    <t>Frelinghuysen Twp</t>
  </si>
  <si>
    <t>2106</t>
  </si>
  <si>
    <t>Hardwick Twp</t>
  </si>
  <si>
    <t>2109</t>
  </si>
  <si>
    <t>Knowlton Twp</t>
  </si>
  <si>
    <t>2113</t>
  </si>
  <si>
    <t>Warren Hills RHS</t>
  </si>
  <si>
    <t>2105</t>
  </si>
  <si>
    <t>2116</t>
  </si>
  <si>
    <t>Washington Boro</t>
  </si>
  <si>
    <t>2121</t>
  </si>
  <si>
    <t>2122</t>
  </si>
  <si>
    <t xml:space="preserve">      Great Meadows RSD</t>
  </si>
  <si>
    <t>Liberty Twp</t>
  </si>
  <si>
    <t>2114</t>
  </si>
  <si>
    <t>Independence Twp</t>
  </si>
  <si>
    <t>2112</t>
  </si>
  <si>
    <t>2017</t>
  </si>
  <si>
    <t>Muni-Code</t>
  </si>
  <si>
    <t>Municipality</t>
  </si>
  <si>
    <t>County</t>
  </si>
  <si>
    <t>0101</t>
  </si>
  <si>
    <t>Absecon City</t>
  </si>
  <si>
    <t>Atlantic</t>
  </si>
  <si>
    <t>0102</t>
  </si>
  <si>
    <t>Atlantic City</t>
  </si>
  <si>
    <t>0103</t>
  </si>
  <si>
    <t>Brigantine City</t>
  </si>
  <si>
    <t>Buena Borough</t>
  </si>
  <si>
    <t>Buena Vista Township</t>
  </si>
  <si>
    <t>0106</t>
  </si>
  <si>
    <t>Corbin City</t>
  </si>
  <si>
    <t>0108</t>
  </si>
  <si>
    <t>Egg Harbor Township</t>
  </si>
  <si>
    <t>0109</t>
  </si>
  <si>
    <t>Estell Manor City</t>
  </si>
  <si>
    <t>0110</t>
  </si>
  <si>
    <t>Folsom Borough</t>
  </si>
  <si>
    <t>Galloway Township</t>
  </si>
  <si>
    <t>Hamilton Township</t>
  </si>
  <si>
    <t>0113</t>
  </si>
  <si>
    <t>Hammonton Town</t>
  </si>
  <si>
    <t>0115</t>
  </si>
  <si>
    <t>Longport Borough</t>
  </si>
  <si>
    <t>0116</t>
  </si>
  <si>
    <t>Margate City</t>
  </si>
  <si>
    <t>Mullica Township</t>
  </si>
  <si>
    <t>0119</t>
  </si>
  <si>
    <t>Pleasantville City</t>
  </si>
  <si>
    <t>0120</t>
  </si>
  <si>
    <t>Port Republic City</t>
  </si>
  <si>
    <t>0122</t>
  </si>
  <si>
    <t>Ventnor City</t>
  </si>
  <si>
    <t>0123</t>
  </si>
  <si>
    <t>Weymouth Township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</si>
  <si>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</si>
  <si>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</si>
  <si>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</si>
  <si>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</si>
  <si>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</si>
  <si>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</si>
  <si>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</si>
  <si>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</si>
  <si>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Carlstadt Borough</t>
  </si>
  <si>
    <t>0206</t>
  </si>
  <si>
    <t>Cliffside Park Borough</t>
  </si>
  <si>
    <t>Closter Borough</t>
  </si>
  <si>
    <t>0208</t>
  </si>
  <si>
    <t>Cresskill Borough</t>
  </si>
  <si>
    <t>Demarest Borough</t>
  </si>
  <si>
    <t>0210</t>
  </si>
  <si>
    <t>Dumont Borough</t>
  </si>
  <si>
    <t>0211</t>
  </si>
  <si>
    <t>Elmwood Park Borough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</si>
  <si>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</si>
  <si>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</si>
  <si>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</si>
  <si>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</si>
  <si>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</si>
  <si>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</si>
  <si>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</si>
  <si>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</si>
  <si>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</si>
  <si>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</si>
  <si>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</si>
  <si>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</si>
  <si>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</si>
  <si>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</si>
  <si>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</si>
  <si>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</si>
  <si>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</si>
  <si>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</si>
  <si>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</si>
  <si>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</si>
  <si>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</si>
  <si>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</si>
  <si>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Harrington Park Borough</t>
  </si>
  <si>
    <t>0225</t>
  </si>
  <si>
    <t>Hasbrouck Heights Borough</t>
  </si>
  <si>
    <t>Haworth Borough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</si>
  <si>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</si>
  <si>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</si>
  <si>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</si>
  <si>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</si>
  <si>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</si>
  <si>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</si>
  <si>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</si>
  <si>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</si>
  <si>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</si>
  <si>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</si>
  <si>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</si>
  <si>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</si>
  <si>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</si>
  <si>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</si>
  <si>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</si>
  <si>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</si>
  <si>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</si>
  <si>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</si>
  <si>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</si>
  <si>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</si>
  <si>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</si>
  <si>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</si>
  <si>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</si>
  <si>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</si>
  <si>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</si>
  <si>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</si>
  <si>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</si>
  <si>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</si>
  <si>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</si>
  <si>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</si>
  <si>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</si>
  <si>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</si>
  <si>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</si>
  <si>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</si>
  <si>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</si>
  <si>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</si>
  <si>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</si>
  <si>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</si>
  <si>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</si>
  <si>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</si>
  <si>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</si>
  <si>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</si>
  <si>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</si>
  <si>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River Edge Borough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</si>
  <si>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</si>
  <si>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</si>
  <si>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</si>
  <si>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</si>
  <si>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</si>
  <si>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</si>
  <si>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</si>
  <si>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</si>
  <si>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</si>
  <si>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</si>
  <si>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</si>
  <si>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</si>
  <si>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</si>
  <si>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</si>
  <si>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</si>
  <si>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</si>
  <si>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</si>
  <si>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</si>
  <si>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</si>
  <si>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Upper Saddle River Borough</t>
  </si>
  <si>
    <t>0264</t>
  </si>
  <si>
    <t>Waldwick Borough</t>
  </si>
  <si>
    <t>0265</t>
  </si>
  <si>
    <t>Wallington Borough</t>
  </si>
  <si>
    <t>Washington Township</t>
  </si>
  <si>
    <t>Westwood Borough</t>
  </si>
  <si>
    <t>Woodcliff Lake Borough</t>
  </si>
  <si>
    <t>0269</t>
  </si>
  <si>
    <t>Wood-Ridge Borough</t>
  </si>
  <si>
    <t>Wyckoff Township</t>
  </si>
  <si>
    <t>Bass River Township</t>
  </si>
  <si>
    <t>Burlington</t>
  </si>
  <si>
    <t>0302</t>
  </si>
  <si>
    <t>Beverly City</t>
  </si>
  <si>
    <t>Bordentown Township</t>
  </si>
  <si>
    <t>0305</t>
  </si>
  <si>
    <t>Burlington City</t>
  </si>
  <si>
    <t>0306</t>
  </si>
  <si>
    <t>Burlington Township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</si>
  <si>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</si>
  <si>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</si>
  <si>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</si>
  <si>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</si>
  <si>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</si>
  <si>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</si>
  <si>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</si>
  <si>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Eastampton Township</t>
  </si>
  <si>
    <t>0312</t>
  </si>
  <si>
    <t>Edgewater Park Township</t>
  </si>
  <si>
    <t>Evesham Township</t>
  </si>
  <si>
    <t>Fieldsboro Borough</t>
  </si>
  <si>
    <t>0315</t>
  </si>
  <si>
    <t>Florence Township</t>
  </si>
  <si>
    <t>Hainesport Township</t>
  </si>
  <si>
    <t>Lumberton Township</t>
  </si>
  <si>
    <t>Mansfield Township</t>
  </si>
  <si>
    <t>0319</t>
  </si>
  <si>
    <t>Maple Shade Township</t>
  </si>
  <si>
    <t>Medford Township</t>
  </si>
  <si>
    <t>Medford Lakes Borough</t>
  </si>
  <si>
    <t>0322</t>
  </si>
  <si>
    <t>Moorestown Township</t>
  </si>
  <si>
    <t>Mount Holly Township</t>
  </si>
  <si>
    <t>Mount Laurel Township</t>
  </si>
  <si>
    <t>New Hanover Township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</si>
  <si>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</si>
  <si>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</si>
  <si>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</si>
  <si>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</si>
  <si>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</si>
  <si>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</si>
  <si>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</si>
  <si>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</si>
  <si>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</si>
  <si>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</si>
  <si>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</si>
  <si>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Shamong Township</t>
  </si>
  <si>
    <t>Southampton Township</t>
  </si>
  <si>
    <t>Springfield Township</t>
  </si>
  <si>
    <t>Tabernacle Township</t>
  </si>
  <si>
    <t>0336</t>
  </si>
  <si>
    <t>Westampton Township</t>
  </si>
  <si>
    <t>0338</t>
  </si>
  <si>
    <t>Willingboro Township</t>
  </si>
  <si>
    <t>Woodland Township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</si>
  <si>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</si>
  <si>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</si>
  <si>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</si>
  <si>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</si>
  <si>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</si>
  <si>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</si>
  <si>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</si>
  <si>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</si>
  <si>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Bellmawr Borough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</si>
  <si>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</si>
  <si>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</si>
  <si>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</si>
  <si>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</si>
  <si>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</si>
  <si>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</si>
  <si>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</si>
  <si>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</si>
  <si>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</si>
  <si>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</si>
  <si>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</si>
  <si>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</si>
  <si>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</si>
  <si>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</si>
  <si>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</si>
  <si>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Gibbsboro Borough</t>
  </si>
  <si>
    <t>0414</t>
  </si>
  <si>
    <t>Gloucester City City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</si>
  <si>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</si>
  <si>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</si>
  <si>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</si>
  <si>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</si>
  <si>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</si>
  <si>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</si>
  <si>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</si>
  <si>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</si>
  <si>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</si>
  <si>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</si>
  <si>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</si>
  <si>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</si>
  <si>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</si>
  <si>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</si>
  <si>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</si>
  <si>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</si>
  <si>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</si>
  <si>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</si>
  <si>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</si>
  <si>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</si>
  <si>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</si>
  <si>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</si>
  <si>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</si>
  <si>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</si>
  <si>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</si>
  <si>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</si>
  <si>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</si>
  <si>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</si>
  <si>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Runnemede Borough</t>
  </si>
  <si>
    <t>Somerdale Borough</t>
  </si>
  <si>
    <t>Stratford Borough</t>
  </si>
  <si>
    <t>0433</t>
  </si>
  <si>
    <t>Tavistock Borough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</si>
  <si>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</si>
  <si>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</si>
  <si>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</si>
  <si>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</si>
  <si>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</si>
  <si>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</si>
  <si>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</si>
  <si>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</si>
  <si>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</si>
  <si>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</si>
  <si>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0503</t>
  </si>
  <si>
    <t>Cape May Point Borough</t>
  </si>
  <si>
    <t>0504</t>
  </si>
  <si>
    <t>Dennis Township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</si>
  <si>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</si>
  <si>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</si>
  <si>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</si>
  <si>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</si>
  <si>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</si>
  <si>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</si>
  <si>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</si>
  <si>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</si>
  <si>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</si>
  <si>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</si>
  <si>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Borough</t>
  </si>
  <si>
    <t>0511</t>
  </si>
  <si>
    <t>Upper Township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</si>
  <si>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</si>
  <si>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</si>
  <si>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</si>
  <si>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</si>
  <si>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</si>
  <si>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</si>
  <si>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</si>
  <si>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</si>
  <si>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</si>
  <si>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</si>
  <si>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</si>
  <si>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</si>
  <si>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</si>
  <si>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</si>
  <si>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Deerfield Township</t>
  </si>
  <si>
    <t>0604</t>
  </si>
  <si>
    <t>Downe Township</t>
  </si>
  <si>
    <t>Fairfield Township</t>
  </si>
  <si>
    <t>Greenwich Township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</si>
  <si>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</si>
  <si>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</si>
  <si>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</si>
  <si>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</si>
  <si>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</si>
  <si>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</si>
  <si>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</si>
  <si>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Shiloh Borough</t>
  </si>
  <si>
    <t>Stow Creek Township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</si>
  <si>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</si>
  <si>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</si>
  <si>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</si>
  <si>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</si>
  <si>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</si>
  <si>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</si>
  <si>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</si>
  <si>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</si>
  <si>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Caldwell Township</t>
  </si>
  <si>
    <t>0704</t>
  </si>
  <si>
    <t>Cedar Grove Township</t>
  </si>
  <si>
    <t>0705</t>
  </si>
  <si>
    <t>East Orange City</t>
  </si>
  <si>
    <t>Essex Fells Township</t>
  </si>
  <si>
    <t>0708</t>
  </si>
  <si>
    <t>Glen Ridge Borough</t>
  </si>
  <si>
    <t>0709</t>
  </si>
  <si>
    <t>Irvington Township</t>
  </si>
  <si>
    <t>0710</t>
  </si>
  <si>
    <t>Livingston Township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</si>
  <si>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</si>
  <si>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</si>
  <si>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</si>
  <si>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</si>
  <si>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</si>
  <si>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</si>
  <si>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</si>
  <si>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North Caldwell Borough</t>
  </si>
  <si>
    <t>0716</t>
  </si>
  <si>
    <t>Nutley Township</t>
  </si>
  <si>
    <t>0717</t>
  </si>
  <si>
    <t>Orange City Township</t>
  </si>
  <si>
    <t>Roseland Borough</t>
  </si>
  <si>
    <t>South Orange Village Township</t>
  </si>
  <si>
    <t>0720</t>
  </si>
  <si>
    <t>Verona Township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</si>
  <si>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</si>
  <si>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</si>
  <si>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</si>
  <si>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</si>
  <si>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</si>
  <si>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</si>
  <si>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</si>
  <si>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</si>
  <si>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East Greenwich Township</t>
  </si>
  <si>
    <t>Elk Township</t>
  </si>
  <si>
    <t>Franklin Township</t>
  </si>
  <si>
    <t>0806</t>
  </si>
  <si>
    <t>Glassboro Borough</t>
  </si>
  <si>
    <t>0807</t>
  </si>
  <si>
    <t>Harrison Township</t>
  </si>
  <si>
    <t>0809</t>
  </si>
  <si>
    <t>Logan Township</t>
  </si>
  <si>
    <t>Mantua Township</t>
  </si>
  <si>
    <t>0811</t>
  </si>
  <si>
    <t>Monroe Township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</si>
  <si>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</si>
  <si>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</si>
  <si>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</si>
  <si>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</si>
  <si>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</si>
  <si>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</si>
  <si>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</si>
  <si>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South Harrison Township</t>
  </si>
  <si>
    <t>Swedesboro Borough</t>
  </si>
  <si>
    <t>0818</t>
  </si>
  <si>
    <t>Wenonah Borough</t>
  </si>
  <si>
    <t>0820</t>
  </si>
  <si>
    <t>West Deptford Township</t>
  </si>
  <si>
    <t>Westville Borough</t>
  </si>
  <si>
    <t>0822</t>
  </si>
  <si>
    <t>Woodbury City</t>
  </si>
  <si>
    <t>Woodbury Heights Borough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</si>
  <si>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</si>
  <si>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</si>
  <si>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</si>
  <si>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</si>
  <si>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</si>
  <si>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</si>
  <si>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</si>
  <si>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</si>
  <si>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</si>
  <si>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</si>
  <si>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</si>
  <si>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</si>
  <si>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</si>
  <si>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</si>
  <si>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</si>
  <si>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</si>
  <si>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</si>
  <si>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</si>
  <si>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</si>
  <si>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</si>
  <si>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</si>
  <si>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</si>
  <si>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</si>
  <si>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</si>
  <si>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</si>
  <si>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</si>
  <si>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Alexandria Township</t>
  </si>
  <si>
    <t>Hunterdon</t>
  </si>
  <si>
    <t>Bethlehem Township</t>
  </si>
  <si>
    <t>1003</t>
  </si>
  <si>
    <t>Bloomsbury Borough</t>
  </si>
  <si>
    <t>Califon Borough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</si>
  <si>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</si>
  <si>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</si>
  <si>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</si>
  <si>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</si>
  <si>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</si>
  <si>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</si>
  <si>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</si>
  <si>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</si>
  <si>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</si>
  <si>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</si>
  <si>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</si>
  <si>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</si>
  <si>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</si>
  <si>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</si>
  <si>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</si>
  <si>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</si>
  <si>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</si>
  <si>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</si>
  <si>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</si>
  <si>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</si>
  <si>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Mercer</t>
  </si>
  <si>
    <t>1102</t>
  </si>
  <si>
    <t>Ewing Township</t>
  </si>
  <si>
    <t>1103</t>
  </si>
  <si>
    <t>Hightstown Borough</t>
  </si>
  <si>
    <t>Hopewell Borough</t>
  </si>
  <si>
    <t>1107</t>
  </si>
  <si>
    <t>Pennington Borough</t>
  </si>
  <si>
    <t>1111</t>
  </si>
  <si>
    <t>Trenton City</t>
  </si>
  <si>
    <t>1112</t>
  </si>
  <si>
    <t>Robbinsville Township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</si>
  <si>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</si>
  <si>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</si>
  <si>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</si>
  <si>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</si>
  <si>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</si>
  <si>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</si>
  <si>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</si>
  <si>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</si>
  <si>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</si>
  <si>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</si>
  <si>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</si>
  <si>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</si>
  <si>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</si>
  <si>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</si>
  <si>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</si>
  <si>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</si>
  <si>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</si>
  <si>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</si>
  <si>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</si>
  <si>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</si>
  <si>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</si>
  <si>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</si>
  <si>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</si>
  <si>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</si>
  <si>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</si>
  <si>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</si>
  <si>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</si>
  <si>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</si>
  <si>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</si>
  <si>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</si>
  <si>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</si>
  <si>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</si>
  <si>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</si>
  <si>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</si>
  <si>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</si>
  <si>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</si>
  <si>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</si>
  <si>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</si>
  <si>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</si>
  <si>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</si>
  <si>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</si>
  <si>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</si>
  <si>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</si>
  <si>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</si>
  <si>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</si>
  <si>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</si>
  <si>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</si>
  <si>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</si>
  <si>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</si>
  <si>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</si>
  <si>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</si>
  <si>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</si>
  <si>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</si>
  <si>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</si>
  <si>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</si>
  <si>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Allentown Borough</t>
  </si>
  <si>
    <t>1303</t>
  </si>
  <si>
    <t>Asbury Park City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</si>
  <si>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</si>
  <si>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</si>
  <si>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</si>
  <si>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</si>
  <si>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</si>
  <si>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</si>
  <si>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</si>
  <si>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</si>
  <si>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</si>
  <si>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Colts Neck Township</t>
  </si>
  <si>
    <t>1310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</si>
  <si>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</si>
  <si>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</si>
  <si>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</si>
  <si>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</si>
  <si>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</si>
  <si>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</si>
  <si>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</si>
  <si>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</si>
  <si>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1318</t>
  </si>
  <si>
    <t>Holmdel Township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</si>
  <si>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</si>
  <si>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</si>
  <si>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</si>
  <si>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</si>
  <si>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</si>
  <si>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</si>
  <si>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</si>
  <si>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Little Silver Borough</t>
  </si>
  <si>
    <t>1325</t>
  </si>
  <si>
    <t>Long Branch City</t>
  </si>
  <si>
    <t>Manalapan Township</t>
  </si>
  <si>
    <t>1327</t>
  </si>
  <si>
    <t>Manasquan Borough</t>
  </si>
  <si>
    <t>Marlboro Township</t>
  </si>
  <si>
    <t>Matawan Borough</t>
  </si>
  <si>
    <t>Aberdeen Township</t>
  </si>
  <si>
    <t>1331</t>
  </si>
  <si>
    <t>Middletown Township</t>
  </si>
  <si>
    <t>1332</t>
  </si>
  <si>
    <t>Millstone Township</t>
  </si>
  <si>
    <t>Monmouth Beach Borough</t>
  </si>
  <si>
    <t>1334</t>
  </si>
  <si>
    <t>Neptune Township</t>
  </si>
  <si>
    <t>1335</t>
  </si>
  <si>
    <t>Neptune City Borough</t>
  </si>
  <si>
    <t>Tinton Falls Borough</t>
  </si>
  <si>
    <t>Ocean Township</t>
  </si>
  <si>
    <t>Oceanport Borough</t>
  </si>
  <si>
    <t>1339</t>
  </si>
  <si>
    <t>Hazlet Township</t>
  </si>
  <si>
    <t>Red Bank Borough</t>
  </si>
  <si>
    <t>1341</t>
  </si>
  <si>
    <t>Roosevelt Borough</t>
  </si>
  <si>
    <t>Rumson Borough</t>
  </si>
  <si>
    <t>Sea Bright Borough</t>
  </si>
  <si>
    <t>1344</t>
  </si>
  <si>
    <t>Sea Girt Borough</t>
  </si>
  <si>
    <t>Shrewsbury Borough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</si>
  <si>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</si>
  <si>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</si>
  <si>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</si>
  <si>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</si>
  <si>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</si>
  <si>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</si>
  <si>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</si>
  <si>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</si>
  <si>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</si>
  <si>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Upper Freehold Township</t>
  </si>
  <si>
    <t>1352</t>
  </si>
  <si>
    <t>Wall Township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</si>
  <si>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</si>
  <si>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</si>
  <si>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</si>
  <si>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</si>
  <si>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</si>
  <si>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</si>
  <si>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</si>
  <si>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</si>
  <si>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</si>
  <si>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</si>
  <si>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</si>
  <si>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</si>
  <si>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</si>
  <si>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1409</t>
  </si>
  <si>
    <t>Dover Town</t>
  </si>
  <si>
    <t>East Hanover Township</t>
  </si>
  <si>
    <t>Florham Park Borough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</si>
  <si>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</si>
  <si>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</si>
  <si>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</si>
  <si>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</si>
  <si>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</si>
  <si>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</si>
  <si>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</si>
  <si>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</si>
  <si>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</si>
  <si>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</si>
  <si>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</si>
  <si>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Mendham Borough</t>
  </si>
  <si>
    <t>Mendham Township</t>
  </si>
  <si>
    <t>1420</t>
  </si>
  <si>
    <t>Mine Hill Township</t>
  </si>
  <si>
    <t>1421</t>
  </si>
  <si>
    <t>Montville Township</t>
  </si>
  <si>
    <t>Morris Township</t>
  </si>
  <si>
    <t>1423</t>
  </si>
  <si>
    <t>Morris Plains Borough</t>
  </si>
  <si>
    <t>1425</t>
  </si>
  <si>
    <t>Mountain Lakes Borough</t>
  </si>
  <si>
    <t>1426</t>
  </si>
  <si>
    <t>Mount Arlington Borough</t>
  </si>
  <si>
    <t>1427</t>
  </si>
  <si>
    <t>Mount Olive Township</t>
  </si>
  <si>
    <t>Netcong Borough</t>
  </si>
  <si>
    <t>1429</t>
  </si>
  <si>
    <t>Parsippany-Troy Hills Township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</si>
  <si>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</si>
  <si>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</si>
  <si>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</si>
  <si>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</si>
  <si>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</si>
  <si>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</si>
  <si>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</si>
  <si>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Rockaway Borough</t>
  </si>
  <si>
    <t>Rockaway Township</t>
  </si>
  <si>
    <t>1436</t>
  </si>
  <si>
    <t>Roxbury Township</t>
  </si>
  <si>
    <t>1437</t>
  </si>
  <si>
    <t>Victory Gardens Borough</t>
  </si>
  <si>
    <t>Wharton Borough</t>
  </si>
  <si>
    <t>Barnegat Light Borough</t>
  </si>
  <si>
    <t>Ocean</t>
  </si>
  <si>
    <t>1502</t>
  </si>
  <si>
    <t>Bay Head Borough</t>
  </si>
  <si>
    <t>Beach Haven Borough</t>
  </si>
  <si>
    <t>Beachwood Borough</t>
  </si>
  <si>
    <t>Berkeley Township</t>
  </si>
  <si>
    <t>1506</t>
  </si>
  <si>
    <t>Brick Township</t>
  </si>
  <si>
    <t>Toms River Township</t>
  </si>
  <si>
    <t>Eagleswood Township</t>
  </si>
  <si>
    <t>Harvey Cedars Borough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</si>
  <si>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</si>
  <si>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</si>
  <si>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</si>
  <si>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</si>
  <si>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</si>
  <si>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</si>
  <si>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</si>
  <si>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</si>
  <si>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</si>
  <si>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</si>
  <si>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</si>
  <si>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Little Egg Harbor Township</t>
  </si>
  <si>
    <t>Long Beach Township</t>
  </si>
  <si>
    <t>1518</t>
  </si>
  <si>
    <t>Manchester Township</t>
  </si>
  <si>
    <t>1519</t>
  </si>
  <si>
    <t>Mantoloking Borough</t>
  </si>
  <si>
    <t>1520</t>
  </si>
  <si>
    <t>Ocean Gate Borough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</si>
  <si>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</si>
  <si>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</si>
  <si>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</si>
  <si>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</si>
  <si>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</si>
  <si>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</si>
  <si>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</si>
  <si>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</si>
  <si>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</si>
  <si>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</si>
  <si>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</si>
  <si>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</si>
  <si>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</si>
  <si>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</si>
  <si>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</si>
  <si>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</si>
  <si>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</si>
  <si>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</si>
  <si>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</si>
  <si>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</si>
  <si>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</si>
  <si>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Haledon Borough</t>
  </si>
  <si>
    <t>1604</t>
  </si>
  <si>
    <t>Hawthorne Borough</t>
  </si>
  <si>
    <t>Little Falls Township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</si>
  <si>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</si>
  <si>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</si>
  <si>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</si>
  <si>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</si>
  <si>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</si>
  <si>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</si>
  <si>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</si>
  <si>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Prospect Park Borough</t>
  </si>
  <si>
    <t>Ringwood Borough</t>
  </si>
  <si>
    <t>Totowa Borough</t>
  </si>
  <si>
    <t>Wanaque Borough</t>
  </si>
  <si>
    <t>1614</t>
  </si>
  <si>
    <t>Wayne Township</t>
  </si>
  <si>
    <t>1615</t>
  </si>
  <si>
    <t>West Milford Township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</si>
  <si>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</si>
  <si>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</si>
  <si>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</si>
  <si>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</si>
  <si>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</si>
  <si>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</si>
  <si>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</si>
  <si>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</si>
  <si>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</si>
  <si>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</si>
  <si>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</si>
  <si>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</si>
  <si>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</si>
  <si>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</si>
  <si>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Penns Grove Borough</t>
  </si>
  <si>
    <t>1708</t>
  </si>
  <si>
    <t>Pennsville Township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</si>
  <si>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</si>
  <si>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</si>
  <si>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</si>
  <si>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</si>
  <si>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</si>
  <si>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</si>
  <si>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</si>
  <si>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Carneys Point Township</t>
  </si>
  <si>
    <t>1714</t>
  </si>
  <si>
    <t>Upper Pittsgrove Township</t>
  </si>
  <si>
    <t>Woodstown Borough</t>
  </si>
  <si>
    <t>1801</t>
  </si>
  <si>
    <t>Bedminster Township</t>
  </si>
  <si>
    <t>Somerset</t>
  </si>
  <si>
    <t>1802</t>
  </si>
  <si>
    <t>Bernards Township</t>
  </si>
  <si>
    <t>Bernardsville Borough</t>
  </si>
  <si>
    <t>1804</t>
  </si>
  <si>
    <t>Bound Brook Borough</t>
  </si>
  <si>
    <t>1805</t>
  </si>
  <si>
    <t>Branchburg Township</t>
  </si>
  <si>
    <t>Bridgewater Township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</si>
  <si>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</si>
  <si>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</si>
  <si>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</si>
  <si>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</si>
  <si>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</si>
  <si>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</si>
  <si>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</si>
  <si>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</si>
  <si>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</si>
  <si>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</si>
  <si>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</si>
  <si>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</si>
  <si>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</si>
  <si>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</si>
  <si>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Peapack-Gladstone Borough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</si>
  <si>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</si>
  <si>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</si>
  <si>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</si>
  <si>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</si>
  <si>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</si>
  <si>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</si>
  <si>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</si>
  <si>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</si>
  <si>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</si>
  <si>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</si>
  <si>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</si>
  <si>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</si>
  <si>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</si>
  <si>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</si>
  <si>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</si>
  <si>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</si>
  <si>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</si>
  <si>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1908</t>
  </si>
  <si>
    <t>Green Township</t>
  </si>
  <si>
    <t>Hamburg Borough</t>
  </si>
  <si>
    <t>Hampton Township</t>
  </si>
  <si>
    <t>Hardyston Township</t>
  </si>
  <si>
    <t>1912</t>
  </si>
  <si>
    <t>Hopatcong Borough</t>
  </si>
  <si>
    <t>Lafayette Township</t>
  </si>
  <si>
    <t>1914</t>
  </si>
  <si>
    <t>Montague Township</t>
  </si>
  <si>
    <t>1915</t>
  </si>
  <si>
    <t>Newton Town</t>
  </si>
  <si>
    <t>Ogdensburg Borough</t>
  </si>
  <si>
    <t>Sandyston Township</t>
  </si>
  <si>
    <t>1918</t>
  </si>
  <si>
    <t>Sparta Township</t>
  </si>
  <si>
    <t>Stanhope Borough</t>
  </si>
  <si>
    <t>Stillwater Township</t>
  </si>
  <si>
    <t>Sussex Borough</t>
  </si>
  <si>
    <t>1922</t>
  </si>
  <si>
    <t>Vernon Township</t>
  </si>
  <si>
    <t>Walpack Township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</si>
  <si>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</si>
  <si>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</si>
  <si>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</si>
  <si>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</si>
  <si>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</si>
  <si>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</si>
  <si>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</si>
  <si>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</si>
  <si>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</si>
  <si>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</si>
  <si>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</si>
  <si>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</si>
  <si>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</si>
  <si>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</si>
  <si>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</si>
  <si>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</si>
  <si>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</si>
  <si>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</si>
  <si>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</si>
  <si>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</si>
  <si>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</si>
  <si>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</si>
  <si>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</si>
  <si>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</si>
  <si>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</si>
  <si>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</si>
  <si>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</si>
  <si>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</si>
  <si>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</si>
  <si>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</si>
  <si>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</si>
  <si>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Scotch Plains Township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</si>
  <si>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</si>
  <si>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</si>
  <si>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</si>
  <si>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</si>
  <si>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</si>
  <si>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</si>
  <si>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</si>
  <si>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</si>
  <si>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</si>
  <si>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</si>
  <si>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</si>
  <si>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</si>
  <si>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</si>
  <si>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</si>
  <si>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Blairstown Township</t>
  </si>
  <si>
    <t>Frelinghuysen Township</t>
  </si>
  <si>
    <t>2107</t>
  </si>
  <si>
    <t>2108</t>
  </si>
  <si>
    <t>Hackettstown Town</t>
  </si>
  <si>
    <t>Hardwick Township</t>
  </si>
  <si>
    <t>2110</t>
  </si>
  <si>
    <t>Harmony Township</t>
  </si>
  <si>
    <t>2111</t>
  </si>
  <si>
    <t>Hope Township</t>
  </si>
  <si>
    <t>Independence Township</t>
  </si>
  <si>
    <t>Knowlton Township</t>
  </si>
  <si>
    <t>Liberty Township</t>
  </si>
  <si>
    <t>2115</t>
  </si>
  <si>
    <t>Lopatcong Township</t>
  </si>
  <si>
    <t>2117</t>
  </si>
  <si>
    <t>Oxford Township</t>
  </si>
  <si>
    <t>2119</t>
  </si>
  <si>
    <t>Phillipsburg Town</t>
  </si>
  <si>
    <t>2120</t>
  </si>
  <si>
    <t>Pohatcong Township</t>
  </si>
  <si>
    <t>Washington Borough</t>
  </si>
  <si>
    <t>2123</t>
  </si>
  <si>
    <t>White Township</t>
  </si>
  <si>
    <t>Statewide Total</t>
  </si>
  <si>
    <t>0100</t>
  </si>
  <si>
    <t>Atlantic County</t>
  </si>
  <si>
    <t>0200</t>
  </si>
  <si>
    <t>Bergen County</t>
  </si>
  <si>
    <t>0300</t>
  </si>
  <si>
    <t>Burlington County</t>
  </si>
  <si>
    <t>0400</t>
  </si>
  <si>
    <t>Camden County</t>
  </si>
  <si>
    <t>0500</t>
  </si>
  <si>
    <t>Cape May County</t>
  </si>
  <si>
    <t>0600</t>
  </si>
  <si>
    <t>Cumberland County</t>
  </si>
  <si>
    <t>0700</t>
  </si>
  <si>
    <t>Essex County</t>
  </si>
  <si>
    <t>0800</t>
  </si>
  <si>
    <t>Gloucester County</t>
  </si>
  <si>
    <t>0900</t>
  </si>
  <si>
    <t>Hudson County</t>
  </si>
  <si>
    <t>1000</t>
  </si>
  <si>
    <t>Hunterdon County</t>
  </si>
  <si>
    <t>1100</t>
  </si>
  <si>
    <t>Mercer County</t>
  </si>
  <si>
    <t>1200</t>
  </si>
  <si>
    <t>Middlesex County</t>
  </si>
  <si>
    <t>1300</t>
  </si>
  <si>
    <t>Monmouth County</t>
  </si>
  <si>
    <t>1400</t>
  </si>
  <si>
    <t>Morris County</t>
  </si>
  <si>
    <t>1500</t>
  </si>
  <si>
    <t>Ocean County</t>
  </si>
  <si>
    <t>1600</t>
  </si>
  <si>
    <t>Passaic County</t>
  </si>
  <si>
    <t>1700</t>
  </si>
  <si>
    <t>Salem County</t>
  </si>
  <si>
    <t>1800</t>
  </si>
  <si>
    <t>Somerset County</t>
  </si>
  <si>
    <t>1900</t>
  </si>
  <si>
    <t>Sussex County</t>
  </si>
  <si>
    <t>2000</t>
  </si>
  <si>
    <t>Union County</t>
  </si>
  <si>
    <t>2100</t>
  </si>
  <si>
    <t>Warren County</t>
  </si>
  <si>
    <t>Clinton - Glen Gardner RSD</t>
  </si>
  <si>
    <t>Glen Gardner</t>
  </si>
  <si>
    <t>AV 2019</t>
  </si>
  <si>
    <t>Clinton Town**</t>
  </si>
  <si>
    <t>AV 2020</t>
  </si>
  <si>
    <t>Toms River RSD</t>
  </si>
  <si>
    <t>AV 2021</t>
  </si>
  <si>
    <t>3 Year Average 2019-2021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</si>
</sst>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&quot;$&quot;#,##0.00"/>
    <numFmt numFmtId="166" formatCode="&quot;$&quot;#,##0.0000_);\(&quot;$&quot;#,##0.0000\)"/>
    <numFmt numFmtId="167" formatCode="0_)"/>
    <numFmt numFmtId="168" formatCode="0.00_)"/>
    <numFmt numFmtId="169" formatCode="_(* #,##0_);_(* \(#,##0\);_(* &quot;-&quot;??_);_(@_)"/>
    <numFmt numFmtId="170" formatCode="0.0%"/>
    <numFmt numFmtId="171" formatCode="&quot;$&quot;#,##0.00000000_);\(&quot;$&quot;#,##0.000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8"/>
      <name val="Arial Black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7" fontId="2" fillId="33" borderId="0" xfId="0" applyNumberFormat="1" applyFont="1" applyFill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fill"/>
      <protection/>
    </xf>
    <xf numFmtId="7" fontId="3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170" fontId="0" fillId="0" borderId="0" xfId="57" applyNumberFormat="1" applyFont="1" applyAlignment="1">
      <alignment/>
    </xf>
    <xf numFmtId="37" fontId="0" fillId="0" borderId="10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9" fontId="9" fillId="0" borderId="0" xfId="57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7" fontId="9" fillId="0" borderId="10" xfId="0" applyNumberFormat="1" applyFont="1" applyBorder="1" applyAlignment="1" quotePrefix="1">
      <alignment horizontal="center" vertical="center" wrapText="1"/>
    </xf>
    <xf numFmtId="37" fontId="9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left"/>
    </xf>
    <xf numFmtId="37" fontId="0" fillId="0" borderId="0" xfId="0" applyNumberFormat="1" applyAlignment="1">
      <alignment horizontal="right"/>
    </xf>
    <xf numFmtId="37" fontId="9" fillId="0" borderId="0" xfId="0" applyNumberFormat="1" applyFont="1" applyAlignment="1">
      <alignment/>
    </xf>
    <xf numFmtId="37" fontId="9" fillId="0" borderId="0" xfId="0" applyNumberFormat="1" applyFont="1" applyAlignment="1" quotePrefix="1">
      <alignment horizontal="left"/>
    </xf>
    <xf numFmtId="37" fontId="45" fillId="0" borderId="0" xfId="0" applyNumberFormat="1" applyFont="1" applyAlignment="1">
      <alignment horizontal="left"/>
    </xf>
    <xf numFmtId="37" fontId="9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Alignment="1">
      <alignment horizontal="fill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7" fontId="11" fillId="0" borderId="0" xfId="0" applyNumberFormat="1" applyFont="1" applyAlignment="1" applyProtection="1">
      <alignment/>
      <protection/>
    </xf>
    <xf numFmtId="169" fontId="0" fillId="0" borderId="0" xfId="42" applyNumberFormat="1" applyFont="1" applyAlignment="1">
      <alignment/>
    </xf>
    <xf numFmtId="0" fontId="2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45" sqref="A445"/>
    </sheetView>
  </sheetViews>
  <sheetFormatPr defaultColWidth="9.140625" defaultRowHeight="15"/>
  <cols>
    <col min="1" max="1" width="37.7109375" style="0" bestFit="1" customWidth="1"/>
    <col min="3" max="4" width="15.7109375" style="0" customWidth="1"/>
    <col min="6" max="6" width="12.8515625" style="0" customWidth="1"/>
    <col min="7" max="7" width="15.140625" style="0" customWidth="1"/>
    <col min="8" max="8" width="14.57421875" style="0" customWidth="1"/>
  </cols>
  <sheetData>
    <row r="1" spans="1:11" ht="15.75">
      <c r="A1" s="4"/>
      <c r="B1" s="1"/>
      <c r="C1" s="1"/>
      <c r="D1" s="2" t="s">
        <v>0</v>
      </c>
      <c r="E1" s="1"/>
      <c r="F1" s="1"/>
      <c r="G1" s="1"/>
      <c r="H1" s="1"/>
      <c r="K1" s="33"/>
    </row>
    <row r="2" spans="1:11" ht="15.75">
      <c r="A2" s="3" t="s">
        <v>1</v>
      </c>
      <c r="B2" s="1"/>
      <c r="C2" s="1"/>
      <c r="D2" s="57" t="s">
        <v>1444</v>
      </c>
      <c r="E2" s="57"/>
      <c r="F2" s="57"/>
      <c r="G2" s="57"/>
      <c r="H2" s="1"/>
      <c r="K2" s="33"/>
    </row>
    <row r="3" spans="1:8" ht="15.75">
      <c r="A3" s="3" t="s">
        <v>3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5" t="s">
        <v>4</v>
      </c>
      <c r="G4" s="5" t="s">
        <v>5</v>
      </c>
      <c r="H4" s="5" t="s">
        <v>6</v>
      </c>
    </row>
    <row r="5" spans="1:8" ht="15.75">
      <c r="A5" s="1"/>
      <c r="B5" s="2" t="s">
        <v>7</v>
      </c>
      <c r="C5" s="5" t="s">
        <v>8</v>
      </c>
      <c r="D5" s="1"/>
      <c r="E5" s="1"/>
      <c r="F5" s="5" t="s">
        <v>9</v>
      </c>
      <c r="G5" s="5" t="s">
        <v>10</v>
      </c>
      <c r="H5" s="5" t="s">
        <v>11</v>
      </c>
    </row>
    <row r="6" spans="1:8" ht="15.75">
      <c r="A6" s="5" t="s">
        <v>12</v>
      </c>
      <c r="B6" s="2" t="s">
        <v>13</v>
      </c>
      <c r="C6" s="5" t="s">
        <v>14</v>
      </c>
      <c r="D6" s="5" t="s">
        <v>15</v>
      </c>
      <c r="E6" s="1"/>
      <c r="F6" s="5" t="s">
        <v>16</v>
      </c>
      <c r="G6" s="5" t="s">
        <v>16</v>
      </c>
      <c r="H6" s="5" t="s">
        <v>16</v>
      </c>
    </row>
    <row r="7" spans="1:8" ht="15.75">
      <c r="A7" s="6" t="s">
        <v>17</v>
      </c>
      <c r="B7" s="6" t="s">
        <v>17</v>
      </c>
      <c r="C7" s="6" t="s">
        <v>17</v>
      </c>
      <c r="D7" s="6" t="s">
        <v>17</v>
      </c>
      <c r="E7" s="7"/>
      <c r="F7" s="5" t="s">
        <v>18</v>
      </c>
      <c r="G7" s="6" t="s">
        <v>17</v>
      </c>
      <c r="H7" s="6" t="s">
        <v>17</v>
      </c>
    </row>
    <row r="8" spans="1:8" ht="15.75">
      <c r="A8" s="5" t="s">
        <v>19</v>
      </c>
      <c r="B8" s="7"/>
      <c r="C8" s="7"/>
      <c r="D8" s="7"/>
      <c r="E8" s="7"/>
      <c r="F8" s="7"/>
      <c r="G8" s="7"/>
      <c r="H8" s="7"/>
    </row>
    <row r="9" spans="1:8" ht="15.75">
      <c r="A9" s="5" t="s">
        <v>20</v>
      </c>
      <c r="B9" s="7"/>
      <c r="C9" s="7"/>
      <c r="D9" s="1"/>
      <c r="E9" s="7"/>
      <c r="F9" s="8"/>
      <c r="G9" s="7"/>
      <c r="H9" s="7"/>
    </row>
    <row r="10" spans="1:9" ht="15">
      <c r="A10" s="6" t="s">
        <v>17</v>
      </c>
      <c r="B10" s="7"/>
      <c r="C10" s="7"/>
      <c r="D10" s="7"/>
      <c r="E10" s="7"/>
      <c r="F10" s="7"/>
      <c r="G10" s="7"/>
      <c r="H10" s="7"/>
      <c r="I10" s="33"/>
    </row>
    <row r="11" spans="1:8" ht="15">
      <c r="A11" s="9" t="s">
        <v>21</v>
      </c>
      <c r="B11" s="9" t="s">
        <v>22</v>
      </c>
      <c r="C11" s="10">
        <f>ROUND(VLOOKUP(B11,Valuation!$A$2:$G$566,7,FALSE),0)</f>
        <v>273818817</v>
      </c>
      <c r="D11" s="11">
        <f>SUM(C11/C14)</f>
        <v>0.3043033641460139</v>
      </c>
      <c r="E11" s="7"/>
      <c r="F11" s="10">
        <f>SUM(F14*D11)</f>
        <v>11870569.931971855</v>
      </c>
      <c r="G11" s="10">
        <f>SUM(G14*D11)</f>
        <v>0</v>
      </c>
      <c r="H11" s="10">
        <f>SUM(H14*D11)</f>
        <v>0</v>
      </c>
    </row>
    <row r="12" spans="1:8" ht="15">
      <c r="A12" s="9" t="s">
        <v>23</v>
      </c>
      <c r="B12" s="9" t="s">
        <v>24</v>
      </c>
      <c r="C12" s="10">
        <f>ROUND(VLOOKUP(B12,Valuation!$A$2:$G$566,7,FALSE),0)</f>
        <v>626003036</v>
      </c>
      <c r="D12" s="11">
        <f>SUM(C12/C14)</f>
        <v>0.6956966358539861</v>
      </c>
      <c r="E12" s="7"/>
      <c r="F12" s="10">
        <f>SUM(F14*D12)</f>
        <v>27138430.068028145</v>
      </c>
      <c r="G12" s="10">
        <f>SUM(G14*D12)</f>
        <v>0</v>
      </c>
      <c r="H12" s="10">
        <f>SUM(H14*D12)</f>
        <v>0</v>
      </c>
    </row>
    <row r="13" spans="1:8" ht="15">
      <c r="A13" s="7"/>
      <c r="B13" s="7"/>
      <c r="C13" s="12" t="s">
        <v>17</v>
      </c>
      <c r="D13" s="13" t="s">
        <v>17</v>
      </c>
      <c r="E13" s="7"/>
      <c r="F13" s="12" t="s">
        <v>17</v>
      </c>
      <c r="G13" s="12" t="s">
        <v>17</v>
      </c>
      <c r="H13" s="12" t="s">
        <v>17</v>
      </c>
    </row>
    <row r="14" spans="1:8" ht="15">
      <c r="A14" s="7"/>
      <c r="B14" s="7"/>
      <c r="C14" s="10">
        <f>SUM(C11:C12)</f>
        <v>899821853</v>
      </c>
      <c r="D14" s="14">
        <f>SUM(D11:D12)</f>
        <v>1</v>
      </c>
      <c r="E14" s="7"/>
      <c r="F14" s="10">
        <v>39009000</v>
      </c>
      <c r="G14" s="10">
        <v>0</v>
      </c>
      <c r="H14" s="10">
        <v>0</v>
      </c>
    </row>
    <row r="15" spans="1:8" ht="15">
      <c r="A15" s="7"/>
      <c r="B15" s="7"/>
      <c r="C15" s="12" t="s">
        <v>25</v>
      </c>
      <c r="D15" s="6" t="s">
        <v>25</v>
      </c>
      <c r="E15" s="7"/>
      <c r="F15" s="12" t="s">
        <v>25</v>
      </c>
      <c r="G15" s="12" t="s">
        <v>25</v>
      </c>
      <c r="H15" s="12" t="s">
        <v>25</v>
      </c>
    </row>
    <row r="16" spans="1:8" ht="15">
      <c r="A16" s="7"/>
      <c r="B16" s="7"/>
      <c r="C16" s="10"/>
      <c r="D16" s="7"/>
      <c r="E16" s="7"/>
      <c r="F16" s="10"/>
      <c r="G16" s="10"/>
      <c r="H16" s="10"/>
    </row>
    <row r="17" spans="1:8" ht="15.75">
      <c r="A17" s="5" t="s">
        <v>26</v>
      </c>
      <c r="B17" s="7"/>
      <c r="C17" s="10"/>
      <c r="D17" s="7"/>
      <c r="E17" s="7"/>
      <c r="F17" s="8"/>
      <c r="G17" s="10"/>
      <c r="H17" s="10"/>
    </row>
    <row r="18" spans="1:8" ht="15">
      <c r="A18" s="6" t="s">
        <v>17</v>
      </c>
      <c r="B18" s="7"/>
      <c r="C18" s="10"/>
      <c r="D18" s="7"/>
      <c r="E18" s="7"/>
      <c r="F18" s="10"/>
      <c r="G18" s="10"/>
      <c r="H18" s="10"/>
    </row>
    <row r="19" spans="1:8" ht="15">
      <c r="A19" s="9" t="s">
        <v>27</v>
      </c>
      <c r="B19" s="9" t="s">
        <v>28</v>
      </c>
      <c r="C19" s="10">
        <f>ROUND(VLOOKUP(B19,Valuation!$A$2:$G$566,7,FALSE),0)</f>
        <v>218603479</v>
      </c>
      <c r="D19" s="11">
        <f>SUM(C19/C24)</f>
        <v>0.03676761321763545</v>
      </c>
      <c r="E19" s="7"/>
      <c r="F19" s="10">
        <f>SUM(F24*D19)</f>
        <v>1324060.8742891066</v>
      </c>
      <c r="G19" s="10">
        <f>SUM(G24*D19)</f>
        <v>0</v>
      </c>
      <c r="H19" s="10">
        <f>SUM(H24*D19)</f>
        <v>0</v>
      </c>
    </row>
    <row r="20" spans="1:8" ht="15">
      <c r="A20" s="9" t="s">
        <v>29</v>
      </c>
      <c r="B20" s="9" t="s">
        <v>30</v>
      </c>
      <c r="C20" s="10">
        <f>ROUND(VLOOKUP(B20,Valuation!$A$2:$G$566,7,FALSE),0)</f>
        <v>2993635885</v>
      </c>
      <c r="D20" s="11">
        <f>SUM(C20/C24)</f>
        <v>0.5035091245465211</v>
      </c>
      <c r="E20" s="7"/>
      <c r="F20" s="10">
        <f>SUM(F24*D20)</f>
        <v>18132173.217592496</v>
      </c>
      <c r="G20" s="10">
        <f>SUM(G24*D20)</f>
        <v>0</v>
      </c>
      <c r="H20" s="10">
        <f>SUM(H24*D20)</f>
        <v>0</v>
      </c>
    </row>
    <row r="21" spans="1:8" ht="15">
      <c r="A21" s="9" t="s">
        <v>31</v>
      </c>
      <c r="B21" s="9" t="s">
        <v>32</v>
      </c>
      <c r="C21" s="10">
        <f>ROUND(VLOOKUP(B21,Valuation!$A$2:$G$566,7,FALSE),0)</f>
        <v>2236548352</v>
      </c>
      <c r="D21" s="11">
        <f>SUM(C21/C24)</f>
        <v>0.3761721685539871</v>
      </c>
      <c r="E21" s="7"/>
      <c r="F21" s="10">
        <f>SUM(F24*D21)</f>
        <v>13546564.674476111</v>
      </c>
      <c r="G21" s="10">
        <f>SUM(G24*D21)</f>
        <v>0</v>
      </c>
      <c r="H21" s="10">
        <f>SUM(H24*D21)</f>
        <v>0</v>
      </c>
    </row>
    <row r="22" spans="1:8" ht="15">
      <c r="A22" s="9" t="s">
        <v>33</v>
      </c>
      <c r="B22" s="9" t="s">
        <v>34</v>
      </c>
      <c r="C22" s="10">
        <f>ROUND(VLOOKUP(B22,Valuation!$A$2:$G$566,7,FALSE),0)</f>
        <v>496756742</v>
      </c>
      <c r="D22" s="11">
        <f>SUM(C22/C24)</f>
        <v>0.08355109368185638</v>
      </c>
      <c r="E22" s="7"/>
      <c r="F22" s="10">
        <f>SUM(F24*D22)</f>
        <v>3008809.233642289</v>
      </c>
      <c r="G22" s="10">
        <f>SUM(G24*D22)</f>
        <v>0</v>
      </c>
      <c r="H22" s="10">
        <f>SUM(H24*D22)</f>
        <v>0</v>
      </c>
    </row>
    <row r="23" spans="1:8" ht="15">
      <c r="A23" s="7"/>
      <c r="B23" s="7"/>
      <c r="C23" s="12" t="s">
        <v>17</v>
      </c>
      <c r="D23" s="15" t="s">
        <v>17</v>
      </c>
      <c r="E23" s="7"/>
      <c r="F23" s="12" t="s">
        <v>17</v>
      </c>
      <c r="G23" s="12" t="s">
        <v>17</v>
      </c>
      <c r="H23" s="12" t="s">
        <v>17</v>
      </c>
    </row>
    <row r="24" spans="1:8" ht="15">
      <c r="A24" s="7"/>
      <c r="B24" s="7"/>
      <c r="C24" s="10">
        <f>SUM(C19:C22)</f>
        <v>5945544458</v>
      </c>
      <c r="D24" s="14">
        <f>SUM(D19:D22)</f>
        <v>1</v>
      </c>
      <c r="E24" s="7"/>
      <c r="F24" s="10">
        <v>36011608</v>
      </c>
      <c r="G24" s="10">
        <v>0</v>
      </c>
      <c r="H24" s="10">
        <v>0</v>
      </c>
    </row>
    <row r="25" spans="1:8" ht="15">
      <c r="A25" s="7"/>
      <c r="B25" s="7"/>
      <c r="C25" s="12" t="s">
        <v>25</v>
      </c>
      <c r="D25" s="6" t="s">
        <v>25</v>
      </c>
      <c r="E25" s="7"/>
      <c r="F25" s="12" t="s">
        <v>25</v>
      </c>
      <c r="G25" s="12" t="s">
        <v>25</v>
      </c>
      <c r="H25" s="12" t="s">
        <v>25</v>
      </c>
    </row>
    <row r="26" spans="1:8" ht="15">
      <c r="A26" s="7"/>
      <c r="B26" s="7"/>
      <c r="C26" s="10"/>
      <c r="D26" s="7"/>
      <c r="E26" s="7"/>
      <c r="F26" s="10"/>
      <c r="G26" s="10"/>
      <c r="H26" s="10"/>
    </row>
    <row r="27" spans="1:8" ht="15.75">
      <c r="A27" s="5" t="s">
        <v>35</v>
      </c>
      <c r="B27" s="7"/>
      <c r="C27" s="10"/>
      <c r="D27" s="7"/>
      <c r="E27" s="7"/>
      <c r="F27" s="8"/>
      <c r="G27" s="10"/>
      <c r="H27" s="10"/>
    </row>
    <row r="28" spans="1:8" ht="15">
      <c r="A28" s="6" t="s">
        <v>17</v>
      </c>
      <c r="B28" s="7"/>
      <c r="C28" s="10"/>
      <c r="D28" s="7"/>
      <c r="E28" s="7"/>
      <c r="F28" s="10"/>
      <c r="G28" s="10"/>
      <c r="H28" s="10"/>
    </row>
    <row r="29" spans="1:8" ht="15">
      <c r="A29" s="9" t="s">
        <v>36</v>
      </c>
      <c r="B29" s="9" t="s">
        <v>37</v>
      </c>
      <c r="C29" s="10">
        <f>ROUND(VLOOKUP(B29,Valuation!$A$2:$G$566,7,FALSE),0)</f>
        <v>937852912</v>
      </c>
      <c r="D29" s="11">
        <f>SUM(C29/C33)</f>
        <v>0.3113388091274379</v>
      </c>
      <c r="E29" s="7"/>
      <c r="F29" s="10">
        <f>SUM(F33*D29)</f>
        <v>7314905.320449153</v>
      </c>
      <c r="G29" s="10">
        <f>SUM(G33*D29)</f>
        <v>0</v>
      </c>
      <c r="H29" s="10">
        <f>SUM(H33*D29)</f>
        <v>0</v>
      </c>
    </row>
    <row r="30" spans="1:8" ht="15">
      <c r="A30" s="9" t="s">
        <v>38</v>
      </c>
      <c r="B30" s="9" t="s">
        <v>39</v>
      </c>
      <c r="C30" s="10">
        <f>ROUND(VLOOKUP(B30,Valuation!$A$2:$G$566,7,FALSE),0)</f>
        <v>885444562</v>
      </c>
      <c r="D30" s="11">
        <f>SUM(C30/C33)</f>
        <v>0.2939408215874323</v>
      </c>
      <c r="E30" s="7"/>
      <c r="F30" s="10">
        <f>SUM(F33*D30)</f>
        <v>6906139.6031967215</v>
      </c>
      <c r="G30" s="10">
        <f>SUM(G33*D30)</f>
        <v>0</v>
      </c>
      <c r="H30" s="10">
        <f>SUM(H33*D30)</f>
        <v>0</v>
      </c>
    </row>
    <row r="31" spans="1:8" ht="15">
      <c r="A31" s="9" t="s">
        <v>40</v>
      </c>
      <c r="B31" s="9" t="s">
        <v>41</v>
      </c>
      <c r="C31" s="10">
        <f>ROUND(VLOOKUP(B31,Valuation!$A$2:$G$566,7,FALSE),0)</f>
        <v>1189025065</v>
      </c>
      <c r="D31" s="11">
        <f>SUM(C31/C33)</f>
        <v>0.3947203692851299</v>
      </c>
      <c r="E31" s="7"/>
      <c r="F31" s="10">
        <f>SUM(F33*D31)</f>
        <v>9273955.076354127</v>
      </c>
      <c r="G31" s="10">
        <f>SUM(G33*D31)</f>
        <v>0</v>
      </c>
      <c r="H31" s="10">
        <f>SUM(H33*D31)</f>
        <v>0</v>
      </c>
    </row>
    <row r="32" spans="1:8" ht="15">
      <c r="A32" s="7"/>
      <c r="B32" s="7"/>
      <c r="C32" s="12" t="s">
        <v>17</v>
      </c>
      <c r="D32" s="15" t="s">
        <v>17</v>
      </c>
      <c r="E32" s="7"/>
      <c r="F32" s="12" t="s">
        <v>17</v>
      </c>
      <c r="G32" s="12" t="s">
        <v>17</v>
      </c>
      <c r="H32" s="12" t="s">
        <v>17</v>
      </c>
    </row>
    <row r="33" spans="1:9" ht="15">
      <c r="A33" s="7"/>
      <c r="B33" s="7"/>
      <c r="C33" s="10">
        <f>SUM(C29:C31)</f>
        <v>3012322539</v>
      </c>
      <c r="D33" s="14">
        <f>SUM(D29:D31)</f>
        <v>1</v>
      </c>
      <c r="E33" s="7"/>
      <c r="F33" s="10">
        <v>23495000</v>
      </c>
      <c r="G33" s="10">
        <v>0</v>
      </c>
      <c r="H33" s="10">
        <v>0</v>
      </c>
      <c r="I33" s="33"/>
    </row>
    <row r="34" spans="1:8" ht="15">
      <c r="A34" s="7"/>
      <c r="B34" s="7"/>
      <c r="C34" s="12" t="s">
        <v>25</v>
      </c>
      <c r="D34" s="6" t="s">
        <v>25</v>
      </c>
      <c r="E34" s="7"/>
      <c r="F34" s="12" t="s">
        <v>25</v>
      </c>
      <c r="G34" s="12" t="s">
        <v>25</v>
      </c>
      <c r="H34" s="12" t="s">
        <v>25</v>
      </c>
    </row>
    <row r="35" spans="1:8" ht="15">
      <c r="A35" s="7"/>
      <c r="B35" s="7"/>
      <c r="C35" s="10"/>
      <c r="D35" s="7"/>
      <c r="E35" s="7"/>
      <c r="F35" s="10"/>
      <c r="G35" s="10"/>
      <c r="H35" s="10"/>
    </row>
    <row r="36" spans="1:8" ht="15.75">
      <c r="A36" s="5" t="s">
        <v>42</v>
      </c>
      <c r="B36" s="7"/>
      <c r="C36" s="10"/>
      <c r="D36" s="7"/>
      <c r="E36" s="7"/>
      <c r="F36" s="10"/>
      <c r="G36" s="10"/>
      <c r="H36" s="10"/>
    </row>
    <row r="37" spans="1:8" ht="15.75">
      <c r="A37" s="5" t="s">
        <v>43</v>
      </c>
      <c r="B37" s="7"/>
      <c r="C37" s="16" t="s">
        <v>44</v>
      </c>
      <c r="D37" s="7"/>
      <c r="E37" s="7"/>
      <c r="F37" s="10"/>
      <c r="G37" s="10"/>
      <c r="H37" s="10"/>
    </row>
    <row r="38" spans="1:8" ht="15">
      <c r="A38" s="6" t="s">
        <v>17</v>
      </c>
      <c r="B38" s="7"/>
      <c r="C38" s="10"/>
      <c r="D38" s="7"/>
      <c r="E38" s="7"/>
      <c r="F38" s="17"/>
      <c r="G38" s="10"/>
      <c r="H38" s="10"/>
    </row>
    <row r="39" spans="1:8" ht="15">
      <c r="A39" s="9" t="s">
        <v>45</v>
      </c>
      <c r="B39" s="9" t="s">
        <v>46</v>
      </c>
      <c r="C39" s="10">
        <f>ROUND(VLOOKUP(B39,Valuation!$A$2:$G$566,7,FALSE),0)</f>
        <v>2514407706</v>
      </c>
      <c r="D39" s="11">
        <f>SUM(C39/C42)</f>
        <v>0.49368799779823996</v>
      </c>
      <c r="E39" s="7"/>
      <c r="F39" s="10">
        <f>SUM(F42*D39)</f>
        <v>0</v>
      </c>
      <c r="G39" s="10">
        <f>SUM(G42*D39)</f>
        <v>0</v>
      </c>
      <c r="H39" s="10">
        <f>SUM(H42*D39)</f>
        <v>0</v>
      </c>
    </row>
    <row r="40" spans="1:8" ht="15">
      <c r="A40" s="9" t="s">
        <v>47</v>
      </c>
      <c r="B40" s="9" t="s">
        <v>48</v>
      </c>
      <c r="C40" s="10">
        <f>ROUND(VLOOKUP(B40,Valuation!$A$2:$G$566,7,FALSE),0)</f>
        <v>2578703160</v>
      </c>
      <c r="D40" s="11">
        <f>SUM(C40/C42)</f>
        <v>0.5063120022017601</v>
      </c>
      <c r="E40" s="7"/>
      <c r="F40" s="10">
        <f>SUM(F42*D40)</f>
        <v>0</v>
      </c>
      <c r="G40" s="10">
        <f>SUM(G42*D40)</f>
        <v>0</v>
      </c>
      <c r="H40" s="10">
        <f>SUM(H42*D40)</f>
        <v>0</v>
      </c>
    </row>
    <row r="41" spans="1:8" ht="15">
      <c r="A41" s="7"/>
      <c r="B41" s="7"/>
      <c r="C41" s="12" t="s">
        <v>17</v>
      </c>
      <c r="D41" s="15" t="s">
        <v>17</v>
      </c>
      <c r="E41" s="7"/>
      <c r="F41" s="12" t="s">
        <v>17</v>
      </c>
      <c r="G41" s="12" t="s">
        <v>17</v>
      </c>
      <c r="H41" s="12" t="s">
        <v>17</v>
      </c>
    </row>
    <row r="42" spans="1:8" ht="15">
      <c r="A42" s="7"/>
      <c r="B42" s="7"/>
      <c r="C42" s="10">
        <f>SUM(C39:C40)</f>
        <v>5093110866</v>
      </c>
      <c r="D42" s="14">
        <f>SUM(D39:D40)</f>
        <v>1</v>
      </c>
      <c r="E42" s="7"/>
      <c r="F42" s="10">
        <v>0</v>
      </c>
      <c r="G42" s="10">
        <v>0</v>
      </c>
      <c r="H42" s="10">
        <v>0</v>
      </c>
    </row>
    <row r="43" spans="1:8" ht="15">
      <c r="A43" s="7"/>
      <c r="B43" s="7"/>
      <c r="C43" s="12" t="s">
        <v>25</v>
      </c>
      <c r="D43" s="6" t="s">
        <v>25</v>
      </c>
      <c r="E43" s="7"/>
      <c r="F43" s="12" t="s">
        <v>25</v>
      </c>
      <c r="G43" s="12" t="s">
        <v>25</v>
      </c>
      <c r="H43" s="12" t="s">
        <v>25</v>
      </c>
    </row>
    <row r="44" spans="1:8" ht="15">
      <c r="A44" s="7"/>
      <c r="B44" s="7"/>
      <c r="C44" s="10"/>
      <c r="D44" s="7"/>
      <c r="E44" s="7"/>
      <c r="F44" s="10"/>
      <c r="G44" s="10"/>
      <c r="H44" s="10"/>
    </row>
    <row r="45" spans="1:8" ht="15.75">
      <c r="A45" s="18" t="s">
        <v>49</v>
      </c>
      <c r="B45" s="7"/>
      <c r="C45" s="10"/>
      <c r="D45" s="7"/>
      <c r="E45" s="7"/>
      <c r="F45" s="10"/>
      <c r="G45" s="10"/>
      <c r="H45" s="10"/>
    </row>
    <row r="46" spans="1:8" ht="15">
      <c r="A46" s="6" t="s">
        <v>17</v>
      </c>
      <c r="B46" s="7"/>
      <c r="C46" s="10"/>
      <c r="D46" s="7"/>
      <c r="E46" s="7"/>
      <c r="F46" s="10"/>
      <c r="G46" s="10"/>
      <c r="H46" s="10"/>
    </row>
    <row r="47" spans="1:8" ht="15">
      <c r="A47" s="9" t="s">
        <v>50</v>
      </c>
      <c r="B47" s="9" t="s">
        <v>51</v>
      </c>
      <c r="C47" s="10">
        <f>ROUND(VLOOKUP(B47,Valuation!$A$2:$G$566,7,FALSE),0)</f>
        <v>1830684599</v>
      </c>
      <c r="D47" s="11">
        <f>SUM(C47/C50)</f>
        <v>0.4009602007233945</v>
      </c>
      <c r="E47" s="7"/>
      <c r="F47" s="10">
        <f>SUM(F50*D47)</f>
        <v>884117.2425950848</v>
      </c>
      <c r="G47" s="10">
        <f>SUM(G50*D47)</f>
        <v>0</v>
      </c>
      <c r="H47" s="10">
        <f>SUM(H50*D47)</f>
        <v>0</v>
      </c>
    </row>
    <row r="48" spans="1:8" ht="15">
      <c r="A48" s="9" t="s">
        <v>52</v>
      </c>
      <c r="B48" s="9" t="s">
        <v>53</v>
      </c>
      <c r="C48" s="10">
        <f>ROUND(VLOOKUP(B48,Valuation!$A$2:$G$566,7,FALSE),0)</f>
        <v>2735066804</v>
      </c>
      <c r="D48" s="11">
        <f>SUM(C48/C50)</f>
        <v>0.5990397992766056</v>
      </c>
      <c r="E48" s="7"/>
      <c r="F48" s="10">
        <f>SUM(F50*D48)</f>
        <v>1320882.7574049153</v>
      </c>
      <c r="G48" s="10">
        <f>SUM(G50*D48)</f>
        <v>0</v>
      </c>
      <c r="H48" s="10">
        <f>SUM(H50*D48)</f>
        <v>0</v>
      </c>
    </row>
    <row r="49" spans="1:8" ht="15">
      <c r="A49" s="7"/>
      <c r="B49" s="7"/>
      <c r="C49" s="12" t="s">
        <v>17</v>
      </c>
      <c r="D49" s="15" t="s">
        <v>17</v>
      </c>
      <c r="E49" s="7"/>
      <c r="F49" s="12" t="s">
        <v>17</v>
      </c>
      <c r="G49" s="12"/>
      <c r="H49" s="12" t="s">
        <v>17</v>
      </c>
    </row>
    <row r="50" spans="1:8" ht="15">
      <c r="A50" s="7"/>
      <c r="B50" s="7"/>
      <c r="C50" s="10">
        <f>SUM(C47:C48)</f>
        <v>4565751403</v>
      </c>
      <c r="D50" s="14">
        <f>SUM(D47:D48)</f>
        <v>1</v>
      </c>
      <c r="E50" s="7"/>
      <c r="F50" s="10">
        <v>2205000</v>
      </c>
      <c r="G50" s="10">
        <v>0</v>
      </c>
      <c r="H50" s="10">
        <v>0</v>
      </c>
    </row>
    <row r="51" spans="1:8" ht="15">
      <c r="A51" s="7"/>
      <c r="B51" s="7"/>
      <c r="C51" s="12" t="s">
        <v>25</v>
      </c>
      <c r="D51" s="12" t="s">
        <v>25</v>
      </c>
      <c r="E51" s="7"/>
      <c r="F51" s="12" t="s">
        <v>25</v>
      </c>
      <c r="G51" s="12" t="s">
        <v>25</v>
      </c>
      <c r="H51" s="12" t="s">
        <v>25</v>
      </c>
    </row>
    <row r="52" spans="1:8" ht="15">
      <c r="A52" s="7"/>
      <c r="B52" s="7"/>
      <c r="C52" s="10"/>
      <c r="D52" s="7"/>
      <c r="E52" s="7"/>
      <c r="F52" s="10"/>
      <c r="G52" s="10"/>
      <c r="H52" s="10"/>
    </row>
    <row r="53" spans="1:8" ht="15.75">
      <c r="A53" s="5" t="s">
        <v>54</v>
      </c>
      <c r="B53" s="7"/>
      <c r="C53" s="10"/>
      <c r="D53" s="7"/>
      <c r="E53" s="7"/>
      <c r="F53" s="10"/>
      <c r="G53" s="10"/>
      <c r="H53" s="10"/>
    </row>
    <row r="54" spans="1:8" ht="15">
      <c r="A54" s="6" t="s">
        <v>17</v>
      </c>
      <c r="B54" s="7"/>
      <c r="C54" s="10"/>
      <c r="D54" s="7"/>
      <c r="E54" s="7"/>
      <c r="F54" s="19" t="s">
        <v>55</v>
      </c>
      <c r="G54" s="10"/>
      <c r="H54" s="10"/>
    </row>
    <row r="55" spans="1:9" ht="15">
      <c r="A55" s="9" t="s">
        <v>56</v>
      </c>
      <c r="B55" s="9" t="s">
        <v>57</v>
      </c>
      <c r="C55" s="10">
        <f>ROUND(VLOOKUP(B55,Valuation!$A$2:$G$566,7,FALSE),0)</f>
        <v>2310356864</v>
      </c>
      <c r="D55" s="11">
        <f>SUM(C55/C63)</f>
        <v>0.23023052072342212</v>
      </c>
      <c r="E55" s="7"/>
      <c r="F55" s="10">
        <f>SUM(F63*D55)</f>
        <v>2742505.9628574043</v>
      </c>
      <c r="G55" s="10">
        <f>SUM(G63*D55)</f>
        <v>0</v>
      </c>
      <c r="H55" s="10">
        <f>SUM(H63*D55)</f>
        <v>0</v>
      </c>
      <c r="I55" s="33"/>
    </row>
    <row r="56" spans="1:8" ht="15">
      <c r="A56" s="9" t="s">
        <v>58</v>
      </c>
      <c r="B56" s="9" t="s">
        <v>59</v>
      </c>
      <c r="C56" s="10">
        <f>ROUND(VLOOKUP(B56,Valuation!$A$2:$G$566,7,FALSE),0)</f>
        <v>1651688379</v>
      </c>
      <c r="D56" s="11">
        <f>SUM(C56/C63)</f>
        <v>0.1645932199892367</v>
      </c>
      <c r="E56" s="7"/>
      <c r="F56" s="10">
        <f>SUM(F63*D56)</f>
        <v>1960634.4365117876</v>
      </c>
      <c r="G56" s="10">
        <f>SUM(G63*D56)</f>
        <v>0</v>
      </c>
      <c r="H56" s="10">
        <f>SUM(H63*D56)</f>
        <v>0</v>
      </c>
    </row>
    <row r="57" spans="1:8" ht="15">
      <c r="A57" s="9" t="s">
        <v>60</v>
      </c>
      <c r="B57" s="9" t="s">
        <v>61</v>
      </c>
      <c r="C57" s="10">
        <f>ROUND(VLOOKUP(B57,Valuation!$A$2:$G$566,7,FALSE),0)</f>
        <v>1045805464</v>
      </c>
      <c r="D57" s="11">
        <f>SUM(C57/C63)</f>
        <v>0.1042160803397514</v>
      </c>
      <c r="E57" s="7"/>
      <c r="F57" s="10">
        <f>SUM(F63*D57)</f>
        <v>1241421.9490071186</v>
      </c>
      <c r="G57" s="10">
        <f>SUM(G63*D57)</f>
        <v>0</v>
      </c>
      <c r="H57" s="10">
        <f>SUM(H63*D57)</f>
        <v>0</v>
      </c>
    </row>
    <row r="58" spans="1:8" ht="15">
      <c r="A58" s="9" t="s">
        <v>62</v>
      </c>
      <c r="B58" s="9" t="s">
        <v>63</v>
      </c>
      <c r="C58" s="10">
        <f>ROUND(VLOOKUP(B58,Valuation!$A$2:$G$566,7,FALSE),0)</f>
        <v>950492425</v>
      </c>
      <c r="D58" s="11">
        <f>SUM(C58/C63)</f>
        <v>0.09471799329413824</v>
      </c>
      <c r="E58" s="7"/>
      <c r="F58" s="10">
        <f>SUM(F63*D58)</f>
        <v>1128280.7361197746</v>
      </c>
      <c r="G58" s="10">
        <f>SUM(G63*D58)</f>
        <v>0</v>
      </c>
      <c r="H58" s="10">
        <f>SUM(H63*D58)</f>
        <v>0</v>
      </c>
    </row>
    <row r="59" spans="1:8" ht="15">
      <c r="A59" s="9" t="s">
        <v>64</v>
      </c>
      <c r="B59" s="9" t="s">
        <v>65</v>
      </c>
      <c r="C59" s="10">
        <f>ROUND(VLOOKUP(B59,Valuation!$A$2:$G$566,7,FALSE),0)</f>
        <v>1004620686</v>
      </c>
      <c r="D59" s="11">
        <f>SUM(C59/C63)</f>
        <v>0.10011195554735805</v>
      </c>
      <c r="E59" s="7"/>
      <c r="F59" s="10">
        <f>SUM(F63*D59)</f>
        <v>1192533.6144801292</v>
      </c>
      <c r="G59" s="10">
        <f>SUM(G63*D59)</f>
        <v>0</v>
      </c>
      <c r="H59" s="10">
        <f>SUM(H63*D59)</f>
        <v>0</v>
      </c>
    </row>
    <row r="60" spans="1:8" ht="15">
      <c r="A60" s="9" t="s">
        <v>66</v>
      </c>
      <c r="B60" s="9" t="s">
        <v>67</v>
      </c>
      <c r="C60" s="10">
        <f>ROUND(VLOOKUP(B60,Valuation!$A$2:$G$566,7,FALSE),0)</f>
        <v>1313782710</v>
      </c>
      <c r="D60" s="11">
        <f>SUM(C60/C63)</f>
        <v>0.13092041413768737</v>
      </c>
      <c r="E60" s="7"/>
      <c r="F60" s="10">
        <f>SUM(F63*D60)</f>
        <v>1559523.973208132</v>
      </c>
      <c r="G60" s="10">
        <f>SUM(G63*D60)</f>
        <v>0</v>
      </c>
      <c r="H60" s="10">
        <f>SUM(H63*D60)</f>
        <v>0</v>
      </c>
    </row>
    <row r="61" spans="1:8" ht="15">
      <c r="A61" s="9" t="s">
        <v>68</v>
      </c>
      <c r="B61" s="9" t="s">
        <v>69</v>
      </c>
      <c r="C61" s="10">
        <f>ROUND(VLOOKUP(B61,Valuation!$A$2:$G$566,7,FALSE),0)</f>
        <v>1758225624</v>
      </c>
      <c r="D61" s="11">
        <f>SUM(C61/C63)</f>
        <v>0.1752098159684061</v>
      </c>
      <c r="E61" s="7"/>
      <c r="F61" s="10">
        <f>SUM(F63*D61)</f>
        <v>2087099.3278156535</v>
      </c>
      <c r="G61" s="10">
        <f>SUM(G63*D61)</f>
        <v>0</v>
      </c>
      <c r="H61" s="10">
        <f>SUM(H63*D61)</f>
        <v>0</v>
      </c>
    </row>
    <row r="62" spans="1:8" ht="15">
      <c r="A62" s="7"/>
      <c r="B62" s="7"/>
      <c r="C62" s="12" t="s">
        <v>17</v>
      </c>
      <c r="D62" s="12" t="s">
        <v>17</v>
      </c>
      <c r="E62" s="7"/>
      <c r="F62" s="12" t="s">
        <v>17</v>
      </c>
      <c r="G62" s="12" t="s">
        <v>17</v>
      </c>
      <c r="H62" s="12" t="s">
        <v>17</v>
      </c>
    </row>
    <row r="63" spans="1:8" ht="15">
      <c r="A63" s="7"/>
      <c r="B63" s="7"/>
      <c r="C63" s="10">
        <f>SUM(C55:C61)</f>
        <v>10034972152</v>
      </c>
      <c r="D63" s="14">
        <f>SUM(D55:D61)</f>
        <v>1</v>
      </c>
      <c r="E63" s="7"/>
      <c r="F63" s="20">
        <v>11912000</v>
      </c>
      <c r="G63" s="10">
        <v>0</v>
      </c>
      <c r="H63" s="10">
        <v>0</v>
      </c>
    </row>
    <row r="64" spans="1:8" ht="15">
      <c r="A64" s="7"/>
      <c r="B64" s="7"/>
      <c r="C64" s="12" t="s">
        <v>25</v>
      </c>
      <c r="D64" s="12" t="s">
        <v>25</v>
      </c>
      <c r="E64" s="7"/>
      <c r="F64" s="12" t="s">
        <v>25</v>
      </c>
      <c r="G64" s="12" t="s">
        <v>25</v>
      </c>
      <c r="H64" s="12" t="s">
        <v>25</v>
      </c>
    </row>
    <row r="65" spans="1:8" ht="15">
      <c r="A65" s="7"/>
      <c r="B65" s="7"/>
      <c r="C65" s="10"/>
      <c r="D65" s="7"/>
      <c r="E65" s="7"/>
      <c r="F65" s="10"/>
      <c r="G65" s="10"/>
      <c r="H65" s="10"/>
    </row>
    <row r="66" spans="1:8" ht="15.75">
      <c r="A66" s="5" t="s">
        <v>70</v>
      </c>
      <c r="B66" s="7"/>
      <c r="C66" s="10"/>
      <c r="D66" s="7"/>
      <c r="E66" s="7"/>
      <c r="F66" s="10"/>
      <c r="G66" s="10"/>
      <c r="H66" s="10"/>
    </row>
    <row r="67" spans="1:8" ht="15">
      <c r="A67" s="6" t="s">
        <v>17</v>
      </c>
      <c r="B67" s="7"/>
      <c r="C67" s="10"/>
      <c r="D67" s="7"/>
      <c r="E67" s="7"/>
      <c r="F67" s="10"/>
      <c r="G67" s="10"/>
      <c r="H67" s="10"/>
    </row>
    <row r="68" spans="1:8" ht="15">
      <c r="A68" s="9" t="s">
        <v>71</v>
      </c>
      <c r="B68" s="9" t="s">
        <v>72</v>
      </c>
      <c r="C68" s="10">
        <f>ROUND(VLOOKUP(B68,Valuation!$A$2:$G$566,7,FALSE),0)</f>
        <v>1898143081</v>
      </c>
      <c r="D68" s="11">
        <f>SUM(C68/C73)</f>
        <v>0.2220827866242485</v>
      </c>
      <c r="E68" s="7"/>
      <c r="F68" s="10">
        <f>SUM(F73*D68)</f>
        <v>2806016.00899738</v>
      </c>
      <c r="G68" s="10">
        <f>SUM(G73*D68)</f>
        <v>0</v>
      </c>
      <c r="H68" s="10">
        <f>SUM(H73*D68)</f>
        <v>0</v>
      </c>
    </row>
    <row r="69" spans="1:8" ht="15">
      <c r="A69" s="9" t="s">
        <v>73</v>
      </c>
      <c r="B69" s="9" t="s">
        <v>74</v>
      </c>
      <c r="C69" s="10">
        <f>ROUND(VLOOKUP(B69,Valuation!$A$2:$G$566,7,FALSE),0)</f>
        <v>2388299687</v>
      </c>
      <c r="D69" s="11">
        <f>SUM(C69/C73)</f>
        <v>0.279431121442831</v>
      </c>
      <c r="E69" s="7"/>
      <c r="F69" s="10">
        <f>SUM(F73*D69)</f>
        <v>3530612.2194301696</v>
      </c>
      <c r="G69" s="10">
        <f>SUM(G73*D69)</f>
        <v>0</v>
      </c>
      <c r="H69" s="10">
        <f>SUM(H73*D69)</f>
        <v>0</v>
      </c>
    </row>
    <row r="70" spans="1:8" ht="15">
      <c r="A70" s="9" t="s">
        <v>75</v>
      </c>
      <c r="B70" s="9" t="s">
        <v>76</v>
      </c>
      <c r="C70" s="10">
        <f>ROUND(VLOOKUP(B70,Valuation!$A$2:$G$566,7,FALSE),0)</f>
        <v>2134788294</v>
      </c>
      <c r="D70" s="11">
        <f>SUM(C70/C73)</f>
        <v>0.24977028229851628</v>
      </c>
      <c r="E70" s="7"/>
      <c r="F70" s="10">
        <f>SUM(F73*D70)</f>
        <v>3155847.5168417534</v>
      </c>
      <c r="G70" s="10">
        <f>SUM(G73*D70)</f>
        <v>0</v>
      </c>
      <c r="H70" s="10">
        <f>SUM(H73*D70)</f>
        <v>0</v>
      </c>
    </row>
    <row r="71" spans="1:8" ht="15">
      <c r="A71" s="9" t="s">
        <v>77</v>
      </c>
      <c r="B71" s="9" t="s">
        <v>78</v>
      </c>
      <c r="C71" s="10">
        <f>ROUND(VLOOKUP(B71,Valuation!$A$2:$G$566,7,FALSE),0)</f>
        <v>2125775709</v>
      </c>
      <c r="D71" s="11">
        <f>SUM(C71/C73)</f>
        <v>0.24871580963440423</v>
      </c>
      <c r="E71" s="7"/>
      <c r="F71" s="10">
        <f>SUM(F73*D71)</f>
        <v>3142524.2547306977</v>
      </c>
      <c r="G71" s="10">
        <f>SUM(G73*D71)</f>
        <v>0</v>
      </c>
      <c r="H71" s="10">
        <f>SUM(H73*D71)</f>
        <v>0</v>
      </c>
    </row>
    <row r="72" spans="1:9" ht="15">
      <c r="A72" s="7"/>
      <c r="B72" s="7"/>
      <c r="C72" s="12" t="s">
        <v>17</v>
      </c>
      <c r="D72" s="12" t="s">
        <v>17</v>
      </c>
      <c r="E72" s="7"/>
      <c r="F72" s="12" t="s">
        <v>17</v>
      </c>
      <c r="G72" s="12" t="s">
        <v>17</v>
      </c>
      <c r="H72" s="12" t="s">
        <v>17</v>
      </c>
      <c r="I72" s="33"/>
    </row>
    <row r="73" spans="1:8" ht="15">
      <c r="A73" s="7"/>
      <c r="B73" s="7"/>
      <c r="C73" s="10">
        <f>SUM(C68:C71)</f>
        <v>8547006771</v>
      </c>
      <c r="D73" s="14">
        <f>SUM(D68:D71)</f>
        <v>1</v>
      </c>
      <c r="E73" s="7"/>
      <c r="F73" s="10">
        <v>12635000</v>
      </c>
      <c r="G73" s="10">
        <v>0</v>
      </c>
      <c r="H73" s="10">
        <v>0</v>
      </c>
    </row>
    <row r="74" spans="1:8" ht="15">
      <c r="A74" s="7"/>
      <c r="B74" s="7"/>
      <c r="C74" s="12" t="s">
        <v>25</v>
      </c>
      <c r="D74" s="12" t="s">
        <v>25</v>
      </c>
      <c r="E74" s="7"/>
      <c r="F74" s="12" t="s">
        <v>25</v>
      </c>
      <c r="G74" s="12" t="s">
        <v>25</v>
      </c>
      <c r="H74" s="12" t="s">
        <v>25</v>
      </c>
    </row>
    <row r="75" spans="1:8" ht="15">
      <c r="A75" s="7"/>
      <c r="B75" s="7"/>
      <c r="C75" s="10"/>
      <c r="D75" s="7"/>
      <c r="E75" s="7"/>
      <c r="F75" s="10"/>
      <c r="G75" s="10"/>
      <c r="H75" s="10"/>
    </row>
    <row r="76" spans="1:8" ht="15.75">
      <c r="A76" s="5" t="s">
        <v>79</v>
      </c>
      <c r="B76" s="7"/>
      <c r="C76" s="10"/>
      <c r="D76" s="7"/>
      <c r="E76" s="7"/>
      <c r="F76" s="10"/>
      <c r="G76" s="10"/>
      <c r="H76" s="10"/>
    </row>
    <row r="77" spans="1:9" ht="15">
      <c r="A77" s="6" t="s">
        <v>17</v>
      </c>
      <c r="B77" s="7"/>
      <c r="C77" s="10"/>
      <c r="D77" s="7"/>
      <c r="E77" s="7"/>
      <c r="F77" s="10"/>
      <c r="G77" s="10"/>
      <c r="H77" s="10"/>
      <c r="I77" s="33"/>
    </row>
    <row r="78" spans="1:8" ht="15">
      <c r="A78" s="9" t="s">
        <v>80</v>
      </c>
      <c r="B78" s="9" t="s">
        <v>81</v>
      </c>
      <c r="C78" s="10">
        <f>ROUND(VLOOKUP(B78,Valuation!$A$2:$G$566,7,FALSE),0)</f>
        <v>4425323473</v>
      </c>
      <c r="D78" s="11">
        <f>SUM(C78/C82)</f>
        <v>0.37300167538554296</v>
      </c>
      <c r="E78" s="7"/>
      <c r="F78" s="10">
        <f>SUM(F82*D78)</f>
        <v>5166073.20408977</v>
      </c>
      <c r="G78" s="10">
        <f>SUM(G82*D78)</f>
        <v>0</v>
      </c>
      <c r="H78" s="10">
        <f>SUM(H82*D78)</f>
        <v>0</v>
      </c>
    </row>
    <row r="79" spans="1:8" ht="15">
      <c r="A79" s="9" t="s">
        <v>82</v>
      </c>
      <c r="B79" s="9" t="s">
        <v>83</v>
      </c>
      <c r="C79" s="10">
        <f>ROUND(VLOOKUP(B79,Valuation!$A$2:$G$566,7,FALSE),0)</f>
        <v>2670619677</v>
      </c>
      <c r="D79" s="11">
        <f>SUM(C79/C82)</f>
        <v>0.2251011976675445</v>
      </c>
      <c r="E79" s="7"/>
      <c r="F79" s="10">
        <f>SUM(F82*D79)</f>
        <v>3117651.587695491</v>
      </c>
      <c r="G79" s="10">
        <f>SUM(G82*D79)</f>
        <v>0</v>
      </c>
      <c r="H79" s="10">
        <f>SUM(H82*D79)</f>
        <v>0</v>
      </c>
    </row>
    <row r="80" spans="1:8" ht="15">
      <c r="A80" s="9" t="s">
        <v>84</v>
      </c>
      <c r="B80" s="9" t="s">
        <v>85</v>
      </c>
      <c r="C80" s="10">
        <f>ROUND(VLOOKUP(B80,Valuation!$A$2:$G$566,7,FALSE),0)</f>
        <v>4768141558</v>
      </c>
      <c r="D80" s="11">
        <f>SUM(C80/C82)</f>
        <v>0.40189712694691254</v>
      </c>
      <c r="E80" s="7"/>
      <c r="F80" s="10">
        <f>SUM(F82*D80)</f>
        <v>5566275.208214738</v>
      </c>
      <c r="G80" s="10">
        <f>SUM(G82*D80)</f>
        <v>0</v>
      </c>
      <c r="H80" s="10">
        <f>SUM(H82*D80)</f>
        <v>0</v>
      </c>
    </row>
    <row r="81" spans="1:8" ht="15">
      <c r="A81" s="7"/>
      <c r="B81" s="7"/>
      <c r="C81" s="12" t="s">
        <v>17</v>
      </c>
      <c r="D81" s="12" t="s">
        <v>17</v>
      </c>
      <c r="E81" s="7"/>
      <c r="F81" s="12" t="s">
        <v>17</v>
      </c>
      <c r="G81" s="12" t="s">
        <v>17</v>
      </c>
      <c r="H81" s="12" t="s">
        <v>17</v>
      </c>
    </row>
    <row r="82" spans="1:8" ht="15">
      <c r="A82" s="7"/>
      <c r="B82" s="7"/>
      <c r="C82" s="10">
        <f>SUM(C78:C80)</f>
        <v>11864084708</v>
      </c>
      <c r="D82" s="14">
        <f>SUM(D78:D80)</f>
        <v>1</v>
      </c>
      <c r="E82" s="7"/>
      <c r="F82" s="20">
        <v>13850000</v>
      </c>
      <c r="G82" s="10">
        <v>0</v>
      </c>
      <c r="H82" s="10">
        <v>0</v>
      </c>
    </row>
    <row r="83" spans="1:8" ht="15">
      <c r="A83" s="7"/>
      <c r="B83" s="7"/>
      <c r="C83" s="12" t="s">
        <v>25</v>
      </c>
      <c r="D83" s="12" t="s">
        <v>25</v>
      </c>
      <c r="E83" s="7"/>
      <c r="F83" s="12" t="s">
        <v>25</v>
      </c>
      <c r="G83" s="12" t="s">
        <v>25</v>
      </c>
      <c r="H83" s="12" t="s">
        <v>25</v>
      </c>
    </row>
    <row r="84" spans="1:8" ht="15">
      <c r="A84" s="7"/>
      <c r="B84" s="7"/>
      <c r="C84" s="10"/>
      <c r="D84" s="7"/>
      <c r="E84" s="7"/>
      <c r="F84" s="10"/>
      <c r="G84" s="10"/>
      <c r="H84" s="10"/>
    </row>
    <row r="85" spans="1:9" ht="15.75">
      <c r="A85" s="5" t="s">
        <v>86</v>
      </c>
      <c r="B85" s="7"/>
      <c r="C85" s="10"/>
      <c r="D85" s="7"/>
      <c r="E85" s="7"/>
      <c r="F85" s="10"/>
      <c r="G85" s="10"/>
      <c r="H85" s="10"/>
      <c r="I85" s="33"/>
    </row>
    <row r="86" spans="1:8" ht="15">
      <c r="A86" s="6" t="s">
        <v>17</v>
      </c>
      <c r="B86" s="7"/>
      <c r="C86" s="10"/>
      <c r="D86" s="7"/>
      <c r="E86" s="7"/>
      <c r="F86" s="17"/>
      <c r="G86" s="10"/>
      <c r="H86" s="10"/>
    </row>
    <row r="87" spans="1:8" ht="15">
      <c r="A87" s="9" t="s">
        <v>87</v>
      </c>
      <c r="B87" s="9" t="s">
        <v>88</v>
      </c>
      <c r="C87" s="10">
        <f>ROUND(VLOOKUP(B87,Valuation!$A$2:$G$566,7,FALSE),0)</f>
        <v>1830027834</v>
      </c>
      <c r="D87" s="11">
        <f>SUM(C87/C90)</f>
        <v>0.4839075423302612</v>
      </c>
      <c r="E87" s="7"/>
      <c r="F87" s="10">
        <f>SUM(F90*D87)</f>
        <v>1771101.604928756</v>
      </c>
      <c r="G87" s="10">
        <f>SUM(G90*D87)</f>
        <v>0</v>
      </c>
      <c r="H87" s="10">
        <f>SUM(H90*D87)</f>
        <v>0</v>
      </c>
    </row>
    <row r="88" spans="1:8" ht="15">
      <c r="A88" s="9" t="s">
        <v>89</v>
      </c>
      <c r="B88" s="9" t="s">
        <v>90</v>
      </c>
      <c r="C88" s="10">
        <f>ROUND(VLOOKUP(B88,Valuation!$A$2:$G$566,7,FALSE),0)</f>
        <v>1951743835</v>
      </c>
      <c r="D88" s="11">
        <f>SUM(C88/C90)</f>
        <v>0.5160924576697388</v>
      </c>
      <c r="E88" s="7"/>
      <c r="F88" s="10">
        <f>SUM(F90*D88)</f>
        <v>1888898.3950712439</v>
      </c>
      <c r="G88" s="10">
        <f>SUM(G90*D88)</f>
        <v>0</v>
      </c>
      <c r="H88" s="10">
        <f>SUM(H90*D88)</f>
        <v>0</v>
      </c>
    </row>
    <row r="89" spans="1:8" ht="15">
      <c r="A89" s="7"/>
      <c r="B89" s="7"/>
      <c r="C89" s="12" t="s">
        <v>17</v>
      </c>
      <c r="D89" s="12" t="s">
        <v>17</v>
      </c>
      <c r="E89" s="7"/>
      <c r="F89" s="12" t="s">
        <v>17</v>
      </c>
      <c r="G89" s="12" t="s">
        <v>17</v>
      </c>
      <c r="H89" s="12" t="s">
        <v>17</v>
      </c>
    </row>
    <row r="90" spans="1:8" ht="15">
      <c r="A90" s="7"/>
      <c r="B90" s="7"/>
      <c r="C90" s="10">
        <f>SUM(C87:C88)</f>
        <v>3781771669</v>
      </c>
      <c r="D90" s="14">
        <f>SUM(D87:D88)</f>
        <v>1</v>
      </c>
      <c r="E90" s="7"/>
      <c r="F90" s="10">
        <v>3660000</v>
      </c>
      <c r="G90" s="10">
        <v>0</v>
      </c>
      <c r="H90" s="10">
        <v>0</v>
      </c>
    </row>
    <row r="91" spans="1:8" ht="15">
      <c r="A91" s="7"/>
      <c r="B91" s="7"/>
      <c r="C91" s="12" t="s">
        <v>25</v>
      </c>
      <c r="D91" s="12" t="s">
        <v>25</v>
      </c>
      <c r="E91" s="7"/>
      <c r="F91" s="12" t="s">
        <v>25</v>
      </c>
      <c r="G91" s="12" t="s">
        <v>25</v>
      </c>
      <c r="H91" s="12" t="s">
        <v>25</v>
      </c>
    </row>
    <row r="92" spans="1:8" ht="15">
      <c r="A92" s="7"/>
      <c r="B92" s="7"/>
      <c r="C92" s="7"/>
      <c r="D92" s="7"/>
      <c r="E92" s="7"/>
      <c r="F92" s="10"/>
      <c r="G92" s="10"/>
      <c r="H92" s="10"/>
    </row>
    <row r="93" spans="1:8" ht="15.75">
      <c r="A93" s="5" t="s">
        <v>91</v>
      </c>
      <c r="B93" s="7"/>
      <c r="C93" s="7"/>
      <c r="D93" s="7"/>
      <c r="E93" s="7"/>
      <c r="F93" s="10"/>
      <c r="G93" s="10"/>
      <c r="H93" s="10"/>
    </row>
    <row r="94" spans="1:9" ht="15.75">
      <c r="A94" s="6" t="s">
        <v>17</v>
      </c>
      <c r="B94" s="7"/>
      <c r="C94" s="7"/>
      <c r="D94" s="7"/>
      <c r="E94" s="7"/>
      <c r="F94" s="10"/>
      <c r="G94" s="21"/>
      <c r="H94" s="10"/>
      <c r="I94" s="33"/>
    </row>
    <row r="95" spans="1:8" ht="15">
      <c r="A95" s="9" t="s">
        <v>92</v>
      </c>
      <c r="B95" s="9" t="s">
        <v>93</v>
      </c>
      <c r="C95" s="10">
        <f>ROUND(VLOOKUP(B95,Valuation!$A$2:$G$566,7,FALSE),0)</f>
        <v>1883573171</v>
      </c>
      <c r="D95" s="11">
        <f>SUM(C95/C98)</f>
        <v>0.46002171232787487</v>
      </c>
      <c r="E95" s="7"/>
      <c r="F95" s="10">
        <f>SUM(F98*D95)</f>
        <v>7160237.952383372</v>
      </c>
      <c r="G95" s="10">
        <f>SUM(G98*D95)</f>
        <v>0</v>
      </c>
      <c r="H95" s="10">
        <f>SUM(H98*D95)</f>
        <v>273.71291883508553</v>
      </c>
    </row>
    <row r="96" spans="1:8" ht="15">
      <c r="A96" s="9" t="s">
        <v>94</v>
      </c>
      <c r="B96" s="9" t="s">
        <v>95</v>
      </c>
      <c r="C96" s="10">
        <f>ROUND(VLOOKUP(B96,Valuation!$A$2:$G$566,7,FALSE),0)</f>
        <v>2210957849</v>
      </c>
      <c r="D96" s="11">
        <f>SUM(C96/C98)</f>
        <v>0.5399782876721252</v>
      </c>
      <c r="E96" s="7"/>
      <c r="F96" s="10">
        <f>SUM(F98*D96)</f>
        <v>8404762.047616629</v>
      </c>
      <c r="G96" s="10">
        <f>SUM(G98*D96)</f>
        <v>0</v>
      </c>
      <c r="H96" s="10">
        <f>SUM(H98*D96)</f>
        <v>321.28708116491447</v>
      </c>
    </row>
    <row r="97" spans="1:8" ht="15">
      <c r="A97" s="7"/>
      <c r="B97" s="7"/>
      <c r="C97" s="12" t="s">
        <v>17</v>
      </c>
      <c r="D97" s="12" t="s">
        <v>17</v>
      </c>
      <c r="E97" s="7"/>
      <c r="F97" s="12" t="s">
        <v>17</v>
      </c>
      <c r="G97" s="12" t="s">
        <v>17</v>
      </c>
      <c r="H97" s="12" t="s">
        <v>17</v>
      </c>
    </row>
    <row r="98" spans="1:8" ht="15">
      <c r="A98" s="7"/>
      <c r="B98" s="7"/>
      <c r="C98" s="10">
        <f>SUM(C95:C96)</f>
        <v>4094531020</v>
      </c>
      <c r="D98" s="14">
        <f>SUM(D95:D96)</f>
        <v>1</v>
      </c>
      <c r="E98" s="7"/>
      <c r="F98" s="10">
        <v>15565000</v>
      </c>
      <c r="G98" s="10">
        <v>0</v>
      </c>
      <c r="H98" s="10">
        <v>595</v>
      </c>
    </row>
    <row r="99" spans="1:8" ht="15">
      <c r="A99" s="7"/>
      <c r="B99" s="7"/>
      <c r="C99" s="12" t="s">
        <v>25</v>
      </c>
      <c r="D99" s="12" t="s">
        <v>25</v>
      </c>
      <c r="E99" s="7"/>
      <c r="F99" s="12" t="s">
        <v>25</v>
      </c>
      <c r="G99" s="12" t="s">
        <v>25</v>
      </c>
      <c r="H99" s="12" t="s">
        <v>25</v>
      </c>
    </row>
    <row r="100" spans="1:8" ht="15">
      <c r="A100" s="7"/>
      <c r="B100" s="7"/>
      <c r="C100" s="10"/>
      <c r="D100" s="7"/>
      <c r="E100" s="7"/>
      <c r="F100" s="10"/>
      <c r="G100" s="10"/>
      <c r="H100" s="10"/>
    </row>
    <row r="101" spans="1:8" ht="15.75">
      <c r="A101" s="5" t="s">
        <v>96</v>
      </c>
      <c r="B101" s="7"/>
      <c r="C101" s="10"/>
      <c r="D101" s="7"/>
      <c r="E101" s="7"/>
      <c r="F101" s="10"/>
      <c r="G101" s="10"/>
      <c r="H101" s="10"/>
    </row>
    <row r="102" spans="1:8" ht="15.75">
      <c r="A102" s="5" t="s">
        <v>97</v>
      </c>
      <c r="B102" s="7"/>
      <c r="C102" s="10"/>
      <c r="D102" s="7"/>
      <c r="E102" s="7"/>
      <c r="F102" s="10"/>
      <c r="G102" s="10"/>
      <c r="H102" s="10"/>
    </row>
    <row r="103" spans="1:8" ht="15">
      <c r="A103" s="6" t="s">
        <v>17</v>
      </c>
      <c r="B103" s="7"/>
      <c r="C103" s="10"/>
      <c r="D103" s="7"/>
      <c r="E103" s="7"/>
      <c r="F103" s="10"/>
      <c r="G103" s="10"/>
      <c r="H103" s="10"/>
    </row>
    <row r="104" spans="1:8" ht="15">
      <c r="A104" s="9" t="s">
        <v>98</v>
      </c>
      <c r="B104" s="9" t="s">
        <v>99</v>
      </c>
      <c r="C104" s="10">
        <f>ROUND(VLOOKUP(B104,Valuation!$A$2:$G$566,7,FALSE),0)</f>
        <v>361833400</v>
      </c>
      <c r="D104" s="11">
        <f>SUM(C104/C108)</f>
        <v>0.18729717531368925</v>
      </c>
      <c r="E104" s="7"/>
      <c r="F104" s="10">
        <f>SUM(F108*D104)</f>
        <v>4620434.0178134</v>
      </c>
      <c r="G104" s="10">
        <f>SUM(G108*D104)</f>
        <v>0</v>
      </c>
      <c r="H104" s="10">
        <f>SUM(H108*D104)</f>
        <v>0</v>
      </c>
    </row>
    <row r="105" spans="1:8" ht="15">
      <c r="A105" s="9" t="s">
        <v>100</v>
      </c>
      <c r="B105" s="9" t="s">
        <v>101</v>
      </c>
      <c r="C105" s="10">
        <f>ROUND(VLOOKUP(B105,Valuation!$A$2:$G$566,7,FALSE),0)</f>
        <v>1511232276</v>
      </c>
      <c r="D105" s="11">
        <f>SUM(C105/C108)</f>
        <v>0.7822648117550166</v>
      </c>
      <c r="E105" s="7"/>
      <c r="F105" s="10">
        <f>SUM(F108*D105)</f>
        <v>19297690.641184505</v>
      </c>
      <c r="G105" s="10">
        <f>SUM(G108*D105)</f>
        <v>0</v>
      </c>
      <c r="H105" s="10">
        <f>SUM(H108*D105)</f>
        <v>0</v>
      </c>
    </row>
    <row r="106" spans="1:8" ht="15">
      <c r="A106" s="9" t="s">
        <v>102</v>
      </c>
      <c r="B106" s="9" t="s">
        <v>103</v>
      </c>
      <c r="C106" s="10">
        <f>ROUND(VLOOKUP(B106,Valuation!$A$2:$G$566,7,FALSE),0)</f>
        <v>58802220</v>
      </c>
      <c r="D106" s="11">
        <f>SUM(C106/C108)</f>
        <v>0.03043801293129414</v>
      </c>
      <c r="E106" s="7"/>
      <c r="F106" s="10">
        <f>SUM(F108*D106)</f>
        <v>750875.3410020951</v>
      </c>
      <c r="G106" s="10">
        <f>SUM(G108*D106)</f>
        <v>0</v>
      </c>
      <c r="H106" s="10">
        <f>SUM(H108*D106)</f>
        <v>0</v>
      </c>
    </row>
    <row r="107" spans="1:8" ht="15">
      <c r="A107" s="7"/>
      <c r="B107" s="7"/>
      <c r="C107" s="12" t="s">
        <v>17</v>
      </c>
      <c r="D107" s="12" t="s">
        <v>17</v>
      </c>
      <c r="E107" s="7"/>
      <c r="F107" s="12" t="s">
        <v>17</v>
      </c>
      <c r="G107" s="12" t="s">
        <v>17</v>
      </c>
      <c r="H107" s="12" t="s">
        <v>17</v>
      </c>
    </row>
    <row r="108" spans="1:9" ht="15">
      <c r="A108" s="7"/>
      <c r="B108" s="7"/>
      <c r="C108" s="10">
        <f>SUM(C104:C106)</f>
        <v>1931867896</v>
      </c>
      <c r="D108" s="14">
        <f>SUM(D104:D106)</f>
        <v>1</v>
      </c>
      <c r="E108" s="7"/>
      <c r="F108" s="10">
        <v>24669000</v>
      </c>
      <c r="G108" s="10">
        <v>0</v>
      </c>
      <c r="H108" s="10">
        <v>0</v>
      </c>
      <c r="I108" s="33"/>
    </row>
    <row r="109" spans="1:8" ht="15">
      <c r="A109" s="7"/>
      <c r="B109" s="7"/>
      <c r="C109" s="12" t="s">
        <v>25</v>
      </c>
      <c r="D109" s="12" t="s">
        <v>25</v>
      </c>
      <c r="E109" s="7"/>
      <c r="F109" s="12" t="s">
        <v>25</v>
      </c>
      <c r="G109" s="12" t="s">
        <v>25</v>
      </c>
      <c r="H109" s="12" t="s">
        <v>25</v>
      </c>
    </row>
    <row r="110" spans="1:8" ht="15">
      <c r="A110" s="7"/>
      <c r="B110" s="7"/>
      <c r="C110" s="10"/>
      <c r="D110" s="7"/>
      <c r="E110" s="7"/>
      <c r="F110" s="10"/>
      <c r="G110" s="10"/>
      <c r="H110" s="10"/>
    </row>
    <row r="111" spans="1:8" ht="15.75">
      <c r="A111" s="5" t="s">
        <v>104</v>
      </c>
      <c r="B111" s="7"/>
      <c r="C111" s="10"/>
      <c r="D111" s="7"/>
      <c r="E111" s="7"/>
      <c r="F111" s="10"/>
      <c r="G111" s="10"/>
      <c r="H111" s="10"/>
    </row>
    <row r="112" spans="1:8" ht="15">
      <c r="A112" s="6" t="s">
        <v>17</v>
      </c>
      <c r="B112" s="7"/>
      <c r="C112" s="10"/>
      <c r="D112" s="7"/>
      <c r="E112" s="7"/>
      <c r="F112" s="10"/>
      <c r="G112" s="10"/>
      <c r="H112" s="10"/>
    </row>
    <row r="113" spans="1:8" ht="15">
      <c r="A113" s="9" t="s">
        <v>105</v>
      </c>
      <c r="B113" s="9" t="s">
        <v>106</v>
      </c>
      <c r="C113" s="10">
        <f>ROUND(VLOOKUP(B113,Valuation!$A$2:$G$566,7,FALSE),0)</f>
        <v>5705266390</v>
      </c>
      <c r="D113" s="11">
        <f>SUM(C113/C122)</f>
        <v>0.29650908314200136</v>
      </c>
      <c r="E113" s="7"/>
      <c r="F113" s="10">
        <f>SUM(F122*D113)</f>
        <v>10930807.35002988</v>
      </c>
      <c r="G113" s="10">
        <f>SUM(G122*D113)</f>
        <v>0</v>
      </c>
      <c r="H113" s="10">
        <f>SUM(H122*D113)</f>
        <v>0</v>
      </c>
    </row>
    <row r="114" spans="1:8" ht="15">
      <c r="A114" s="9" t="s">
        <v>107</v>
      </c>
      <c r="B114" s="9" t="s">
        <v>108</v>
      </c>
      <c r="C114" s="10">
        <f>ROUND(VLOOKUP(B114,Valuation!$A$2:$G$566,7,FALSE),0)</f>
        <v>3488708220</v>
      </c>
      <c r="D114" s="11">
        <f>SUM(C114/C122)</f>
        <v>0.18131207290781098</v>
      </c>
      <c r="E114" s="7"/>
      <c r="F114" s="10">
        <f>SUM(F122*D114)</f>
        <v>6684069.567746452</v>
      </c>
      <c r="G114" s="10">
        <f>SUM(G122*D114)</f>
        <v>0</v>
      </c>
      <c r="H114" s="10">
        <f>SUM(H122*D114)</f>
        <v>0</v>
      </c>
    </row>
    <row r="115" spans="1:8" ht="15">
      <c r="A115" s="9" t="s">
        <v>109</v>
      </c>
      <c r="B115" s="9" t="s">
        <v>110</v>
      </c>
      <c r="C115" s="10">
        <f>ROUND(VLOOKUP(B115,Valuation!$A$2:$G$566,7,FALSE),0)</f>
        <v>514634571</v>
      </c>
      <c r="D115" s="11">
        <f>SUM(C115/C122)</f>
        <v>0.02674613495135802</v>
      </c>
      <c r="E115" s="7"/>
      <c r="F115" s="10">
        <f>SUM(F122*D115)</f>
        <v>985996.2649818135</v>
      </c>
      <c r="G115" s="10">
        <f>SUM(G122*D115)</f>
        <v>0</v>
      </c>
      <c r="H115" s="10">
        <f>SUM(H122*D115)</f>
        <v>0</v>
      </c>
    </row>
    <row r="116" spans="1:8" ht="15">
      <c r="A116" s="9" t="s">
        <v>111</v>
      </c>
      <c r="B116" s="9" t="s">
        <v>112</v>
      </c>
      <c r="C116" s="10">
        <f>ROUND(VLOOKUP(B116,Valuation!$A$2:$G$566,7,FALSE),0)</f>
        <v>6612654040</v>
      </c>
      <c r="D116" s="11">
        <f>SUM(C116/C122)</f>
        <v>0.34366703542052335</v>
      </c>
      <c r="E116" s="7"/>
      <c r="F116" s="10">
        <f>SUM(F122*D116)</f>
        <v>12669285.260777593</v>
      </c>
      <c r="G116" s="10">
        <f>SUM(G122*D116)</f>
        <v>0</v>
      </c>
      <c r="H116" s="10">
        <f>SUM(H122*D116)</f>
        <v>0</v>
      </c>
    </row>
    <row r="117" spans="1:8" ht="15">
      <c r="A117" s="9" t="s">
        <v>113</v>
      </c>
      <c r="B117" s="9" t="s">
        <v>114</v>
      </c>
      <c r="C117" s="10">
        <f>ROUND(VLOOKUP(B117,Valuation!$A$2:$G$566,7,FALSE),0)</f>
        <v>736287310</v>
      </c>
      <c r="D117" s="11">
        <f>SUM(C117/C122)</f>
        <v>0.038265676007670266</v>
      </c>
      <c r="E117" s="7"/>
      <c r="F117" s="10">
        <f>SUM(F122*D117)</f>
        <v>1410664.1460227643</v>
      </c>
      <c r="G117" s="10">
        <f>SUM(G122*D117)</f>
        <v>0</v>
      </c>
      <c r="H117" s="10">
        <f>SUM(H122*D117)</f>
        <v>0</v>
      </c>
    </row>
    <row r="118" spans="1:8" ht="15">
      <c r="A118" s="9" t="s">
        <v>115</v>
      </c>
      <c r="B118" s="9" t="s">
        <v>116</v>
      </c>
      <c r="C118" s="10">
        <f>ROUND(VLOOKUP(B118,Valuation!$A$2:$G$566,7,FALSE),0)</f>
        <v>1265897024</v>
      </c>
      <c r="D118" s="11">
        <f>SUM(C118/C122)</f>
        <v>0.06579008591015645</v>
      </c>
      <c r="E118" s="7"/>
      <c r="F118" s="10">
        <f>SUM(F122*D118)</f>
        <v>2425351.5170779177</v>
      </c>
      <c r="G118" s="10">
        <f>SUM(G122*D118)</f>
        <v>0</v>
      </c>
      <c r="H118" s="10">
        <f>SUM(H122*D118)</f>
        <v>0</v>
      </c>
    </row>
    <row r="119" spans="1:8" ht="15">
      <c r="A119" s="9" t="s">
        <v>117</v>
      </c>
      <c r="B119" s="9" t="s">
        <v>118</v>
      </c>
      <c r="C119" s="10">
        <f>ROUND(VLOOKUP(B119,Valuation!$A$2:$G$566,7,FALSE),0)</f>
        <v>764933128</v>
      </c>
      <c r="D119" s="11">
        <f>SUM(C119/C122)</f>
        <v>0.03975443124720127</v>
      </c>
      <c r="E119" s="7"/>
      <c r="F119" s="10">
        <f>SUM(F122*D119)</f>
        <v>1465547.107928075</v>
      </c>
      <c r="G119" s="10">
        <f>SUM(G122*D119)</f>
        <v>0</v>
      </c>
      <c r="H119" s="10">
        <f>SUM(H122*D119)</f>
        <v>0</v>
      </c>
    </row>
    <row r="120" spans="1:8" ht="15">
      <c r="A120" s="9" t="s">
        <v>119</v>
      </c>
      <c r="B120" s="9" t="s">
        <v>120</v>
      </c>
      <c r="C120" s="10">
        <f>ROUND(VLOOKUP(B120,Valuation!$A$2:$G$566,7,FALSE),0)</f>
        <v>153075024</v>
      </c>
      <c r="D120" s="11">
        <f>SUM(C120/C122)</f>
        <v>0.007955480413278275</v>
      </c>
      <c r="E120" s="7"/>
      <c r="F120" s="10">
        <f>SUM(F122*D120)</f>
        <v>293278.78543550364</v>
      </c>
      <c r="G120" s="10">
        <f>SUM(G122*D120)</f>
        <v>0</v>
      </c>
      <c r="H120" s="10">
        <f>SUM(H122*D120)</f>
        <v>0</v>
      </c>
    </row>
    <row r="121" spans="1:8" ht="15">
      <c r="A121" s="7"/>
      <c r="B121" s="7"/>
      <c r="C121" s="12" t="s">
        <v>17</v>
      </c>
      <c r="D121" s="12" t="s">
        <v>17</v>
      </c>
      <c r="E121" s="7"/>
      <c r="F121" s="12" t="s">
        <v>17</v>
      </c>
      <c r="G121" s="12" t="s">
        <v>17</v>
      </c>
      <c r="H121" s="12" t="s">
        <v>17</v>
      </c>
    </row>
    <row r="122" spans="1:8" ht="15">
      <c r="A122" s="7"/>
      <c r="B122" s="7"/>
      <c r="C122" s="10">
        <f>SUM(C113:C120)</f>
        <v>19241455707</v>
      </c>
      <c r="D122" s="14">
        <f>SUM(D113:D120)</f>
        <v>1</v>
      </c>
      <c r="E122" s="7"/>
      <c r="F122" s="10">
        <v>36865000</v>
      </c>
      <c r="G122" s="10">
        <v>0</v>
      </c>
      <c r="H122" s="10">
        <v>0</v>
      </c>
    </row>
    <row r="123" spans="1:8" ht="15">
      <c r="A123" s="7"/>
      <c r="B123" s="7"/>
      <c r="C123" s="12" t="s">
        <v>25</v>
      </c>
      <c r="D123" s="12" t="s">
        <v>25</v>
      </c>
      <c r="E123" s="7"/>
      <c r="F123" s="12" t="s">
        <v>25</v>
      </c>
      <c r="G123" s="12" t="s">
        <v>25</v>
      </c>
      <c r="H123" s="12" t="s">
        <v>25</v>
      </c>
    </row>
    <row r="124" spans="1:8" ht="15">
      <c r="A124" s="7"/>
      <c r="B124" s="7"/>
      <c r="C124" s="10"/>
      <c r="D124" s="7"/>
      <c r="E124" s="7"/>
      <c r="F124" s="10"/>
      <c r="G124" s="10"/>
      <c r="H124" s="10"/>
    </row>
    <row r="125" spans="1:8" ht="15.75">
      <c r="A125" s="5" t="s">
        <v>121</v>
      </c>
      <c r="B125" s="7"/>
      <c r="C125" s="10"/>
      <c r="D125" s="7"/>
      <c r="E125" s="7"/>
      <c r="F125" s="10"/>
      <c r="G125" s="10"/>
      <c r="H125" s="10"/>
    </row>
    <row r="126" spans="1:8" ht="15">
      <c r="A126" s="6" t="s">
        <v>17</v>
      </c>
      <c r="B126" s="7"/>
      <c r="C126" s="10"/>
      <c r="D126" s="7"/>
      <c r="E126" s="7"/>
      <c r="F126" s="10"/>
      <c r="G126" s="10"/>
      <c r="H126" s="10"/>
    </row>
    <row r="127" spans="1:8" ht="15">
      <c r="A127" s="9" t="s">
        <v>122</v>
      </c>
      <c r="B127" s="9" t="s">
        <v>123</v>
      </c>
      <c r="C127" s="10">
        <f>ROUND(VLOOKUP(B127,Valuation!$A$2:$G$566,7,FALSE),0)</f>
        <v>861769778</v>
      </c>
      <c r="D127" s="11">
        <f>SUM(C127/C132)</f>
        <v>0.28518697425366335</v>
      </c>
      <c r="E127" s="7"/>
      <c r="F127" s="10">
        <f>SUM(F132*D127)</f>
        <v>12994544.48186817</v>
      </c>
      <c r="G127" s="10">
        <f>SUM(G132*D127)</f>
        <v>0</v>
      </c>
      <c r="H127" s="10">
        <f>SUM(H132*D127)</f>
        <v>0</v>
      </c>
    </row>
    <row r="128" spans="1:8" ht="15">
      <c r="A128" s="9" t="s">
        <v>124</v>
      </c>
      <c r="B128" s="9" t="s">
        <v>125</v>
      </c>
      <c r="C128" s="10">
        <f>ROUND(VLOOKUP(B128,Valuation!$A$2:$G$566,7,FALSE),0)</f>
        <v>1259330802</v>
      </c>
      <c r="D128" s="11">
        <f>SUM(C128/C132)</f>
        <v>0.41675253666974055</v>
      </c>
      <c r="E128" s="7"/>
      <c r="F128" s="10">
        <f>SUM(F132*D128)</f>
        <v>18989329.333356727</v>
      </c>
      <c r="G128" s="10">
        <f>SUM(G132*D128)</f>
        <v>0</v>
      </c>
      <c r="H128" s="10">
        <f>SUM(H132*D128)</f>
        <v>0</v>
      </c>
    </row>
    <row r="129" spans="1:8" ht="15">
      <c r="A129" s="9" t="s">
        <v>126</v>
      </c>
      <c r="B129" s="9" t="s">
        <v>127</v>
      </c>
      <c r="C129" s="10">
        <f>ROUND(VLOOKUP(B129,Valuation!$A$2:$G$566,7,FALSE),0)</f>
        <v>450149041</v>
      </c>
      <c r="D129" s="11">
        <f>SUM(C129/C132)</f>
        <v>0.14896860651566993</v>
      </c>
      <c r="E129" s="7"/>
      <c r="F129" s="10">
        <f>SUM(F132*D129)</f>
        <v>6787754.5558865005</v>
      </c>
      <c r="G129" s="10">
        <f>SUM(G132*D129)</f>
        <v>0</v>
      </c>
      <c r="H129" s="10">
        <f>SUM(H132*D129)</f>
        <v>0</v>
      </c>
    </row>
    <row r="130" spans="1:8" ht="15">
      <c r="A130" s="9" t="s">
        <v>128</v>
      </c>
      <c r="B130" s="9" t="s">
        <v>129</v>
      </c>
      <c r="C130" s="10">
        <f>ROUND(VLOOKUP(B130,Valuation!$A$2:$G$566,7,FALSE),0)</f>
        <v>450521553</v>
      </c>
      <c r="D130" s="11">
        <f>SUM(C130/C132)</f>
        <v>0.14909188256092618</v>
      </c>
      <c r="E130" s="7"/>
      <c r="F130" s="10">
        <f>SUM(F132*D130)</f>
        <v>6793371.628888601</v>
      </c>
      <c r="G130" s="10">
        <f>SUM(G132*D130)</f>
        <v>0</v>
      </c>
      <c r="H130" s="10">
        <f>SUM(H132*D130)</f>
        <v>0</v>
      </c>
    </row>
    <row r="131" spans="1:8" ht="15">
      <c r="A131" s="7"/>
      <c r="B131" s="7"/>
      <c r="C131" s="12" t="s">
        <v>17</v>
      </c>
      <c r="D131" s="12" t="s">
        <v>17</v>
      </c>
      <c r="E131" s="7"/>
      <c r="F131" s="12" t="s">
        <v>17</v>
      </c>
      <c r="G131" s="12" t="s">
        <v>17</v>
      </c>
      <c r="H131" s="12" t="s">
        <v>17</v>
      </c>
    </row>
    <row r="132" spans="1:8" ht="15">
      <c r="A132" s="7"/>
      <c r="B132" s="7"/>
      <c r="C132" s="10">
        <f>SUM(C127:C130)</f>
        <v>3021771174</v>
      </c>
      <c r="D132" s="14">
        <f>SUM(D127:D130)</f>
        <v>1</v>
      </c>
      <c r="E132" s="7"/>
      <c r="F132" s="10">
        <v>45565000</v>
      </c>
      <c r="G132" s="10">
        <v>0</v>
      </c>
      <c r="H132" s="10">
        <v>0</v>
      </c>
    </row>
    <row r="133" spans="1:8" ht="15">
      <c r="A133" s="7"/>
      <c r="B133" s="7"/>
      <c r="C133" s="12" t="s">
        <v>25</v>
      </c>
      <c r="D133" s="12" t="s">
        <v>25</v>
      </c>
      <c r="E133" s="7"/>
      <c r="F133" s="12" t="s">
        <v>25</v>
      </c>
      <c r="G133" s="12" t="s">
        <v>25</v>
      </c>
      <c r="H133" s="12" t="s">
        <v>25</v>
      </c>
    </row>
    <row r="134" spans="1:8" ht="15">
      <c r="A134" s="7"/>
      <c r="B134" s="7"/>
      <c r="C134" s="10"/>
      <c r="D134" s="7"/>
      <c r="E134" s="7"/>
      <c r="F134" s="10"/>
      <c r="G134" s="10"/>
      <c r="H134" s="10"/>
    </row>
    <row r="135" spans="1:8" ht="15.75">
      <c r="A135" s="22" t="s">
        <v>130</v>
      </c>
      <c r="B135" s="7"/>
      <c r="C135" s="10"/>
      <c r="D135" s="7"/>
      <c r="E135" s="7"/>
      <c r="F135" s="10"/>
      <c r="G135" s="10"/>
      <c r="H135" s="10"/>
    </row>
    <row r="136" spans="1:8" ht="15">
      <c r="A136" s="6" t="s">
        <v>17</v>
      </c>
      <c r="B136" s="7"/>
      <c r="C136" s="10"/>
      <c r="D136" s="7"/>
      <c r="E136" s="7"/>
      <c r="F136" s="10"/>
      <c r="G136" s="10"/>
      <c r="H136" s="10"/>
    </row>
    <row r="137" spans="1:8" ht="15">
      <c r="A137" s="9" t="s">
        <v>131</v>
      </c>
      <c r="B137" s="9" t="s">
        <v>132</v>
      </c>
      <c r="C137" s="10">
        <f>ROUND(VLOOKUP(B137,Valuation!$A$2:$G$566,7,FALSE),0)</f>
        <v>98598349</v>
      </c>
      <c r="D137" s="11">
        <f>SUM(C137/C140)</f>
        <v>0.6894248622207491</v>
      </c>
      <c r="E137" s="7"/>
      <c r="F137" s="10">
        <f>SUM(F140*D137)</f>
        <v>0</v>
      </c>
      <c r="G137" s="10">
        <f>SUM(G140*D137)</f>
        <v>0</v>
      </c>
      <c r="H137" s="10">
        <f>SUM(H140*D137)</f>
        <v>0</v>
      </c>
    </row>
    <row r="138" spans="1:8" ht="15">
      <c r="A138" s="9" t="s">
        <v>133</v>
      </c>
      <c r="B138" s="9" t="s">
        <v>134</v>
      </c>
      <c r="C138" s="10">
        <f>ROUND(VLOOKUP(B138,Valuation!$A$2:$G$566,7,FALSE),0)</f>
        <v>44417017</v>
      </c>
      <c r="D138" s="11">
        <f>SUM(C138/C140)</f>
        <v>0.31057513777925094</v>
      </c>
      <c r="E138" s="7"/>
      <c r="F138" s="10">
        <f>SUM(F140*D138)</f>
        <v>0</v>
      </c>
      <c r="G138" s="10">
        <f>SUM(G140*D138)</f>
        <v>0</v>
      </c>
      <c r="H138" s="10">
        <f>SUM(H140*D138)</f>
        <v>0</v>
      </c>
    </row>
    <row r="139" spans="1:8" ht="15">
      <c r="A139" s="7"/>
      <c r="B139" s="7"/>
      <c r="C139" s="12" t="s">
        <v>17</v>
      </c>
      <c r="D139" s="12" t="s">
        <v>17</v>
      </c>
      <c r="E139" s="7"/>
      <c r="F139" s="12" t="s">
        <v>17</v>
      </c>
      <c r="G139" s="12" t="s">
        <v>17</v>
      </c>
      <c r="H139" s="12" t="s">
        <v>17</v>
      </c>
    </row>
    <row r="140" spans="1:8" ht="15">
      <c r="A140" s="7"/>
      <c r="B140" s="7"/>
      <c r="C140" s="10">
        <f>SUM(C137:C138)</f>
        <v>143015366</v>
      </c>
      <c r="D140" s="14">
        <f>SUM(D137:D138)</f>
        <v>1</v>
      </c>
      <c r="E140" s="7"/>
      <c r="F140" s="10">
        <v>0</v>
      </c>
      <c r="G140" s="10">
        <v>0</v>
      </c>
      <c r="H140" s="10">
        <v>0</v>
      </c>
    </row>
    <row r="141" spans="1:8" ht="15">
      <c r="A141" s="7"/>
      <c r="B141" s="7"/>
      <c r="C141" s="12" t="s">
        <v>25</v>
      </c>
      <c r="D141" s="12" t="s">
        <v>25</v>
      </c>
      <c r="E141" s="7"/>
      <c r="F141" s="12" t="s">
        <v>25</v>
      </c>
      <c r="G141" s="12" t="s">
        <v>25</v>
      </c>
      <c r="H141" s="12" t="s">
        <v>25</v>
      </c>
    </row>
    <row r="142" spans="1:8" ht="15">
      <c r="A142" s="7"/>
      <c r="B142" s="7"/>
      <c r="C142" s="10"/>
      <c r="D142" s="7"/>
      <c r="E142" s="7"/>
      <c r="F142" s="10"/>
      <c r="G142" s="10"/>
      <c r="H142" s="10"/>
    </row>
    <row r="143" spans="1:8" ht="15.75">
      <c r="A143" s="5" t="s">
        <v>135</v>
      </c>
      <c r="B143" s="7"/>
      <c r="C143" s="10"/>
      <c r="D143" s="7"/>
      <c r="E143" s="7"/>
      <c r="F143" s="10"/>
      <c r="G143" s="10"/>
      <c r="H143" s="10"/>
    </row>
    <row r="144" spans="1:8" ht="15">
      <c r="A144" s="6" t="s">
        <v>17</v>
      </c>
      <c r="B144" s="7"/>
      <c r="C144" s="10"/>
      <c r="D144" s="7"/>
      <c r="E144" s="7"/>
      <c r="F144" s="10"/>
      <c r="G144" s="10"/>
      <c r="H144" s="10"/>
    </row>
    <row r="145" spans="1:8" ht="15">
      <c r="A145" s="9" t="s">
        <v>136</v>
      </c>
      <c r="B145" s="9" t="s">
        <v>137</v>
      </c>
      <c r="C145" s="10">
        <f>ROUND(VLOOKUP(B145,Valuation!$A$2:$G$566,7,FALSE),0)</f>
        <v>527526761</v>
      </c>
      <c r="D145" s="11">
        <f>SUM(C145/C151)</f>
        <v>0.11191595338596162</v>
      </c>
      <c r="E145" s="7"/>
      <c r="F145" s="10">
        <f>SUM(F151*D145)</f>
        <v>3363074.399248147</v>
      </c>
      <c r="G145" s="10">
        <f>SUM(G151*D145)</f>
        <v>0</v>
      </c>
      <c r="H145" s="10">
        <f>SUM(H151*D145)</f>
        <v>0</v>
      </c>
    </row>
    <row r="146" spans="1:8" ht="15">
      <c r="A146" s="9" t="s">
        <v>138</v>
      </c>
      <c r="B146" s="9" t="s">
        <v>139</v>
      </c>
      <c r="C146" s="10">
        <f>ROUND(VLOOKUP(B146,Valuation!$A$2:$G$566,7,FALSE),0)</f>
        <v>876475578</v>
      </c>
      <c r="D146" s="11">
        <f>SUM(C146/C151)</f>
        <v>0.185946206303232</v>
      </c>
      <c r="E146" s="7"/>
      <c r="F146" s="10">
        <f>SUM(F151*D146)</f>
        <v>5587683.499412121</v>
      </c>
      <c r="G146" s="10">
        <f>SUM(G151*D146)</f>
        <v>0</v>
      </c>
      <c r="H146" s="10">
        <f>SUM(H151*D146)</f>
        <v>0</v>
      </c>
    </row>
    <row r="147" spans="1:8" ht="15">
      <c r="A147" s="9" t="s">
        <v>140</v>
      </c>
      <c r="B147" s="9" t="s">
        <v>141</v>
      </c>
      <c r="C147" s="10">
        <f>ROUND(VLOOKUP(B147,Valuation!$A$2:$G$566,7,FALSE),0)</f>
        <v>1411940718</v>
      </c>
      <c r="D147" s="11">
        <f>SUM(C147/C151)</f>
        <v>0.29954630411523175</v>
      </c>
      <c r="E147" s="7"/>
      <c r="F147" s="10">
        <f>SUM(F151*D147)</f>
        <v>9001366.438662713</v>
      </c>
      <c r="G147" s="10">
        <f>SUM(G151*D147)</f>
        <v>0</v>
      </c>
      <c r="H147" s="10">
        <f>SUM(H151*D147)</f>
        <v>0</v>
      </c>
    </row>
    <row r="148" spans="1:8" ht="15">
      <c r="A148" s="9" t="s">
        <v>142</v>
      </c>
      <c r="B148" s="9" t="s">
        <v>143</v>
      </c>
      <c r="C148" s="10">
        <f>ROUND(VLOOKUP(B148,Valuation!$A$2:$G$566,7,FALSE),0)</f>
        <v>663357550</v>
      </c>
      <c r="D148" s="11">
        <f>SUM(C148/C151)</f>
        <v>0.14073275164902146</v>
      </c>
      <c r="E148" s="7"/>
      <c r="F148" s="10">
        <f>SUM(F151*D148)</f>
        <v>4229019.187053095</v>
      </c>
      <c r="G148" s="10">
        <f>SUM(G151*D148)</f>
        <v>0</v>
      </c>
      <c r="H148" s="10">
        <f>SUM(H151*D148)</f>
        <v>0</v>
      </c>
    </row>
    <row r="149" spans="1:8" ht="15">
      <c r="A149" s="9" t="s">
        <v>144</v>
      </c>
      <c r="B149" s="9" t="s">
        <v>145</v>
      </c>
      <c r="C149" s="10">
        <f>ROUND(VLOOKUP(B149,Valuation!$A$2:$G$566,7,FALSE),0)</f>
        <v>1234296919</v>
      </c>
      <c r="D149" s="11">
        <f>SUM(C149/C151)</f>
        <v>0.26185878454655315</v>
      </c>
      <c r="E149" s="7"/>
      <c r="F149" s="10">
        <f>SUM(F151*D149)</f>
        <v>7868856.475623922</v>
      </c>
      <c r="G149" s="10">
        <f>SUM(G151*D149)</f>
        <v>0</v>
      </c>
      <c r="H149" s="10">
        <f>SUM(H151*D149)</f>
        <v>0</v>
      </c>
    </row>
    <row r="150" spans="1:8" ht="15">
      <c r="A150" s="7"/>
      <c r="B150" s="7"/>
      <c r="C150" s="12" t="s">
        <v>17</v>
      </c>
      <c r="D150" s="12" t="s">
        <v>17</v>
      </c>
      <c r="E150" s="7"/>
      <c r="F150" s="12" t="s">
        <v>17</v>
      </c>
      <c r="G150" s="12" t="s">
        <v>17</v>
      </c>
      <c r="H150" s="12" t="s">
        <v>17</v>
      </c>
    </row>
    <row r="151" spans="1:8" ht="15">
      <c r="A151" s="7"/>
      <c r="B151" s="7"/>
      <c r="C151" s="10">
        <f>SUM(C145:C149)</f>
        <v>4713597526</v>
      </c>
      <c r="D151" s="14">
        <f>SUM(D145:D149)</f>
        <v>1</v>
      </c>
      <c r="E151" s="7"/>
      <c r="F151" s="10">
        <v>30050000</v>
      </c>
      <c r="G151" s="10">
        <v>0</v>
      </c>
      <c r="H151" s="10">
        <v>0</v>
      </c>
    </row>
    <row r="152" spans="1:8" ht="15">
      <c r="A152" s="7"/>
      <c r="B152" s="7"/>
      <c r="C152" s="12" t="s">
        <v>25</v>
      </c>
      <c r="D152" s="12" t="s">
        <v>25</v>
      </c>
      <c r="E152" s="7"/>
      <c r="F152" s="12" t="s">
        <v>25</v>
      </c>
      <c r="G152" s="12" t="s">
        <v>25</v>
      </c>
      <c r="H152" s="12" t="s">
        <v>25</v>
      </c>
    </row>
    <row r="153" spans="1:8" ht="15">
      <c r="A153" s="7"/>
      <c r="B153" s="7"/>
      <c r="C153" s="10"/>
      <c r="D153" s="7"/>
      <c r="E153" s="7"/>
      <c r="F153" s="10"/>
      <c r="G153" s="10"/>
      <c r="H153" s="10"/>
    </row>
    <row r="154" spans="1:8" ht="15.75">
      <c r="A154" s="5" t="s">
        <v>146</v>
      </c>
      <c r="B154" s="7"/>
      <c r="C154" s="10"/>
      <c r="D154" s="7"/>
      <c r="E154" s="7"/>
      <c r="F154" s="10"/>
      <c r="G154" s="10"/>
      <c r="H154" s="10"/>
    </row>
    <row r="155" spans="1:8" ht="15.75">
      <c r="A155" s="5" t="s">
        <v>147</v>
      </c>
      <c r="B155" s="7"/>
      <c r="C155" s="10"/>
      <c r="D155" s="7"/>
      <c r="E155" s="7"/>
      <c r="F155" s="10"/>
      <c r="G155" s="10"/>
      <c r="H155" s="10"/>
    </row>
    <row r="156" spans="1:8" ht="15">
      <c r="A156" s="6" t="s">
        <v>17</v>
      </c>
      <c r="B156" s="7"/>
      <c r="C156" s="10"/>
      <c r="D156" s="7"/>
      <c r="E156" s="7"/>
      <c r="F156" s="10"/>
      <c r="G156" s="10"/>
      <c r="H156" s="10"/>
    </row>
    <row r="157" spans="1:8" ht="15">
      <c r="A157" s="9" t="s">
        <v>148</v>
      </c>
      <c r="B157" s="9" t="s">
        <v>149</v>
      </c>
      <c r="C157" s="10">
        <f>ROUND(VLOOKUP(B157,Valuation!$A$2:$G$566,7,FALSE),0)</f>
        <v>809365532</v>
      </c>
      <c r="D157" s="11">
        <f>SUM(C157/C161)</f>
        <v>0.1325449634323357</v>
      </c>
      <c r="E157" s="7"/>
      <c r="F157" s="10">
        <f>SUM(F161*D157)</f>
        <v>0</v>
      </c>
      <c r="G157" s="10">
        <f>SUM(G161*D157)</f>
        <v>0</v>
      </c>
      <c r="H157" s="10">
        <f>SUM(H161*D157)</f>
        <v>0</v>
      </c>
    </row>
    <row r="158" spans="1:8" ht="15">
      <c r="A158" s="9" t="s">
        <v>150</v>
      </c>
      <c r="B158" s="9" t="s">
        <v>151</v>
      </c>
      <c r="C158" s="10">
        <f>ROUND(VLOOKUP(B158,Valuation!$A$2:$G$566,7,FALSE),0)</f>
        <v>4739709358</v>
      </c>
      <c r="D158" s="11">
        <f>SUM(C158/C161)</f>
        <v>0.7761939181961721</v>
      </c>
      <c r="E158" s="7"/>
      <c r="F158" s="10">
        <f>SUM(F161*D158)</f>
        <v>0</v>
      </c>
      <c r="G158" s="10">
        <f>SUM(G161*D158)</f>
        <v>0</v>
      </c>
      <c r="H158" s="10">
        <f>SUM(H161*D158)</f>
        <v>0</v>
      </c>
    </row>
    <row r="159" spans="1:8" ht="15">
      <c r="A159" s="9" t="s">
        <v>152</v>
      </c>
      <c r="B159" s="9" t="s">
        <v>153</v>
      </c>
      <c r="C159" s="10">
        <f>ROUND(VLOOKUP(B159,Valuation!$A$2:$G$566,7,FALSE),0)</f>
        <v>557272051</v>
      </c>
      <c r="D159" s="11">
        <f>SUM(C159/C161)</f>
        <v>0.09126111837149214</v>
      </c>
      <c r="E159" s="7"/>
      <c r="F159" s="10">
        <f>SUM(F161*D159)</f>
        <v>0</v>
      </c>
      <c r="G159" s="10">
        <f>SUM(G161*D159)</f>
        <v>0</v>
      </c>
      <c r="H159" s="10">
        <f>SUM(H161*D159)</f>
        <v>0</v>
      </c>
    </row>
    <row r="160" spans="1:8" ht="15">
      <c r="A160" s="7"/>
      <c r="B160" s="7"/>
      <c r="C160" s="12" t="s">
        <v>17</v>
      </c>
      <c r="D160" s="12" t="s">
        <v>17</v>
      </c>
      <c r="E160" s="7"/>
      <c r="F160" s="12" t="s">
        <v>17</v>
      </c>
      <c r="G160" s="12" t="s">
        <v>17</v>
      </c>
      <c r="H160" s="12" t="s">
        <v>17</v>
      </c>
    </row>
    <row r="161" spans="1:9" ht="15">
      <c r="A161" s="7"/>
      <c r="B161" s="7"/>
      <c r="C161" s="10">
        <f>SUM(C157:C159)</f>
        <v>6106346941</v>
      </c>
      <c r="D161" s="14">
        <f>SUM(D157:D159)</f>
        <v>1</v>
      </c>
      <c r="E161" s="7"/>
      <c r="F161" s="10">
        <v>0</v>
      </c>
      <c r="G161" s="10">
        <v>0</v>
      </c>
      <c r="H161" s="20">
        <v>0</v>
      </c>
      <c r="I161" s="34"/>
    </row>
    <row r="162" spans="1:8" ht="15">
      <c r="A162" s="7"/>
      <c r="B162" s="7"/>
      <c r="C162" s="12" t="s">
        <v>25</v>
      </c>
      <c r="D162" s="12" t="s">
        <v>25</v>
      </c>
      <c r="E162" s="7"/>
      <c r="F162" s="12" t="s">
        <v>25</v>
      </c>
      <c r="G162" s="12" t="s">
        <v>25</v>
      </c>
      <c r="H162" s="12" t="s">
        <v>25</v>
      </c>
    </row>
    <row r="163" spans="1:8" ht="15">
      <c r="A163" s="7"/>
      <c r="B163" s="7"/>
      <c r="C163" s="10"/>
      <c r="D163" s="7"/>
      <c r="E163" s="7"/>
      <c r="F163" s="10"/>
      <c r="G163" s="10"/>
      <c r="H163" s="10"/>
    </row>
    <row r="164" spans="1:8" ht="15.75">
      <c r="A164" s="5" t="s">
        <v>154</v>
      </c>
      <c r="B164" s="7"/>
      <c r="C164" s="10"/>
      <c r="D164" s="7"/>
      <c r="E164" s="7"/>
      <c r="F164" s="10"/>
      <c r="G164" s="10"/>
      <c r="H164" s="10"/>
    </row>
    <row r="165" spans="1:8" ht="15">
      <c r="A165" s="6" t="s">
        <v>17</v>
      </c>
      <c r="B165" s="7"/>
      <c r="C165" s="10"/>
      <c r="D165" s="7"/>
      <c r="E165" s="7"/>
      <c r="F165" s="10"/>
      <c r="G165" s="10"/>
      <c r="H165" s="10"/>
    </row>
    <row r="166" spans="1:8" ht="15">
      <c r="A166" s="9" t="s">
        <v>155</v>
      </c>
      <c r="B166" s="9" t="s">
        <v>156</v>
      </c>
      <c r="C166" s="10">
        <f>ROUND(VLOOKUP(B166,Valuation!$A$2:$G$566,7,FALSE),0)</f>
        <v>756592466</v>
      </c>
      <c r="D166" s="11">
        <f>SUM(C166/C170)</f>
        <v>0.15929661374906368</v>
      </c>
      <c r="E166" s="7"/>
      <c r="F166" s="10">
        <f>SUM(F170*D166)</f>
        <v>0</v>
      </c>
      <c r="G166" s="10">
        <f>SUM(G170*D166)</f>
        <v>0</v>
      </c>
      <c r="H166" s="10">
        <f>SUM(H170*D166)</f>
        <v>1592169.6544218916</v>
      </c>
    </row>
    <row r="167" spans="1:8" ht="15">
      <c r="A167" s="9" t="s">
        <v>157</v>
      </c>
      <c r="B167" s="9" t="s">
        <v>158</v>
      </c>
      <c r="C167" s="10">
        <f>ROUND(VLOOKUP(B167,Valuation!$A$2:$G$566,7,FALSE),0)</f>
        <v>257724111</v>
      </c>
      <c r="D167" s="11">
        <f>SUM(C167/C170)</f>
        <v>0.05426247287504422</v>
      </c>
      <c r="E167" s="7"/>
      <c r="F167" s="10">
        <f>SUM(F170*D167)</f>
        <v>0</v>
      </c>
      <c r="G167" s="10">
        <f>SUM(G170*D167)</f>
        <v>0</v>
      </c>
      <c r="H167" s="10">
        <f>SUM(H170*D167)</f>
        <v>542353.4163860669</v>
      </c>
    </row>
    <row r="168" spans="1:8" ht="15">
      <c r="A168" s="9" t="s">
        <v>159</v>
      </c>
      <c r="B168" s="9" t="s">
        <v>160</v>
      </c>
      <c r="C168" s="10">
        <f>ROUND(VLOOKUP(B168,Valuation!$A$2:$G$566,7,FALSE),0)</f>
        <v>3735266281</v>
      </c>
      <c r="D168" s="11">
        <f>SUM(C168/C170)</f>
        <v>0.7864409133758921</v>
      </c>
      <c r="E168" s="7"/>
      <c r="F168" s="10">
        <f>SUM(F170*D168)</f>
        <v>0</v>
      </c>
      <c r="G168" s="10">
        <f>SUM(G170*D168)</f>
        <v>0</v>
      </c>
      <c r="H168" s="10">
        <f>SUM(H170*D168)</f>
        <v>7860476.929192041</v>
      </c>
    </row>
    <row r="169" spans="1:8" ht="15">
      <c r="A169" s="7"/>
      <c r="B169" s="7"/>
      <c r="C169" s="12" t="s">
        <v>17</v>
      </c>
      <c r="D169" s="12" t="s">
        <v>17</v>
      </c>
      <c r="E169" s="7"/>
      <c r="F169" s="12" t="s">
        <v>17</v>
      </c>
      <c r="G169" s="12" t="s">
        <v>17</v>
      </c>
      <c r="H169" s="12" t="s">
        <v>17</v>
      </c>
    </row>
    <row r="170" spans="1:8" ht="15">
      <c r="A170" s="7"/>
      <c r="B170" s="7"/>
      <c r="C170" s="10">
        <f>SUM(C166:C168)</f>
        <v>4749582858</v>
      </c>
      <c r="D170" s="14">
        <f>SUM(D166:D168)</f>
        <v>1</v>
      </c>
      <c r="E170" s="7"/>
      <c r="F170" s="10">
        <v>0</v>
      </c>
      <c r="G170" s="10">
        <v>0</v>
      </c>
      <c r="H170" s="10">
        <v>9995000</v>
      </c>
    </row>
    <row r="171" spans="1:8" ht="15">
      <c r="A171" s="7"/>
      <c r="B171" s="7"/>
      <c r="C171" s="12" t="s">
        <v>25</v>
      </c>
      <c r="D171" s="12" t="s">
        <v>25</v>
      </c>
      <c r="E171" s="7"/>
      <c r="F171" s="12" t="s">
        <v>25</v>
      </c>
      <c r="G171" s="12" t="s">
        <v>25</v>
      </c>
      <c r="H171" s="12" t="s">
        <v>25</v>
      </c>
    </row>
    <row r="172" spans="1:8" ht="15">
      <c r="A172" s="7"/>
      <c r="B172" s="7"/>
      <c r="C172" s="10"/>
      <c r="D172" s="7"/>
      <c r="E172" s="7"/>
      <c r="F172" s="10"/>
      <c r="G172" s="10"/>
      <c r="H172" s="10"/>
    </row>
    <row r="173" spans="1:8" ht="15">
      <c r="A173" s="7"/>
      <c r="B173" s="7"/>
      <c r="C173" s="10"/>
      <c r="D173" s="7"/>
      <c r="E173" s="7"/>
      <c r="F173" s="10"/>
      <c r="G173" s="10"/>
      <c r="H173" s="10"/>
    </row>
    <row r="174" spans="1:8" ht="15.75">
      <c r="A174" s="5" t="s">
        <v>161</v>
      </c>
      <c r="B174" s="7"/>
      <c r="C174" s="10"/>
      <c r="D174" s="7"/>
      <c r="E174" s="7"/>
      <c r="F174" s="10"/>
      <c r="G174" s="10"/>
      <c r="H174" s="10"/>
    </row>
    <row r="175" spans="1:8" ht="15">
      <c r="A175" s="6" t="s">
        <v>17</v>
      </c>
      <c r="B175" s="7"/>
      <c r="C175" s="10"/>
      <c r="D175" s="7"/>
      <c r="E175" s="7"/>
      <c r="F175" s="19" t="s">
        <v>55</v>
      </c>
      <c r="G175" s="10"/>
      <c r="H175" s="10"/>
    </row>
    <row r="176" spans="1:8" ht="15">
      <c r="A176" s="9" t="s">
        <v>162</v>
      </c>
      <c r="B176" s="9" t="s">
        <v>163</v>
      </c>
      <c r="C176" s="10">
        <f>ROUND(VLOOKUP(B176,Valuation!$A$2:$G$566,7,FALSE),0)</f>
        <v>291763849</v>
      </c>
      <c r="D176" s="11">
        <f>SUM(C176/C180)</f>
        <v>0.25589098200768257</v>
      </c>
      <c r="E176" s="7"/>
      <c r="F176" s="10">
        <f>SUM(F180*D176)</f>
        <v>703188.4185571116</v>
      </c>
      <c r="G176" s="10">
        <f>SUM(G180*D176)</f>
        <v>0</v>
      </c>
      <c r="H176" s="10">
        <f>SUM(H180*D176)</f>
        <v>0</v>
      </c>
    </row>
    <row r="177" spans="1:8" ht="15">
      <c r="A177" s="9" t="s">
        <v>164</v>
      </c>
      <c r="B177" s="9" t="s">
        <v>165</v>
      </c>
      <c r="C177" s="10">
        <f>ROUND(VLOOKUP(B177,Valuation!$A$2:$G$566,7,FALSE),0)</f>
        <v>389280921</v>
      </c>
      <c r="D177" s="11">
        <f>SUM(C177/C180)</f>
        <v>0.34141816230133804</v>
      </c>
      <c r="E177" s="7"/>
      <c r="F177" s="10">
        <f>SUM(F180*D177)</f>
        <v>938217.110004077</v>
      </c>
      <c r="G177" s="10">
        <f>SUM(G180*D177)</f>
        <v>0</v>
      </c>
      <c r="H177" s="10">
        <f>SUM(H180*D177)</f>
        <v>0</v>
      </c>
    </row>
    <row r="178" spans="1:8" ht="15">
      <c r="A178" s="9" t="s">
        <v>166</v>
      </c>
      <c r="B178" s="9" t="s">
        <v>167</v>
      </c>
      <c r="C178" s="10">
        <f>ROUND(VLOOKUP(B178,Valuation!$A$2:$G$566,7,FALSE),0)</f>
        <v>459143316</v>
      </c>
      <c r="D178" s="11">
        <f>SUM(C178/C180)</f>
        <v>0.4026908556909794</v>
      </c>
      <c r="E178" s="7"/>
      <c r="F178" s="10">
        <f>SUM(F180*D178)</f>
        <v>1106594.4714388114</v>
      </c>
      <c r="G178" s="10">
        <f>SUM(G180*D178)</f>
        <v>0</v>
      </c>
      <c r="H178" s="10">
        <f>SUM(H180*D178)</f>
        <v>0</v>
      </c>
    </row>
    <row r="179" spans="1:8" ht="15">
      <c r="A179" s="7"/>
      <c r="B179" s="7"/>
      <c r="C179" s="12" t="s">
        <v>17</v>
      </c>
      <c r="D179" s="12" t="s">
        <v>17</v>
      </c>
      <c r="E179" s="7"/>
      <c r="F179" s="12" t="s">
        <v>17</v>
      </c>
      <c r="G179" s="12" t="s">
        <v>17</v>
      </c>
      <c r="H179" s="12" t="s">
        <v>17</v>
      </c>
    </row>
    <row r="180" spans="1:8" ht="15">
      <c r="A180" s="7"/>
      <c r="B180" s="7"/>
      <c r="C180" s="10">
        <f>SUM(C176:C178)</f>
        <v>1140188086</v>
      </c>
      <c r="D180" s="14">
        <f>SUM(D176:D178)</f>
        <v>1</v>
      </c>
      <c r="E180" s="7"/>
      <c r="F180" s="20">
        <v>2748000</v>
      </c>
      <c r="G180" s="10">
        <v>0</v>
      </c>
      <c r="H180" s="10">
        <v>0</v>
      </c>
    </row>
    <row r="181" spans="1:8" ht="15">
      <c r="A181" s="7"/>
      <c r="B181" s="7"/>
      <c r="C181" s="12" t="s">
        <v>25</v>
      </c>
      <c r="D181" s="12" t="s">
        <v>25</v>
      </c>
      <c r="E181" s="7"/>
      <c r="F181" s="12" t="s">
        <v>25</v>
      </c>
      <c r="G181" s="12" t="s">
        <v>25</v>
      </c>
      <c r="H181" s="12" t="s">
        <v>25</v>
      </c>
    </row>
    <row r="182" spans="1:8" ht="15">
      <c r="A182" s="7"/>
      <c r="B182" s="7"/>
      <c r="C182" s="10"/>
      <c r="D182" s="7"/>
      <c r="E182" s="7"/>
      <c r="F182" s="10"/>
      <c r="G182" s="10"/>
      <c r="H182" s="10"/>
    </row>
    <row r="183" spans="1:8" ht="15.75">
      <c r="A183" s="5" t="s">
        <v>168</v>
      </c>
      <c r="B183" s="7"/>
      <c r="C183" s="10"/>
      <c r="D183" s="7"/>
      <c r="E183" s="7"/>
      <c r="F183" s="10"/>
      <c r="G183" s="10"/>
      <c r="H183" s="10"/>
    </row>
    <row r="184" spans="1:8" ht="15.75">
      <c r="A184" s="5" t="s">
        <v>169</v>
      </c>
      <c r="B184" s="7"/>
      <c r="C184" s="10"/>
      <c r="D184" s="7"/>
      <c r="E184" s="7"/>
      <c r="F184" s="10"/>
      <c r="G184" s="10"/>
      <c r="H184" s="10"/>
    </row>
    <row r="185" spans="1:8" ht="15">
      <c r="A185" s="6" t="s">
        <v>17</v>
      </c>
      <c r="B185" s="7"/>
      <c r="C185" s="10"/>
      <c r="D185" s="7"/>
      <c r="E185" s="7"/>
      <c r="F185" s="10"/>
      <c r="G185" s="10"/>
      <c r="H185" s="10"/>
    </row>
    <row r="186" spans="1:8" ht="15">
      <c r="A186" s="9" t="s">
        <v>170</v>
      </c>
      <c r="B186" s="9" t="s">
        <v>171</v>
      </c>
      <c r="C186" s="10">
        <f>ROUND(VLOOKUP(B186,Valuation!$A$2:$G$566,7,FALSE),0)</f>
        <v>3313535648</v>
      </c>
      <c r="D186" s="11">
        <f>SUM(C186/C190)</f>
        <v>0.3965450087598752</v>
      </c>
      <c r="E186" s="7"/>
      <c r="F186" s="10">
        <f>SUM(F190*D186)</f>
        <v>2493078.4700733353</v>
      </c>
      <c r="G186" s="10">
        <f>SUM(G190*D186)</f>
        <v>0</v>
      </c>
      <c r="H186" s="10">
        <f>SUM(H190*D186)</f>
        <v>0</v>
      </c>
    </row>
    <row r="187" spans="1:8" ht="15">
      <c r="A187" s="9" t="s">
        <v>172</v>
      </c>
      <c r="B187" s="9" t="s">
        <v>173</v>
      </c>
      <c r="C187" s="10">
        <f>ROUND(VLOOKUP(B187,Valuation!$A$2:$G$566,7,FALSE),0)</f>
        <v>4414591045</v>
      </c>
      <c r="D187" s="11">
        <f>SUM(C187/C190)</f>
        <v>0.5283130258964975</v>
      </c>
      <c r="E187" s="7"/>
      <c r="F187" s="10">
        <f>SUM(F190*D187)</f>
        <v>3321503.99381128</v>
      </c>
      <c r="G187" s="10">
        <f>SUM(G190*D187)</f>
        <v>0</v>
      </c>
      <c r="H187" s="10">
        <f>SUM(H190*D187)</f>
        <v>0</v>
      </c>
    </row>
    <row r="188" spans="1:8" ht="15">
      <c r="A188" s="9" t="s">
        <v>174</v>
      </c>
      <c r="B188" s="9" t="s">
        <v>175</v>
      </c>
      <c r="C188" s="10">
        <f>ROUND(VLOOKUP(B188,Valuation!$A$2:$G$566,7,FALSE),0)</f>
        <v>627887315</v>
      </c>
      <c r="D188" s="11">
        <f>SUM(C188/C190)</f>
        <v>0.07514196534362727</v>
      </c>
      <c r="E188" s="7"/>
      <c r="F188" s="10">
        <f>SUM(F190*D188)</f>
        <v>472417.53611538466</v>
      </c>
      <c r="G188" s="10">
        <f>SUM(G190*D188)</f>
        <v>0</v>
      </c>
      <c r="H188" s="10">
        <f>SUM(H190*D188)</f>
        <v>0</v>
      </c>
    </row>
    <row r="189" spans="1:8" ht="15">
      <c r="A189" s="7"/>
      <c r="B189" s="7"/>
      <c r="C189" s="12" t="s">
        <v>17</v>
      </c>
      <c r="D189" s="12" t="s">
        <v>17</v>
      </c>
      <c r="E189" s="7"/>
      <c r="F189" s="12" t="s">
        <v>17</v>
      </c>
      <c r="G189" s="12" t="s">
        <v>17</v>
      </c>
      <c r="H189" s="12" t="s">
        <v>17</v>
      </c>
    </row>
    <row r="190" spans="1:8" ht="15">
      <c r="A190" s="7"/>
      <c r="B190" s="7"/>
      <c r="C190" s="10">
        <f>SUM(C186:C188)</f>
        <v>8356014008</v>
      </c>
      <c r="D190" s="14">
        <f>SUM(D186:D188)</f>
        <v>1</v>
      </c>
      <c r="E190" s="7"/>
      <c r="F190" s="10">
        <v>6287000</v>
      </c>
      <c r="G190" s="10">
        <v>0</v>
      </c>
      <c r="H190" s="10">
        <v>0</v>
      </c>
    </row>
    <row r="191" spans="1:8" ht="15">
      <c r="A191" s="7"/>
      <c r="B191" s="7"/>
      <c r="C191" s="12" t="s">
        <v>25</v>
      </c>
      <c r="D191" s="12" t="s">
        <v>25</v>
      </c>
      <c r="E191" s="7"/>
      <c r="F191" s="12" t="s">
        <v>25</v>
      </c>
      <c r="G191" s="12" t="s">
        <v>25</v>
      </c>
      <c r="H191" s="12" t="s">
        <v>25</v>
      </c>
    </row>
    <row r="192" spans="1:8" ht="15">
      <c r="A192" s="7"/>
      <c r="B192" s="7"/>
      <c r="C192" s="10"/>
      <c r="D192" s="7"/>
      <c r="E192" s="7"/>
      <c r="F192" s="10"/>
      <c r="G192" s="10"/>
      <c r="H192" s="10"/>
    </row>
    <row r="193" spans="1:8" ht="15.75">
      <c r="A193" s="5" t="s">
        <v>176</v>
      </c>
      <c r="B193" s="7"/>
      <c r="C193" s="10"/>
      <c r="D193" s="7"/>
      <c r="E193" s="7"/>
      <c r="F193" s="10"/>
      <c r="G193" s="10"/>
      <c r="H193" s="10"/>
    </row>
    <row r="194" spans="1:8" ht="15.75">
      <c r="A194" s="5" t="s">
        <v>177</v>
      </c>
      <c r="B194" s="7"/>
      <c r="C194" s="10"/>
      <c r="D194" s="7"/>
      <c r="E194" s="7"/>
      <c r="F194" s="10"/>
      <c r="G194" s="10"/>
      <c r="H194" s="10"/>
    </row>
    <row r="195" spans="1:8" ht="15.75">
      <c r="A195" s="6" t="s">
        <v>17</v>
      </c>
      <c r="B195" s="7"/>
      <c r="C195" s="10"/>
      <c r="D195" s="7"/>
      <c r="E195" s="7"/>
      <c r="F195" s="4" t="s">
        <v>55</v>
      </c>
      <c r="G195" s="10"/>
      <c r="H195" s="10"/>
    </row>
    <row r="196" spans="1:8" ht="15">
      <c r="A196" s="9" t="s">
        <v>178</v>
      </c>
      <c r="B196" s="9" t="s">
        <v>179</v>
      </c>
      <c r="C196" s="10">
        <f>ROUND(VLOOKUP(B196,Valuation!$A$2:$G$566,7,FALSE),0)</f>
        <v>210399370</v>
      </c>
      <c r="D196" s="11">
        <f>SUM(C196/C204)</f>
        <v>0.12407347398850033</v>
      </c>
      <c r="E196" s="7"/>
      <c r="F196" s="10">
        <f>SUM(F204*D196)</f>
        <v>481653.2260233583</v>
      </c>
      <c r="G196" s="10">
        <f>SUM(G204*D196)</f>
        <v>0</v>
      </c>
      <c r="H196" s="10">
        <f>SUM(H204*D196)</f>
        <v>0</v>
      </c>
    </row>
    <row r="197" spans="1:8" ht="15">
      <c r="A197" s="9" t="s">
        <v>180</v>
      </c>
      <c r="B197" s="9" t="s">
        <v>181</v>
      </c>
      <c r="C197" s="10">
        <f>ROUND(VLOOKUP(B197,Valuation!$A$2:$G$566,7,FALSE),0)</f>
        <v>287626427</v>
      </c>
      <c r="D197" s="11">
        <f>SUM(C197/C204)</f>
        <v>0.16961462388784618</v>
      </c>
      <c r="E197" s="7"/>
      <c r="F197" s="10">
        <f>SUM(F204*D197)</f>
        <v>658443.9699326189</v>
      </c>
      <c r="G197" s="10">
        <f>SUM(G204*D197)</f>
        <v>0</v>
      </c>
      <c r="H197" s="10">
        <f>SUM(H204*D197)</f>
        <v>0</v>
      </c>
    </row>
    <row r="198" spans="1:8" ht="15">
      <c r="A198" s="9" t="s">
        <v>182</v>
      </c>
      <c r="B198" s="9" t="s">
        <v>183</v>
      </c>
      <c r="C198" s="10">
        <f>ROUND(VLOOKUP(B198,Valuation!$A$2:$G$566,7,FALSE),0)</f>
        <v>72757082</v>
      </c>
      <c r="D198" s="11">
        <f>SUM(C198/C204)</f>
        <v>0.04290518512962366</v>
      </c>
      <c r="E198" s="7"/>
      <c r="F198" s="10">
        <f>SUM(F204*D198)</f>
        <v>166557.92867319903</v>
      </c>
      <c r="G198" s="10">
        <f>SUM(G204*D198)</f>
        <v>0</v>
      </c>
      <c r="H198" s="10">
        <f>SUM(H204*D198)</f>
        <v>0</v>
      </c>
    </row>
    <row r="199" spans="1:8" ht="15">
      <c r="A199" s="9" t="s">
        <v>184</v>
      </c>
      <c r="B199" s="9" t="s">
        <v>185</v>
      </c>
      <c r="C199" s="10">
        <f>ROUND(VLOOKUP(B199,Valuation!$A$2:$G$566,7,FALSE),0)</f>
        <v>326758003</v>
      </c>
      <c r="D199" s="11">
        <f>SUM(C199/C204)</f>
        <v>0.19269069382553194</v>
      </c>
      <c r="E199" s="7"/>
      <c r="F199" s="10">
        <f>SUM(F204*D199)</f>
        <v>748025.273430715</v>
      </c>
      <c r="G199" s="10">
        <f>SUM(G204*D199)</f>
        <v>0</v>
      </c>
      <c r="H199" s="10">
        <f>SUM(H204*D199)</f>
        <v>0</v>
      </c>
    </row>
    <row r="200" spans="1:8" ht="15">
      <c r="A200" s="9" t="s">
        <v>186</v>
      </c>
      <c r="B200" s="9" t="s">
        <v>187</v>
      </c>
      <c r="C200" s="10">
        <f>ROUND(VLOOKUP(B200,Valuation!$A$2:$G$566,7,FALSE),0)</f>
        <v>34952098</v>
      </c>
      <c r="D200" s="11">
        <f>SUM(C200/C204)</f>
        <v>0.02061141258192225</v>
      </c>
      <c r="E200" s="7"/>
      <c r="F200" s="10">
        <f>SUM(F204*D200)</f>
        <v>80013.50364302217</v>
      </c>
      <c r="G200" s="10">
        <f>SUM(G204*D200)</f>
        <v>0</v>
      </c>
      <c r="H200" s="10">
        <f>SUM(H204*D200)</f>
        <v>0</v>
      </c>
    </row>
    <row r="201" spans="1:8" ht="15">
      <c r="A201" s="9" t="s">
        <v>188</v>
      </c>
      <c r="B201" s="9" t="s">
        <v>189</v>
      </c>
      <c r="C201" s="10">
        <f>ROUND(VLOOKUP(B201,Valuation!$A$2:$G$566,7,FALSE),0)</f>
        <v>118280277</v>
      </c>
      <c r="D201" s="11">
        <f>SUM(C201/C204)</f>
        <v>0.06975042212204396</v>
      </c>
      <c r="E201" s="7"/>
      <c r="F201" s="10">
        <f>SUM(F204*D201)</f>
        <v>270771.1386777747</v>
      </c>
      <c r="G201" s="10">
        <f>SUM(G204*D201)</f>
        <v>0</v>
      </c>
      <c r="H201" s="10">
        <f>SUM(H204*D201)</f>
        <v>0</v>
      </c>
    </row>
    <row r="202" spans="1:8" ht="15">
      <c r="A202" s="9" t="s">
        <v>190</v>
      </c>
      <c r="B202" s="9" t="s">
        <v>191</v>
      </c>
      <c r="C202" s="10">
        <f>ROUND(VLOOKUP(B202,Valuation!$A$2:$G$566,7,FALSE),0)</f>
        <v>644991061</v>
      </c>
      <c r="D202" s="11">
        <f>SUM(C202/C204)</f>
        <v>0.3803541884645317</v>
      </c>
      <c r="E202" s="7"/>
      <c r="F202" s="10">
        <f>SUM(F204*D202)</f>
        <v>1476534.9596193118</v>
      </c>
      <c r="G202" s="10">
        <f>SUM(G204*D202)</f>
        <v>0</v>
      </c>
      <c r="H202" s="10">
        <f>SUM(H204*D202)</f>
        <v>0</v>
      </c>
    </row>
    <row r="203" spans="1:8" ht="15">
      <c r="A203" s="7"/>
      <c r="B203" s="7"/>
      <c r="C203" s="12" t="s">
        <v>17</v>
      </c>
      <c r="D203" s="12" t="s">
        <v>17</v>
      </c>
      <c r="E203" s="7"/>
      <c r="F203" s="12" t="s">
        <v>17</v>
      </c>
      <c r="G203" s="12" t="s">
        <v>17</v>
      </c>
      <c r="H203" s="12" t="s">
        <v>17</v>
      </c>
    </row>
    <row r="204" spans="1:8" ht="15">
      <c r="A204" s="7"/>
      <c r="B204" s="7"/>
      <c r="C204" s="10">
        <f>SUM(C196:C202)</f>
        <v>1695764318</v>
      </c>
      <c r="D204" s="14">
        <f>SUM(D196:D202)</f>
        <v>1</v>
      </c>
      <c r="E204" s="7"/>
      <c r="F204" s="10">
        <v>3882000</v>
      </c>
      <c r="G204" s="10">
        <v>0</v>
      </c>
      <c r="H204" s="10">
        <v>0</v>
      </c>
    </row>
    <row r="205" spans="1:8" ht="15">
      <c r="A205" s="7"/>
      <c r="B205" s="7"/>
      <c r="C205" s="12" t="s">
        <v>25</v>
      </c>
      <c r="D205" s="12" t="s">
        <v>25</v>
      </c>
      <c r="E205" s="7"/>
      <c r="F205" s="12" t="s">
        <v>25</v>
      </c>
      <c r="G205" s="12" t="s">
        <v>25</v>
      </c>
      <c r="H205" s="12" t="s">
        <v>25</v>
      </c>
    </row>
    <row r="206" spans="1:8" ht="15">
      <c r="A206" s="7"/>
      <c r="B206" s="7"/>
      <c r="C206" s="10"/>
      <c r="D206" s="7"/>
      <c r="E206" s="7"/>
      <c r="F206" s="10"/>
      <c r="G206" s="10"/>
      <c r="H206" s="10"/>
    </row>
    <row r="207" spans="1:8" ht="15.75">
      <c r="A207" s="5" t="s">
        <v>192</v>
      </c>
      <c r="B207" s="7"/>
      <c r="C207" s="10"/>
      <c r="D207" s="7"/>
      <c r="E207" s="7"/>
      <c r="F207" s="10"/>
      <c r="G207" s="10"/>
      <c r="H207" s="10"/>
    </row>
    <row r="208" spans="1:8" ht="15.75">
      <c r="A208" s="5" t="s">
        <v>193</v>
      </c>
      <c r="B208" s="7"/>
      <c r="C208" s="10"/>
      <c r="D208" s="7"/>
      <c r="E208" s="7"/>
      <c r="F208" s="10"/>
      <c r="G208" s="10"/>
      <c r="H208" s="10"/>
    </row>
    <row r="209" spans="1:8" ht="15.75">
      <c r="A209" s="6" t="s">
        <v>17</v>
      </c>
      <c r="B209" s="7"/>
      <c r="C209" s="10"/>
      <c r="D209" s="7"/>
      <c r="E209" s="7"/>
      <c r="F209" s="4"/>
      <c r="G209" s="10"/>
      <c r="H209" s="10"/>
    </row>
    <row r="210" spans="1:8" ht="15">
      <c r="A210" s="9" t="s">
        <v>194</v>
      </c>
      <c r="B210" s="9" t="s">
        <v>195</v>
      </c>
      <c r="C210" s="10">
        <f>ROUND(VLOOKUP(B210,Valuation!$A$2:$G$566,7,FALSE),0)</f>
        <v>808921898</v>
      </c>
      <c r="D210" s="11">
        <f>SUM(C210/C215)</f>
        <v>0.10187050303293946</v>
      </c>
      <c r="E210" s="7"/>
      <c r="F210" s="10">
        <f>SUM(F215*D210)</f>
        <v>479300.71676998015</v>
      </c>
      <c r="G210" s="10">
        <f>SUM(G215*D210)</f>
        <v>0</v>
      </c>
      <c r="H210" s="10">
        <f>SUM(H215*D210)</f>
        <v>0</v>
      </c>
    </row>
    <row r="211" spans="1:8" ht="15">
      <c r="A211" s="9" t="s">
        <v>180</v>
      </c>
      <c r="B211" s="9" t="s">
        <v>196</v>
      </c>
      <c r="C211" s="10">
        <f>ROUND(VLOOKUP(B211,Valuation!$A$2:$G$566,7,FALSE),0)</f>
        <v>3470331919</v>
      </c>
      <c r="D211" s="11">
        <f>SUM(C211/C215)</f>
        <v>0.43703163328111083</v>
      </c>
      <c r="E211" s="7"/>
      <c r="F211" s="10">
        <f>SUM(F215*D211)</f>
        <v>2056233.8345876264</v>
      </c>
      <c r="G211" s="10">
        <f>SUM(G215*D211)</f>
        <v>0</v>
      </c>
      <c r="H211" s="10">
        <f>SUM(H215*D211)</f>
        <v>0</v>
      </c>
    </row>
    <row r="212" spans="1:8" ht="15">
      <c r="A212" s="9" t="s">
        <v>197</v>
      </c>
      <c r="B212" s="9" t="s">
        <v>198</v>
      </c>
      <c r="C212" s="10">
        <f>ROUND(VLOOKUP(B212,Valuation!$A$2:$G$566,7,FALSE),0)</f>
        <v>1853972704</v>
      </c>
      <c r="D212" s="11">
        <f>SUM(C212/C215)</f>
        <v>0.23347758594837667</v>
      </c>
      <c r="E212" s="7"/>
      <c r="F212" s="10">
        <f>SUM(F215*D212)</f>
        <v>1098512.0418871122</v>
      </c>
      <c r="G212" s="10">
        <f>SUM(G215*D212)</f>
        <v>0</v>
      </c>
      <c r="H212" s="10">
        <f>SUM(H215*D212)</f>
        <v>0</v>
      </c>
    </row>
    <row r="213" spans="1:8" ht="15">
      <c r="A213" s="9" t="s">
        <v>199</v>
      </c>
      <c r="B213" s="9" t="s">
        <v>200</v>
      </c>
      <c r="C213" s="10">
        <f>ROUND(VLOOKUP(B213,Valuation!$A$2:$G$566,7,FALSE),0)</f>
        <v>1807461646</v>
      </c>
      <c r="D213" s="11">
        <f>SUM(C213/C215)</f>
        <v>0.22762027773757307</v>
      </c>
      <c r="E213" s="7"/>
      <c r="F213" s="10">
        <f>SUM(F215*D213)</f>
        <v>1070953.4067552814</v>
      </c>
      <c r="G213" s="10">
        <f>SUM(G215*D213)</f>
        <v>0</v>
      </c>
      <c r="H213" s="10">
        <f>SUM(H215*D213)</f>
        <v>0</v>
      </c>
    </row>
    <row r="214" spans="1:8" ht="15">
      <c r="A214" s="7"/>
      <c r="B214" s="7"/>
      <c r="C214" s="12" t="s">
        <v>17</v>
      </c>
      <c r="D214" s="12" t="s">
        <v>17</v>
      </c>
      <c r="E214" s="7"/>
      <c r="F214" s="12" t="s">
        <v>17</v>
      </c>
      <c r="G214" s="12" t="s">
        <v>17</v>
      </c>
      <c r="H214" s="12" t="s">
        <v>17</v>
      </c>
    </row>
    <row r="215" spans="1:8" ht="15">
      <c r="A215" s="7"/>
      <c r="B215" s="7"/>
      <c r="C215" s="10">
        <f>SUM(C210:C213)</f>
        <v>7940688167</v>
      </c>
      <c r="D215" s="14">
        <f>SUM(D210:D213)</f>
        <v>1</v>
      </c>
      <c r="E215" s="7"/>
      <c r="F215" s="10">
        <v>4705000</v>
      </c>
      <c r="G215" s="10">
        <v>0</v>
      </c>
      <c r="H215" s="10">
        <v>0</v>
      </c>
    </row>
    <row r="216" spans="1:8" ht="15">
      <c r="A216" s="7"/>
      <c r="B216" s="7"/>
      <c r="C216" s="12" t="s">
        <v>25</v>
      </c>
      <c r="D216" s="12" t="s">
        <v>25</v>
      </c>
      <c r="E216" s="7"/>
      <c r="F216" s="12" t="s">
        <v>25</v>
      </c>
      <c r="G216" s="12" t="s">
        <v>25</v>
      </c>
      <c r="H216" s="12" t="s">
        <v>25</v>
      </c>
    </row>
    <row r="217" spans="1:8" ht="15">
      <c r="A217" s="7"/>
      <c r="B217" s="7"/>
      <c r="C217" s="10"/>
      <c r="D217" s="7"/>
      <c r="E217" s="7"/>
      <c r="F217" s="10"/>
      <c r="G217" s="10"/>
      <c r="H217" s="10"/>
    </row>
    <row r="218" spans="1:8" ht="15.75">
      <c r="A218" s="5" t="s">
        <v>201</v>
      </c>
      <c r="B218" s="7"/>
      <c r="C218" s="10"/>
      <c r="D218" s="7"/>
      <c r="E218" s="7"/>
      <c r="F218" s="10"/>
      <c r="G218" s="10"/>
      <c r="H218" s="10"/>
    </row>
    <row r="219" spans="1:8" ht="15">
      <c r="A219" s="6" t="s">
        <v>17</v>
      </c>
      <c r="B219" s="7"/>
      <c r="C219" s="10"/>
      <c r="D219" s="7"/>
      <c r="E219" s="7"/>
      <c r="F219" s="10"/>
      <c r="G219" s="10"/>
      <c r="H219" s="10"/>
    </row>
    <row r="220" spans="1:8" ht="15">
      <c r="A220" s="9" t="s">
        <v>202</v>
      </c>
      <c r="B220" s="9" t="s">
        <v>203</v>
      </c>
      <c r="C220" s="10">
        <f>ROUND(VLOOKUP(B220,Valuation!$A$2:$G$566,7,FALSE),0)</f>
        <v>1215701493</v>
      </c>
      <c r="D220" s="11">
        <f>SUM(C220/C223)</f>
        <v>0.314013199177461</v>
      </c>
      <c r="E220" s="7"/>
      <c r="F220" s="10">
        <f>SUM(F223*D220)</f>
        <v>6217461.343713728</v>
      </c>
      <c r="G220" s="10">
        <f>SUM(G223*D220)</f>
        <v>0</v>
      </c>
      <c r="H220" s="10">
        <f>SUM(H223*D220)</f>
        <v>0</v>
      </c>
    </row>
    <row r="221" spans="1:8" ht="15">
      <c r="A221" s="9" t="s">
        <v>204</v>
      </c>
      <c r="B221" s="9" t="s">
        <v>205</v>
      </c>
      <c r="C221" s="10">
        <f>ROUND(VLOOKUP(B221,Valuation!$A$2:$G$566,7,FALSE),0)</f>
        <v>2655796572</v>
      </c>
      <c r="D221" s="11">
        <f>SUM(C221/C223)</f>
        <v>0.6859868008225389</v>
      </c>
      <c r="E221" s="7"/>
      <c r="F221" s="10">
        <f>SUM(F223*D221)</f>
        <v>13582538.656286271</v>
      </c>
      <c r="G221" s="10">
        <f>SUM(G223*D221)</f>
        <v>0</v>
      </c>
      <c r="H221" s="10">
        <f>SUM(H223*D221)</f>
        <v>0</v>
      </c>
    </row>
    <row r="222" spans="1:8" ht="15">
      <c r="A222" s="7"/>
      <c r="B222" s="7"/>
      <c r="C222" s="12" t="s">
        <v>17</v>
      </c>
      <c r="D222" s="12" t="s">
        <v>17</v>
      </c>
      <c r="E222" s="7"/>
      <c r="F222" s="12" t="s">
        <v>17</v>
      </c>
      <c r="G222" s="12" t="s">
        <v>17</v>
      </c>
      <c r="H222" s="12" t="s">
        <v>17</v>
      </c>
    </row>
    <row r="223" spans="1:8" ht="15">
      <c r="A223" s="7"/>
      <c r="B223" s="7"/>
      <c r="C223" s="10">
        <f>SUM(C220:C221)</f>
        <v>3871498065</v>
      </c>
      <c r="D223" s="14">
        <f>SUM(D220:D221)</f>
        <v>1</v>
      </c>
      <c r="E223" s="7"/>
      <c r="F223" s="10">
        <v>19800000</v>
      </c>
      <c r="G223" s="10">
        <v>0</v>
      </c>
      <c r="H223" s="10">
        <v>0</v>
      </c>
    </row>
    <row r="224" spans="1:8" ht="15">
      <c r="A224" s="7"/>
      <c r="B224" s="7"/>
      <c r="C224" s="12" t="s">
        <v>25</v>
      </c>
      <c r="D224" s="12" t="s">
        <v>25</v>
      </c>
      <c r="E224" s="7"/>
      <c r="F224" s="12" t="s">
        <v>25</v>
      </c>
      <c r="G224" s="12" t="s">
        <v>25</v>
      </c>
      <c r="H224" s="12" t="s">
        <v>25</v>
      </c>
    </row>
    <row r="225" spans="1:8" ht="15">
      <c r="A225" s="7"/>
      <c r="B225" s="7"/>
      <c r="C225" s="10"/>
      <c r="D225" s="7"/>
      <c r="E225" s="7"/>
      <c r="F225" s="10"/>
      <c r="G225" s="10"/>
      <c r="H225" s="10"/>
    </row>
    <row r="226" spans="1:8" ht="15.75">
      <c r="A226" s="18" t="s">
        <v>206</v>
      </c>
      <c r="B226" s="7"/>
      <c r="C226" s="10"/>
      <c r="D226" s="7"/>
      <c r="E226" s="7"/>
      <c r="F226" s="10"/>
      <c r="G226" s="10"/>
      <c r="H226" s="10"/>
    </row>
    <row r="227" spans="1:8" ht="15">
      <c r="A227" s="6" t="s">
        <v>17</v>
      </c>
      <c r="B227" s="7"/>
      <c r="C227" s="10"/>
      <c r="D227" s="7"/>
      <c r="E227" s="7"/>
      <c r="F227" s="10"/>
      <c r="G227" s="10"/>
      <c r="H227" s="10"/>
    </row>
    <row r="228" spans="1:8" ht="15">
      <c r="A228" s="9" t="s">
        <v>207</v>
      </c>
      <c r="B228" s="9" t="s">
        <v>208</v>
      </c>
      <c r="C228" s="10">
        <f>ROUND(VLOOKUP(B228,Valuation!$A$2:$G$566,7,FALSE),0)</f>
        <v>4393003474</v>
      </c>
      <c r="D228" s="11">
        <f>SUM(C228/C231)</f>
        <v>0.5781054038251716</v>
      </c>
      <c r="E228" s="7"/>
      <c r="F228" s="10">
        <f>SUM(F231*D228)</f>
        <v>104912256.26457684</v>
      </c>
      <c r="G228" s="10">
        <f>SUM(G231*D228)</f>
        <v>0</v>
      </c>
      <c r="H228" s="10">
        <f>SUM(H231*D228)</f>
        <v>33.53011342185995</v>
      </c>
    </row>
    <row r="229" spans="1:8" ht="15">
      <c r="A229" s="9" t="s">
        <v>209</v>
      </c>
      <c r="B229" s="9" t="s">
        <v>210</v>
      </c>
      <c r="C229" s="10">
        <f>ROUND(VLOOKUP(B229,Valuation!$A$2:$G$566,7,FALSE),0)</f>
        <v>3205962813</v>
      </c>
      <c r="D229" s="11">
        <f>SUM(C229/C231)</f>
        <v>0.4218945961748284</v>
      </c>
      <c r="E229" s="7"/>
      <c r="F229" s="10">
        <f>SUM(F231*D229)</f>
        <v>76563743.73542316</v>
      </c>
      <c r="G229" s="10">
        <f>SUM(G231*D229)</f>
        <v>0</v>
      </c>
      <c r="H229" s="10">
        <f>SUM(H231*D229)</f>
        <v>24.469886578140045</v>
      </c>
    </row>
    <row r="230" spans="1:8" ht="15">
      <c r="A230" s="7"/>
      <c r="B230" s="7"/>
      <c r="C230" s="12" t="s">
        <v>17</v>
      </c>
      <c r="D230" s="12" t="s">
        <v>17</v>
      </c>
      <c r="E230" s="7"/>
      <c r="F230" s="12" t="s">
        <v>17</v>
      </c>
      <c r="G230" s="12" t="s">
        <v>17</v>
      </c>
      <c r="H230" s="12" t="s">
        <v>17</v>
      </c>
    </row>
    <row r="231" spans="1:8" ht="15">
      <c r="A231" s="7"/>
      <c r="B231" s="7"/>
      <c r="C231" s="10">
        <f>SUM(C228:C229)</f>
        <v>7598966287</v>
      </c>
      <c r="D231" s="14">
        <f>SUM(D228:D229)</f>
        <v>1</v>
      </c>
      <c r="E231" s="7"/>
      <c r="F231" s="10">
        <v>181476000</v>
      </c>
      <c r="G231" s="10">
        <v>0</v>
      </c>
      <c r="H231" s="10">
        <v>58</v>
      </c>
    </row>
    <row r="232" spans="1:8" ht="15">
      <c r="A232" s="7"/>
      <c r="B232" s="7"/>
      <c r="C232" s="12" t="s">
        <v>25</v>
      </c>
      <c r="D232" s="12" t="s">
        <v>25</v>
      </c>
      <c r="E232" s="7"/>
      <c r="F232" s="12" t="s">
        <v>25</v>
      </c>
      <c r="G232" s="12" t="s">
        <v>25</v>
      </c>
      <c r="H232" s="12" t="s">
        <v>25</v>
      </c>
    </row>
    <row r="233" spans="1:8" ht="15">
      <c r="A233" s="7"/>
      <c r="B233" s="7"/>
      <c r="C233" s="10"/>
      <c r="D233" s="7"/>
      <c r="E233" s="7"/>
      <c r="F233" s="10"/>
      <c r="G233" s="10"/>
      <c r="H233" s="10"/>
    </row>
    <row r="234" spans="1:8" ht="15.75">
      <c r="A234" s="5" t="s">
        <v>211</v>
      </c>
      <c r="B234" s="7"/>
      <c r="C234" s="10"/>
      <c r="D234" s="7"/>
      <c r="E234" s="7"/>
      <c r="F234" s="10"/>
      <c r="G234" s="10"/>
      <c r="H234" s="10"/>
    </row>
    <row r="235" spans="1:8" ht="15.75">
      <c r="A235" s="5" t="s">
        <v>212</v>
      </c>
      <c r="B235" s="7"/>
      <c r="C235" s="10"/>
      <c r="D235" s="7"/>
      <c r="E235" s="7"/>
      <c r="F235" s="10"/>
      <c r="G235" s="10"/>
      <c r="H235" s="10"/>
    </row>
    <row r="236" spans="1:8" ht="15">
      <c r="A236" s="6" t="s">
        <v>17</v>
      </c>
      <c r="B236" s="7"/>
      <c r="C236" s="10"/>
      <c r="D236" s="7"/>
      <c r="E236" s="7"/>
      <c r="F236" s="10"/>
      <c r="G236" s="10"/>
      <c r="H236" s="10"/>
    </row>
    <row r="237" spans="1:8" ht="15">
      <c r="A237" s="9" t="s">
        <v>213</v>
      </c>
      <c r="B237" s="9" t="s">
        <v>214</v>
      </c>
      <c r="C237" s="10">
        <f>ROUND(VLOOKUP(B237,Valuation!$A$2:$G$566,7,FALSE),0)</f>
        <v>1643144262</v>
      </c>
      <c r="D237" s="11">
        <f>SUM(C237/C240)</f>
        <v>0.5224078622468655</v>
      </c>
      <c r="E237" s="7"/>
      <c r="F237" s="10">
        <f>SUM(F240*D237)</f>
        <v>3316245.1095431023</v>
      </c>
      <c r="G237" s="10">
        <f>SUM(G240*D237)</f>
        <v>0</v>
      </c>
      <c r="H237" s="10">
        <f>SUM(H240*D237)</f>
        <v>0</v>
      </c>
    </row>
    <row r="238" spans="1:8" ht="15">
      <c r="A238" s="9" t="s">
        <v>215</v>
      </c>
      <c r="B238" s="9" t="s">
        <v>216</v>
      </c>
      <c r="C238" s="10">
        <f>ROUND(VLOOKUP(B238,Valuation!$A$2:$G$566,7,FALSE),0)</f>
        <v>1502184093</v>
      </c>
      <c r="D238" s="11">
        <f>SUM(C238/C240)</f>
        <v>0.4775921377531345</v>
      </c>
      <c r="E238" s="7"/>
      <c r="F238" s="10">
        <f>SUM(F240*D238)</f>
        <v>3031754.890456898</v>
      </c>
      <c r="G238" s="10">
        <f>SUM(G240*D238)</f>
        <v>0</v>
      </c>
      <c r="H238" s="10">
        <f>SUM(H240*D238)</f>
        <v>0</v>
      </c>
    </row>
    <row r="239" spans="1:8" ht="15">
      <c r="A239" s="7"/>
      <c r="B239" s="7"/>
      <c r="C239" s="12" t="s">
        <v>17</v>
      </c>
      <c r="D239" s="12" t="s">
        <v>17</v>
      </c>
      <c r="E239" s="7"/>
      <c r="F239" s="12" t="s">
        <v>17</v>
      </c>
      <c r="G239" s="12" t="s">
        <v>17</v>
      </c>
      <c r="H239" s="12" t="s">
        <v>17</v>
      </c>
    </row>
    <row r="240" spans="1:8" ht="15">
      <c r="A240" s="7"/>
      <c r="B240" s="7"/>
      <c r="C240" s="10">
        <f>SUM(C237:C238)</f>
        <v>3145328355</v>
      </c>
      <c r="D240" s="14">
        <f>SUM(D237:D238)</f>
        <v>1</v>
      </c>
      <c r="E240" s="7"/>
      <c r="F240" s="10">
        <v>6348000</v>
      </c>
      <c r="G240" s="10">
        <v>0</v>
      </c>
      <c r="H240" s="10">
        <v>0</v>
      </c>
    </row>
    <row r="241" spans="1:8" ht="15">
      <c r="A241" s="7"/>
      <c r="B241" s="7"/>
      <c r="C241" s="12" t="s">
        <v>25</v>
      </c>
      <c r="D241" s="12" t="s">
        <v>25</v>
      </c>
      <c r="E241" s="7"/>
      <c r="F241" s="12" t="s">
        <v>25</v>
      </c>
      <c r="G241" s="12" t="s">
        <v>25</v>
      </c>
      <c r="H241" s="12" t="s">
        <v>25</v>
      </c>
    </row>
    <row r="242" spans="1:8" ht="15">
      <c r="A242" s="7"/>
      <c r="B242" s="7"/>
      <c r="C242" s="10"/>
      <c r="D242" s="7"/>
      <c r="E242" s="7"/>
      <c r="F242" s="10"/>
      <c r="G242" s="10"/>
      <c r="H242" s="10"/>
    </row>
    <row r="243" spans="1:8" ht="15.75">
      <c r="A243" s="5" t="s">
        <v>217</v>
      </c>
      <c r="B243" s="7"/>
      <c r="C243" s="10"/>
      <c r="D243" s="7"/>
      <c r="E243" s="7"/>
      <c r="F243" s="10"/>
      <c r="G243" s="10"/>
      <c r="H243" s="10"/>
    </row>
    <row r="244" spans="1:8" ht="15">
      <c r="A244" s="6" t="s">
        <v>17</v>
      </c>
      <c r="B244" s="7"/>
      <c r="C244" s="10"/>
      <c r="D244" s="7"/>
      <c r="E244" s="7"/>
      <c r="F244" s="10"/>
      <c r="G244" s="10"/>
      <c r="H244" s="10"/>
    </row>
    <row r="245" spans="1:8" ht="15">
      <c r="A245" s="9" t="s">
        <v>218</v>
      </c>
      <c r="B245" s="9" t="s">
        <v>219</v>
      </c>
      <c r="C245" s="10">
        <f>ROUND(VLOOKUP(B245,Valuation!$A$2:$G$566,7,FALSE),0)</f>
        <v>166339269</v>
      </c>
      <c r="D245" s="11">
        <f>SUM(C245/C250)</f>
        <v>0.18309736258912115</v>
      </c>
      <c r="E245" s="7"/>
      <c r="F245" s="10">
        <f>SUM(F250*D245)</f>
        <v>637178.8218101417</v>
      </c>
      <c r="G245" s="10">
        <f>SUM(G250*D245)</f>
        <v>0</v>
      </c>
      <c r="H245" s="10">
        <f>SUM(H250*D245)</f>
        <v>0</v>
      </c>
    </row>
    <row r="246" spans="1:8" ht="15">
      <c r="A246" s="9" t="s">
        <v>220</v>
      </c>
      <c r="B246" s="9" t="s">
        <v>221</v>
      </c>
      <c r="C246" s="10">
        <f>ROUND(VLOOKUP(B246,Valuation!$A$2:$G$566,7,FALSE),0)</f>
        <v>226972958</v>
      </c>
      <c r="D246" s="11">
        <f>SUM(C246/C250)</f>
        <v>0.24983968150570246</v>
      </c>
      <c r="E246" s="7"/>
      <c r="F246" s="10">
        <f>SUM(F250*D246)</f>
        <v>869442.0916398446</v>
      </c>
      <c r="G246" s="10">
        <f>SUM(G250*D246)</f>
        <v>0</v>
      </c>
      <c r="H246" s="10">
        <f>SUM(H250*D246)</f>
        <v>0</v>
      </c>
    </row>
    <row r="247" spans="1:8" ht="15">
      <c r="A247" s="9" t="s">
        <v>222</v>
      </c>
      <c r="B247" s="9" t="s">
        <v>223</v>
      </c>
      <c r="C247" s="10">
        <f>ROUND(VLOOKUP(B247,Valuation!$A$2:$G$566,7,FALSE),0)</f>
        <v>245190269</v>
      </c>
      <c r="D247" s="11">
        <f>SUM(C247/C250)</f>
        <v>0.269892322217775</v>
      </c>
      <c r="E247" s="7"/>
      <c r="F247" s="10">
        <f>SUM(F250*D247)</f>
        <v>939225.281317857</v>
      </c>
      <c r="G247" s="10">
        <f>SUM(G250*D247)</f>
        <v>0</v>
      </c>
      <c r="H247" s="10">
        <f>SUM(H250*D247)</f>
        <v>0</v>
      </c>
    </row>
    <row r="248" spans="1:8" ht="15">
      <c r="A248" s="9" t="s">
        <v>224</v>
      </c>
      <c r="B248" s="9" t="s">
        <v>225</v>
      </c>
      <c r="C248" s="10">
        <f>ROUND(VLOOKUP(B248,Valuation!$A$2:$G$566,7,FALSE),0)</f>
        <v>269971917</v>
      </c>
      <c r="D248" s="11">
        <f>SUM(C248/C250)</f>
        <v>0.2971706336874014</v>
      </c>
      <c r="E248" s="7"/>
      <c r="F248" s="10">
        <f>SUM(F250*D248)</f>
        <v>1034153.8052321568</v>
      </c>
      <c r="G248" s="10">
        <f>SUM(G250*D248)</f>
        <v>0</v>
      </c>
      <c r="H248" s="10">
        <f>SUM(H250*D248)</f>
        <v>0</v>
      </c>
    </row>
    <row r="249" spans="1:8" ht="15">
      <c r="A249" s="7"/>
      <c r="B249" s="7"/>
      <c r="C249" s="12" t="s">
        <v>17</v>
      </c>
      <c r="D249" s="12" t="s">
        <v>17</v>
      </c>
      <c r="E249" s="7"/>
      <c r="F249" s="12" t="s">
        <v>17</v>
      </c>
      <c r="G249" s="12" t="s">
        <v>17</v>
      </c>
      <c r="H249" s="12" t="s">
        <v>17</v>
      </c>
    </row>
    <row r="250" spans="1:8" ht="15">
      <c r="A250" s="7"/>
      <c r="B250" s="7"/>
      <c r="C250" s="10">
        <f>SUM(C245:C248)</f>
        <v>908474413</v>
      </c>
      <c r="D250" s="14">
        <f>SUM(D245:D248)</f>
        <v>1</v>
      </c>
      <c r="E250" s="7"/>
      <c r="F250" s="10">
        <v>3480000</v>
      </c>
      <c r="G250" s="10">
        <v>0</v>
      </c>
      <c r="H250" s="10">
        <v>0</v>
      </c>
    </row>
    <row r="251" spans="1:8" ht="15">
      <c r="A251" s="7"/>
      <c r="B251" s="7"/>
      <c r="C251" s="12" t="s">
        <v>25</v>
      </c>
      <c r="D251" s="12" t="s">
        <v>25</v>
      </c>
      <c r="E251" s="7"/>
      <c r="F251" s="12" t="s">
        <v>25</v>
      </c>
      <c r="G251" s="12" t="s">
        <v>25</v>
      </c>
      <c r="H251" s="12" t="s">
        <v>25</v>
      </c>
    </row>
    <row r="252" spans="1:8" ht="15">
      <c r="A252" s="7"/>
      <c r="B252" s="7"/>
      <c r="C252" s="10"/>
      <c r="D252" s="7"/>
      <c r="E252" s="7"/>
      <c r="F252" s="10"/>
      <c r="G252" s="10"/>
      <c r="H252" s="10"/>
    </row>
    <row r="253" spans="1:8" ht="15.75">
      <c r="A253" s="5" t="s">
        <v>226</v>
      </c>
      <c r="B253" s="7"/>
      <c r="C253" s="10"/>
      <c r="D253" s="7"/>
      <c r="E253" s="7"/>
      <c r="F253" s="10"/>
      <c r="G253" s="10"/>
      <c r="H253" s="10"/>
    </row>
    <row r="254" spans="1:8" ht="15">
      <c r="A254" s="6" t="s">
        <v>17</v>
      </c>
      <c r="B254" s="7"/>
      <c r="C254" s="10"/>
      <c r="D254" s="7"/>
      <c r="E254" s="7"/>
      <c r="F254" s="10"/>
      <c r="G254" s="10"/>
      <c r="H254" s="10"/>
    </row>
    <row r="255" spans="1:8" ht="15">
      <c r="A255" s="9" t="s">
        <v>227</v>
      </c>
      <c r="B255" s="9" t="s">
        <v>228</v>
      </c>
      <c r="C255" s="10">
        <f>ROUND(VLOOKUP(B255,Valuation!$A$2:$G$566,7,FALSE),0)</f>
        <v>1245269623</v>
      </c>
      <c r="D255" s="11">
        <f>SUM(C255/C260)</f>
        <v>0.38212878542796735</v>
      </c>
      <c r="E255" s="7"/>
      <c r="F255" s="10">
        <f>SUM(F260*D255)</f>
        <v>11637732.160208745</v>
      </c>
      <c r="G255" s="10">
        <f>SUM(G260*D255)</f>
        <v>0</v>
      </c>
      <c r="H255" s="10">
        <f>SUM(H260*D255)</f>
        <v>0</v>
      </c>
    </row>
    <row r="256" spans="1:9" ht="15">
      <c r="A256" s="9" t="s">
        <v>229</v>
      </c>
      <c r="B256" s="9" t="s">
        <v>230</v>
      </c>
      <c r="C256" s="10">
        <f>ROUND(VLOOKUP(B256,Valuation!$A$2:$G$566,7,FALSE),0)</f>
        <v>425676138</v>
      </c>
      <c r="D256" s="11">
        <f>SUM(C256/C260)</f>
        <v>0.13062480815016864</v>
      </c>
      <c r="E256" s="7"/>
      <c r="F256" s="10">
        <f>SUM(F260*D256)</f>
        <v>3978178.5322133857</v>
      </c>
      <c r="G256" s="10">
        <f>SUM(G260*D256)</f>
        <v>0</v>
      </c>
      <c r="H256" s="10">
        <f>SUM(H260*D256)</f>
        <v>0</v>
      </c>
      <c r="I256" s="33"/>
    </row>
    <row r="257" spans="1:9" ht="15">
      <c r="A257" s="9" t="s">
        <v>231</v>
      </c>
      <c r="B257" s="9" t="s">
        <v>232</v>
      </c>
      <c r="C257" s="10">
        <f>ROUND(VLOOKUP(B257,Valuation!$A$2:$G$566,7,FALSE),0)</f>
        <v>189082269</v>
      </c>
      <c r="D257" s="11">
        <f>SUM(C257/C260)</f>
        <v>0.05802259724674438</v>
      </c>
      <c r="E257" s="7"/>
      <c r="F257" s="10">
        <f>SUM(F260*D257)</f>
        <v>1767078.1991496</v>
      </c>
      <c r="G257" s="10">
        <f>SUM(G260*D257)</f>
        <v>0</v>
      </c>
      <c r="H257" s="10">
        <f>SUM(H260*D257)</f>
        <v>0</v>
      </c>
      <c r="I257" s="33"/>
    </row>
    <row r="258" spans="1:9" ht="15">
      <c r="A258" s="9" t="s">
        <v>233</v>
      </c>
      <c r="B258" s="9" t="s">
        <v>234</v>
      </c>
      <c r="C258" s="10">
        <f>ROUND(VLOOKUP(B258,Valuation!$A$2:$G$566,7,FALSE),0)</f>
        <v>1398741449</v>
      </c>
      <c r="D258" s="11">
        <f>SUM(C258/C260)</f>
        <v>0.42922380917511965</v>
      </c>
      <c r="E258" s="7"/>
      <c r="F258" s="10">
        <f>SUM(F260*D258)</f>
        <v>13072011.10842827</v>
      </c>
      <c r="G258" s="10">
        <f>SUM(G260*D258)</f>
        <v>0</v>
      </c>
      <c r="H258" s="10">
        <f>SUM(H260*D258)</f>
        <v>0</v>
      </c>
      <c r="I258" s="33"/>
    </row>
    <row r="259" spans="1:9" ht="15">
      <c r="A259" s="7"/>
      <c r="B259" s="7"/>
      <c r="C259" s="12" t="s">
        <v>17</v>
      </c>
      <c r="D259" s="12" t="s">
        <v>17</v>
      </c>
      <c r="E259" s="7"/>
      <c r="F259" s="12" t="s">
        <v>17</v>
      </c>
      <c r="G259" s="12" t="s">
        <v>17</v>
      </c>
      <c r="H259" s="12" t="s">
        <v>17</v>
      </c>
      <c r="I259" s="33"/>
    </row>
    <row r="260" spans="1:9" ht="15">
      <c r="A260" s="7"/>
      <c r="B260" s="7"/>
      <c r="C260" s="10">
        <f>SUM(C255:C258)</f>
        <v>3258769479</v>
      </c>
      <c r="D260" s="14">
        <f>SUM(D255:D258)</f>
        <v>1</v>
      </c>
      <c r="E260" s="7"/>
      <c r="F260" s="10">
        <v>30455000</v>
      </c>
      <c r="G260" s="10">
        <v>0</v>
      </c>
      <c r="H260" s="10">
        <v>0</v>
      </c>
      <c r="I260" s="33"/>
    </row>
    <row r="261" spans="1:9" ht="15">
      <c r="A261" s="7"/>
      <c r="B261" s="7"/>
      <c r="C261" s="12" t="s">
        <v>25</v>
      </c>
      <c r="D261" s="12" t="s">
        <v>25</v>
      </c>
      <c r="E261" s="7"/>
      <c r="F261" s="12" t="s">
        <v>25</v>
      </c>
      <c r="G261" s="12" t="s">
        <v>25</v>
      </c>
      <c r="H261" s="12" t="s">
        <v>25</v>
      </c>
      <c r="I261" s="33"/>
    </row>
    <row r="262" spans="1:9" ht="15">
      <c r="A262" s="7"/>
      <c r="B262" s="7"/>
      <c r="C262" s="10"/>
      <c r="D262" s="7"/>
      <c r="E262" s="7"/>
      <c r="F262" s="10"/>
      <c r="G262" s="10"/>
      <c r="H262" s="10"/>
      <c r="I262" s="33"/>
    </row>
    <row r="263" spans="1:9" ht="15.75">
      <c r="A263" s="5" t="s">
        <v>235</v>
      </c>
      <c r="B263" s="7"/>
      <c r="C263" s="10"/>
      <c r="D263" s="7"/>
      <c r="E263" s="7"/>
      <c r="F263" s="7"/>
      <c r="G263" s="10"/>
      <c r="H263" s="10"/>
      <c r="I263" s="33"/>
    </row>
    <row r="264" spans="1:9" ht="15.75">
      <c r="A264" s="6" t="s">
        <v>17</v>
      </c>
      <c r="B264" s="7"/>
      <c r="C264" s="10"/>
      <c r="D264" s="7"/>
      <c r="E264" s="7"/>
      <c r="F264" s="23"/>
      <c r="G264" s="21" t="s">
        <v>55</v>
      </c>
      <c r="H264" s="10"/>
      <c r="I264" s="33"/>
    </row>
    <row r="265" spans="1:9" ht="15">
      <c r="A265" s="9" t="s">
        <v>236</v>
      </c>
      <c r="B265" s="9" t="s">
        <v>237</v>
      </c>
      <c r="C265" s="10">
        <f>ROUND(VLOOKUP(B265,Valuation!$A$2:$G$566,7,FALSE),0)</f>
        <v>410955565</v>
      </c>
      <c r="D265" s="11">
        <f>SUM(C265/C268)</f>
        <v>0.22936440533617583</v>
      </c>
      <c r="E265" s="7"/>
      <c r="F265" s="10">
        <f>SUM(F268*D265)</f>
        <v>1897072.9965355103</v>
      </c>
      <c r="G265" s="10">
        <f>SUM(G268*D265)</f>
        <v>0</v>
      </c>
      <c r="H265" s="10">
        <f>SUM(H268*D265)</f>
        <v>0</v>
      </c>
      <c r="I265" s="33"/>
    </row>
    <row r="266" spans="1:9" ht="15">
      <c r="A266" s="9" t="s">
        <v>238</v>
      </c>
      <c r="B266" s="9" t="s">
        <v>239</v>
      </c>
      <c r="C266" s="10">
        <f>ROUND(VLOOKUP(B266,Valuation!$A$2:$G$566,7,FALSE),0)</f>
        <v>1380759084</v>
      </c>
      <c r="D266" s="11">
        <f>SUM(C266/C268)</f>
        <v>0.7706355946638241</v>
      </c>
      <c r="E266" s="7"/>
      <c r="F266" s="10">
        <f>SUM(F268*D266)</f>
        <v>6373927.003464489</v>
      </c>
      <c r="G266" s="10">
        <f>SUM(G268*D266)</f>
        <v>0</v>
      </c>
      <c r="H266" s="10">
        <f>SUM(H268*D266)</f>
        <v>0</v>
      </c>
      <c r="I266" s="33"/>
    </row>
    <row r="267" spans="1:9" ht="15">
      <c r="A267" s="7"/>
      <c r="B267" s="7"/>
      <c r="C267" s="12" t="s">
        <v>17</v>
      </c>
      <c r="D267" s="12" t="s">
        <v>17</v>
      </c>
      <c r="E267" s="7"/>
      <c r="F267" s="12" t="s">
        <v>17</v>
      </c>
      <c r="G267" s="12" t="s">
        <v>17</v>
      </c>
      <c r="H267" s="12" t="s">
        <v>17</v>
      </c>
      <c r="I267" s="33"/>
    </row>
    <row r="268" spans="1:9" ht="15">
      <c r="A268" s="7"/>
      <c r="B268" s="7"/>
      <c r="C268" s="10">
        <f>SUM(C265:C266)</f>
        <v>1791714649</v>
      </c>
      <c r="D268" s="14">
        <f>SUM(D265:D266)</f>
        <v>1</v>
      </c>
      <c r="E268" s="7"/>
      <c r="F268" s="10">
        <v>8271000</v>
      </c>
      <c r="G268" s="10">
        <v>0</v>
      </c>
      <c r="H268" s="10">
        <v>0</v>
      </c>
      <c r="I268" s="33"/>
    </row>
    <row r="269" spans="1:9" ht="15">
      <c r="A269" s="7"/>
      <c r="B269" s="7"/>
      <c r="C269" s="12" t="s">
        <v>25</v>
      </c>
      <c r="D269" s="12" t="s">
        <v>25</v>
      </c>
      <c r="E269" s="7"/>
      <c r="F269" s="12" t="s">
        <v>25</v>
      </c>
      <c r="G269" s="12" t="s">
        <v>25</v>
      </c>
      <c r="H269" s="12" t="s">
        <v>25</v>
      </c>
      <c r="I269" s="33"/>
    </row>
    <row r="270" spans="1:9" ht="15">
      <c r="A270" s="7"/>
      <c r="B270" s="7"/>
      <c r="C270" s="10"/>
      <c r="D270" s="7"/>
      <c r="E270" s="7"/>
      <c r="F270" s="10"/>
      <c r="G270" s="10"/>
      <c r="H270" s="10"/>
      <c r="I270" s="33"/>
    </row>
    <row r="271" spans="1:9" ht="15.75">
      <c r="A271" s="5" t="s">
        <v>240</v>
      </c>
      <c r="B271" s="7"/>
      <c r="C271" s="10"/>
      <c r="D271" s="7"/>
      <c r="E271" s="7"/>
      <c r="F271" s="10"/>
      <c r="G271" s="10"/>
      <c r="H271" s="10"/>
      <c r="I271" s="33"/>
    </row>
    <row r="272" spans="1:9" ht="15">
      <c r="A272" s="6" t="s">
        <v>17</v>
      </c>
      <c r="B272" s="7"/>
      <c r="C272" s="10"/>
      <c r="D272" s="7"/>
      <c r="E272" s="7"/>
      <c r="F272" s="10"/>
      <c r="G272" s="10"/>
      <c r="H272" s="10"/>
      <c r="I272" s="33"/>
    </row>
    <row r="273" spans="1:9" ht="15">
      <c r="A273" s="9" t="s">
        <v>231</v>
      </c>
      <c r="B273" s="9" t="s">
        <v>232</v>
      </c>
      <c r="C273" s="10">
        <f>ROUND(VLOOKUP(B273,Valuation!$A$2:$G$566,7,FALSE),0)</f>
        <v>189082269</v>
      </c>
      <c r="D273" s="11">
        <f>SUM(C273/C276)</f>
        <v>0.11908265814177742</v>
      </c>
      <c r="E273" s="7"/>
      <c r="F273" s="10">
        <f>SUM(F276*D273)</f>
        <v>3109843.6173725175</v>
      </c>
      <c r="G273" s="10">
        <f>SUM(G276*D273)</f>
        <v>0</v>
      </c>
      <c r="H273" s="10">
        <f>SUM(H276*D273)</f>
        <v>0</v>
      </c>
      <c r="I273" s="33"/>
    </row>
    <row r="274" spans="1:9" ht="15">
      <c r="A274" s="9" t="s">
        <v>233</v>
      </c>
      <c r="B274" s="9" t="s">
        <v>234</v>
      </c>
      <c r="C274" s="10">
        <f>ROUND(VLOOKUP(B274,Valuation!$A$2:$G$566,7,FALSE),0)</f>
        <v>1398741449</v>
      </c>
      <c r="D274" s="11">
        <f>SUM(C274/C276)</f>
        <v>0.8809173418582226</v>
      </c>
      <c r="E274" s="7"/>
      <c r="F274" s="10">
        <f>SUM(F276*D274)</f>
        <v>23005156.382627483</v>
      </c>
      <c r="G274" s="10">
        <f>SUM(G276*D274)</f>
        <v>0</v>
      </c>
      <c r="H274" s="10">
        <f>SUM(H276*D274)</f>
        <v>0</v>
      </c>
      <c r="I274" s="33"/>
    </row>
    <row r="275" spans="1:9" ht="15">
      <c r="A275" s="7"/>
      <c r="B275" s="7"/>
      <c r="C275" s="12" t="s">
        <v>17</v>
      </c>
      <c r="D275" s="12" t="s">
        <v>17</v>
      </c>
      <c r="E275" s="7"/>
      <c r="F275" s="12" t="s">
        <v>17</v>
      </c>
      <c r="G275" s="12" t="s">
        <v>17</v>
      </c>
      <c r="H275" s="12" t="s">
        <v>17</v>
      </c>
      <c r="I275" s="33"/>
    </row>
    <row r="276" spans="1:9" ht="15">
      <c r="A276" s="7"/>
      <c r="B276" s="7"/>
      <c r="C276" s="10">
        <f>SUM(C273:C274)</f>
        <v>1587823718</v>
      </c>
      <c r="D276" s="14">
        <f>SUM(D273:D274)</f>
        <v>1</v>
      </c>
      <c r="E276" s="7"/>
      <c r="F276" s="10">
        <v>26115000</v>
      </c>
      <c r="G276" s="10">
        <v>0</v>
      </c>
      <c r="H276" s="10">
        <v>0</v>
      </c>
      <c r="I276" s="33"/>
    </row>
    <row r="277" spans="1:9" ht="15">
      <c r="A277" s="7"/>
      <c r="B277" s="7"/>
      <c r="C277" s="12" t="s">
        <v>25</v>
      </c>
      <c r="D277" s="12" t="s">
        <v>25</v>
      </c>
      <c r="E277" s="7"/>
      <c r="F277" s="12" t="s">
        <v>25</v>
      </c>
      <c r="G277" s="12" t="s">
        <v>25</v>
      </c>
      <c r="H277" s="12" t="s">
        <v>25</v>
      </c>
      <c r="I277" s="33"/>
    </row>
    <row r="278" spans="1:9" ht="15">
      <c r="A278" s="7"/>
      <c r="B278" s="7"/>
      <c r="C278" s="10"/>
      <c r="D278" s="7"/>
      <c r="E278" s="7"/>
      <c r="F278" s="10"/>
      <c r="G278" s="10"/>
      <c r="H278" s="10"/>
      <c r="I278" s="33"/>
    </row>
    <row r="279" spans="1:9" ht="15.75">
      <c r="A279" s="5" t="s">
        <v>241</v>
      </c>
      <c r="B279" s="7"/>
      <c r="C279" s="10"/>
      <c r="D279" s="7"/>
      <c r="E279" s="7"/>
      <c r="F279" s="10"/>
      <c r="G279" s="10"/>
      <c r="H279" s="10"/>
      <c r="I279" s="33"/>
    </row>
    <row r="280" spans="1:9" ht="15.75">
      <c r="A280" s="5" t="s">
        <v>242</v>
      </c>
      <c r="B280" s="7"/>
      <c r="C280" s="10"/>
      <c r="D280" s="7"/>
      <c r="E280" s="7"/>
      <c r="F280" s="10"/>
      <c r="G280" s="10"/>
      <c r="H280" s="10"/>
      <c r="I280" s="33"/>
    </row>
    <row r="281" spans="1:9" ht="15">
      <c r="A281" s="6" t="s">
        <v>17</v>
      </c>
      <c r="B281" s="7"/>
      <c r="C281" s="10"/>
      <c r="D281" s="7"/>
      <c r="E281" s="7"/>
      <c r="F281" s="10"/>
      <c r="G281" s="10"/>
      <c r="H281" s="10"/>
      <c r="I281" s="33"/>
    </row>
    <row r="282" spans="1:9" ht="15">
      <c r="A282" s="9" t="s">
        <v>243</v>
      </c>
      <c r="B282" s="9" t="s">
        <v>244</v>
      </c>
      <c r="C282" s="10">
        <f>ROUND(VLOOKUP(B282,Valuation!$A$2:$G$566,7,FALSE),0)</f>
        <v>799774481</v>
      </c>
      <c r="D282" s="11">
        <f>SUM(C282/C288)</f>
        <v>0.3265717316279522</v>
      </c>
      <c r="E282" s="7"/>
      <c r="F282" s="10">
        <f>SUM(F288*D282)</f>
        <v>0</v>
      </c>
      <c r="G282" s="10">
        <f>SUM(G288*D282)</f>
        <v>0</v>
      </c>
      <c r="H282" s="10">
        <f>SUM(H288*D282)</f>
        <v>0</v>
      </c>
      <c r="I282" s="33"/>
    </row>
    <row r="283" spans="1:9" ht="15">
      <c r="A283" s="9" t="s">
        <v>245</v>
      </c>
      <c r="B283" s="9" t="s">
        <v>246</v>
      </c>
      <c r="C283" s="10">
        <f>ROUND(VLOOKUP(B283,Valuation!$A$2:$G$566,7,FALSE),0)</f>
        <v>173391757</v>
      </c>
      <c r="D283" s="11">
        <f>SUM(C283/C288)</f>
        <v>0.070801016634967</v>
      </c>
      <c r="E283" s="7"/>
      <c r="F283" s="10">
        <f>SUM(F288*D283)</f>
        <v>0</v>
      </c>
      <c r="G283" s="10">
        <f>SUM(G288*D283)</f>
        <v>0</v>
      </c>
      <c r="H283" s="10">
        <f>SUM(H288*D283)</f>
        <v>0</v>
      </c>
      <c r="I283" s="33"/>
    </row>
    <row r="284" spans="1:9" ht="15">
      <c r="A284" s="9" t="s">
        <v>247</v>
      </c>
      <c r="B284" s="9" t="s">
        <v>248</v>
      </c>
      <c r="C284" s="10">
        <f>ROUND(VLOOKUP(B284,Valuation!$A$2:$G$566,7,FALSE),0)</f>
        <v>703798940</v>
      </c>
      <c r="D284" s="11">
        <f>SUM(C284/C288)</f>
        <v>0.2873820608358686</v>
      </c>
      <c r="E284" s="7"/>
      <c r="F284" s="10">
        <f>SUM(F288*D284)</f>
        <v>0</v>
      </c>
      <c r="G284" s="10">
        <f>SUM(G288*D284)</f>
        <v>0</v>
      </c>
      <c r="H284" s="10">
        <f>SUM(H288*D284)</f>
        <v>0</v>
      </c>
      <c r="I284" s="33"/>
    </row>
    <row r="285" spans="1:9" ht="15">
      <c r="A285" s="9" t="s">
        <v>249</v>
      </c>
      <c r="B285" s="9" t="s">
        <v>250</v>
      </c>
      <c r="C285" s="10">
        <f>ROUND(VLOOKUP(B285,Valuation!$A$2:$G$566,7,FALSE),0)</f>
        <v>647767914</v>
      </c>
      <c r="D285" s="11">
        <f>SUM(C285/C288)</f>
        <v>0.2645029247538675</v>
      </c>
      <c r="E285" s="7"/>
      <c r="F285" s="10">
        <f>SUM(F288*D285)</f>
        <v>0</v>
      </c>
      <c r="G285" s="10">
        <f>SUM(G288*D285)</f>
        <v>0</v>
      </c>
      <c r="H285" s="10">
        <f>SUM(H288*D285)</f>
        <v>0</v>
      </c>
      <c r="I285" s="33"/>
    </row>
    <row r="286" spans="1:9" ht="15">
      <c r="A286" s="9" t="s">
        <v>251</v>
      </c>
      <c r="B286" s="9" t="s">
        <v>252</v>
      </c>
      <c r="C286" s="10">
        <f>ROUND(VLOOKUP(B286,Valuation!$A$2:$G$566,7,FALSE),0)</f>
        <v>124267858</v>
      </c>
      <c r="D286" s="11">
        <f>SUM(C286/C288)</f>
        <v>0.05074226614734469</v>
      </c>
      <c r="E286" s="7"/>
      <c r="F286" s="10">
        <f>SUM(F288*D286)</f>
        <v>0</v>
      </c>
      <c r="G286" s="10">
        <f>SUM(G288*D286)</f>
        <v>0</v>
      </c>
      <c r="H286" s="10">
        <f>SUM(H288*D286)</f>
        <v>0</v>
      </c>
      <c r="I286" s="33"/>
    </row>
    <row r="287" spans="1:9" ht="15">
      <c r="A287" s="7"/>
      <c r="B287" s="7"/>
      <c r="C287" s="12" t="s">
        <v>17</v>
      </c>
      <c r="D287" s="12" t="s">
        <v>17</v>
      </c>
      <c r="E287" s="7"/>
      <c r="F287" s="12" t="s">
        <v>17</v>
      </c>
      <c r="G287" s="12" t="s">
        <v>17</v>
      </c>
      <c r="H287" s="12" t="s">
        <v>17</v>
      </c>
      <c r="I287" s="33"/>
    </row>
    <row r="288" spans="1:9" ht="15">
      <c r="A288" s="7"/>
      <c r="B288" s="7"/>
      <c r="C288" s="10">
        <f>SUM(C282:C286)</f>
        <v>2449000950</v>
      </c>
      <c r="D288" s="14">
        <f>SUM(D282:D286)</f>
        <v>1</v>
      </c>
      <c r="E288" s="7"/>
      <c r="F288" s="20">
        <v>0</v>
      </c>
      <c r="G288" s="10">
        <v>0</v>
      </c>
      <c r="H288" s="10">
        <v>0</v>
      </c>
      <c r="I288" s="33"/>
    </row>
    <row r="289" spans="1:9" ht="15">
      <c r="A289" s="7"/>
      <c r="B289" s="7"/>
      <c r="C289" s="12" t="s">
        <v>25</v>
      </c>
      <c r="D289" s="12" t="s">
        <v>25</v>
      </c>
      <c r="E289" s="7"/>
      <c r="F289" s="12" t="s">
        <v>25</v>
      </c>
      <c r="G289" s="12" t="s">
        <v>25</v>
      </c>
      <c r="H289" s="12" t="s">
        <v>25</v>
      </c>
      <c r="I289" s="33"/>
    </row>
    <row r="290" spans="1:9" ht="15">
      <c r="A290" s="7"/>
      <c r="B290" s="7"/>
      <c r="C290" s="10"/>
      <c r="D290" s="7"/>
      <c r="E290" s="7"/>
      <c r="F290" s="10"/>
      <c r="G290" s="10"/>
      <c r="H290" s="10"/>
      <c r="I290" s="33"/>
    </row>
    <row r="291" spans="1:9" ht="15.75">
      <c r="A291" s="5" t="s">
        <v>1520</v>
      </c>
      <c r="B291" s="7"/>
      <c r="C291" s="10"/>
      <c r="D291" s="7"/>
      <c r="E291" s="7"/>
      <c r="F291" s="10"/>
      <c r="G291" s="10"/>
      <c r="H291" s="10"/>
      <c r="I291" s="33"/>
    </row>
    <row r="292" spans="1:9" ht="15">
      <c r="A292" s="6" t="s">
        <v>17</v>
      </c>
      <c r="B292" s="7"/>
      <c r="C292" s="10"/>
      <c r="D292" s="7"/>
      <c r="E292" s="7"/>
      <c r="F292" s="10"/>
      <c r="G292" s="10"/>
      <c r="H292" s="10"/>
      <c r="I292" s="33"/>
    </row>
    <row r="293" spans="1:9" ht="15">
      <c r="A293" s="7" t="s">
        <v>1523</v>
      </c>
      <c r="B293" s="9" t="s">
        <v>271</v>
      </c>
      <c r="C293" s="10">
        <f>ROUND(VLOOKUP(B293,Valuation!$A$2:$G$566,7,FALSE),0)</f>
        <v>420255522</v>
      </c>
      <c r="D293" s="11">
        <f>SUM(C293/C296)</f>
        <v>0.7079918222484857</v>
      </c>
      <c r="E293" s="7"/>
      <c r="F293" s="10">
        <f>SUM(F296*D293)</f>
        <v>661264.3619800856</v>
      </c>
      <c r="G293" s="10">
        <f>SUM(G296*D293)</f>
        <v>0</v>
      </c>
      <c r="H293" s="10">
        <f>SUM(H296*D293)</f>
        <v>0</v>
      </c>
      <c r="I293" s="33"/>
    </row>
    <row r="294" spans="1:9" ht="15">
      <c r="A294" s="7" t="s">
        <v>1521</v>
      </c>
      <c r="B294" s="9" t="s">
        <v>276</v>
      </c>
      <c r="C294" s="10">
        <f>ROUND(VLOOKUP(B294,Valuation!$A$2:$G$566,7,FALSE),0)</f>
        <v>173332580</v>
      </c>
      <c r="D294" s="11">
        <f>SUM(C294/C296)</f>
        <v>0.2920081777515143</v>
      </c>
      <c r="E294" s="7"/>
      <c r="F294" s="10">
        <f>SUM(F296*D294)</f>
        <v>272735.63801991433</v>
      </c>
      <c r="G294" s="10">
        <f>SUM(G296*D294)</f>
        <v>0</v>
      </c>
      <c r="H294" s="10">
        <f>SUM(H296*D294)</f>
        <v>0</v>
      </c>
      <c r="I294" s="33"/>
    </row>
    <row r="295" spans="1:9" ht="15">
      <c r="A295" s="7"/>
      <c r="B295" s="9"/>
      <c r="C295" s="12" t="s">
        <v>17</v>
      </c>
      <c r="D295" s="12" t="s">
        <v>17</v>
      </c>
      <c r="E295" s="7"/>
      <c r="F295" s="12" t="s">
        <v>17</v>
      </c>
      <c r="G295" s="12" t="s">
        <v>17</v>
      </c>
      <c r="H295" s="12" t="s">
        <v>17</v>
      </c>
      <c r="I295" s="33"/>
    </row>
    <row r="296" spans="1:9" ht="15">
      <c r="A296" s="7"/>
      <c r="B296" s="7"/>
      <c r="C296" s="10">
        <f>SUM(C293:C294)</f>
        <v>593588102</v>
      </c>
      <c r="D296" s="14">
        <f>SUM(D293:D294)</f>
        <v>1</v>
      </c>
      <c r="E296" s="7"/>
      <c r="F296" s="10">
        <v>934000</v>
      </c>
      <c r="G296" s="10">
        <v>0</v>
      </c>
      <c r="H296" s="10">
        <v>0</v>
      </c>
      <c r="I296" s="33"/>
    </row>
    <row r="297" spans="1:9" ht="15">
      <c r="A297" s="7"/>
      <c r="B297" s="7"/>
      <c r="C297" s="12" t="s">
        <v>25</v>
      </c>
      <c r="D297" s="12" t="s">
        <v>25</v>
      </c>
      <c r="E297" s="7"/>
      <c r="F297" s="12" t="s">
        <v>25</v>
      </c>
      <c r="G297" s="12" t="s">
        <v>25</v>
      </c>
      <c r="H297" s="12" t="s">
        <v>25</v>
      </c>
      <c r="I297" s="33"/>
    </row>
    <row r="298" spans="1:9" ht="15.75">
      <c r="A298" s="7"/>
      <c r="B298" s="7"/>
      <c r="D298" s="55"/>
      <c r="E298" s="7"/>
      <c r="G298" s="10"/>
      <c r="H298" s="10"/>
      <c r="I298" s="33"/>
    </row>
    <row r="299" spans="1:9" ht="15.75">
      <c r="A299" s="5" t="s">
        <v>253</v>
      </c>
      <c r="B299" s="7"/>
      <c r="C299" s="10"/>
      <c r="D299" s="7"/>
      <c r="E299" s="7"/>
      <c r="F299" s="10"/>
      <c r="G299" s="10"/>
      <c r="H299" s="10"/>
      <c r="I299" s="33"/>
    </row>
    <row r="300" spans="1:9" ht="15">
      <c r="A300" s="6" t="s">
        <v>17</v>
      </c>
      <c r="B300" s="7"/>
      <c r="C300" s="10"/>
      <c r="D300" s="7"/>
      <c r="E300" s="7"/>
      <c r="F300" s="19" t="s">
        <v>55</v>
      </c>
      <c r="G300" s="10"/>
      <c r="H300" s="10"/>
      <c r="I300" s="33"/>
    </row>
    <row r="301" spans="1:9" ht="15">
      <c r="A301" s="9" t="s">
        <v>254</v>
      </c>
      <c r="B301" s="9" t="s">
        <v>255</v>
      </c>
      <c r="C301" s="10">
        <f>ROUND(VLOOKUP(B301,Valuation!$A$2:$G$566,7,FALSE),0)</f>
        <v>450422904</v>
      </c>
      <c r="D301" s="11">
        <f>SUM(C301/C304)</f>
        <v>0.09319346840236206</v>
      </c>
      <c r="E301" s="7"/>
      <c r="F301" s="10">
        <f>SUM(F304*D301)</f>
        <v>5518451.231445869</v>
      </c>
      <c r="G301" s="10">
        <f>SUM(G304*D301)</f>
        <v>0</v>
      </c>
      <c r="H301" s="10">
        <f>SUM(H304*D301)</f>
        <v>0</v>
      </c>
      <c r="I301" s="33"/>
    </row>
    <row r="302" spans="1:9" ht="15">
      <c r="A302" s="9" t="s">
        <v>256</v>
      </c>
      <c r="B302" s="9" t="s">
        <v>257</v>
      </c>
      <c r="C302" s="10">
        <f>ROUND(VLOOKUP(B302,Valuation!$A$2:$G$566,7,FALSE),0)</f>
        <v>4382779591</v>
      </c>
      <c r="D302" s="11">
        <f>SUM(C302/C304)</f>
        <v>0.9068065315976379</v>
      </c>
      <c r="E302" s="7"/>
      <c r="F302" s="10">
        <f>SUM(F304*D302)</f>
        <v>53696548.76855413</v>
      </c>
      <c r="G302" s="10">
        <f>SUM(G304*D302)</f>
        <v>0</v>
      </c>
      <c r="H302" s="10">
        <f>SUM(H304*D302)</f>
        <v>0</v>
      </c>
      <c r="I302" s="33"/>
    </row>
    <row r="303" spans="1:9" ht="15">
      <c r="A303" s="7"/>
      <c r="B303" s="7"/>
      <c r="C303" s="12" t="s">
        <v>17</v>
      </c>
      <c r="D303" s="12" t="s">
        <v>17</v>
      </c>
      <c r="E303" s="7"/>
      <c r="F303" s="12" t="s">
        <v>17</v>
      </c>
      <c r="G303" s="12" t="s">
        <v>17</v>
      </c>
      <c r="H303" s="12" t="s">
        <v>17</v>
      </c>
      <c r="I303" s="33"/>
    </row>
    <row r="304" spans="1:9" ht="15">
      <c r="A304" s="7"/>
      <c r="B304" s="7"/>
      <c r="C304" s="10">
        <f>SUM(C301:C302)</f>
        <v>4833202495</v>
      </c>
      <c r="D304" s="14">
        <f>SUM(D301:D302)</f>
        <v>1</v>
      </c>
      <c r="E304" s="7"/>
      <c r="F304" s="10">
        <v>59215000</v>
      </c>
      <c r="G304" s="10">
        <v>0</v>
      </c>
      <c r="H304" s="10">
        <v>0</v>
      </c>
      <c r="I304" s="33"/>
    </row>
    <row r="305" spans="1:9" ht="15">
      <c r="A305" s="7"/>
      <c r="B305" s="7"/>
      <c r="C305" s="12" t="s">
        <v>25</v>
      </c>
      <c r="D305" s="12" t="s">
        <v>25</v>
      </c>
      <c r="E305" s="7"/>
      <c r="F305" s="12" t="s">
        <v>25</v>
      </c>
      <c r="G305" s="12" t="s">
        <v>25</v>
      </c>
      <c r="H305" s="12" t="s">
        <v>25</v>
      </c>
      <c r="I305" s="33"/>
    </row>
    <row r="306" spans="1:9" ht="15">
      <c r="A306" s="7"/>
      <c r="B306" s="7"/>
      <c r="C306" s="10"/>
      <c r="D306" s="7"/>
      <c r="E306" s="7"/>
      <c r="F306" s="10"/>
      <c r="G306" s="10"/>
      <c r="H306" s="10"/>
      <c r="I306" s="33"/>
    </row>
    <row r="307" spans="1:9" ht="15.75">
      <c r="A307" s="5" t="s">
        <v>258</v>
      </c>
      <c r="B307" s="7"/>
      <c r="C307" s="10"/>
      <c r="D307" s="7"/>
      <c r="E307" s="7"/>
      <c r="F307" s="10"/>
      <c r="G307" s="10"/>
      <c r="H307" s="10"/>
      <c r="I307" s="33"/>
    </row>
    <row r="308" spans="1:9" ht="15">
      <c r="A308" s="6" t="s">
        <v>17</v>
      </c>
      <c r="B308" s="7"/>
      <c r="C308" s="10"/>
      <c r="D308" s="7"/>
      <c r="E308" s="7"/>
      <c r="F308" s="10"/>
      <c r="G308" s="10"/>
      <c r="H308" s="10"/>
      <c r="I308" s="33"/>
    </row>
    <row r="309" spans="1:9" ht="15">
      <c r="A309" s="9" t="s">
        <v>259</v>
      </c>
      <c r="B309" s="9" t="s">
        <v>260</v>
      </c>
      <c r="C309" s="10">
        <f>ROUND(VLOOKUP(B309,Valuation!$A$2:$G$566,7,FALSE),0)</f>
        <v>891688716</v>
      </c>
      <c r="D309" s="11">
        <f>SUM(C309/C315)</f>
        <v>0.09094634871173708</v>
      </c>
      <c r="E309" s="7"/>
      <c r="F309" s="10">
        <f>SUM(F315*D309)</f>
        <v>0</v>
      </c>
      <c r="G309" s="10">
        <f>SUM(G315*D309)</f>
        <v>0</v>
      </c>
      <c r="H309" s="10">
        <f>SUM(H315*D309)</f>
        <v>0</v>
      </c>
      <c r="I309" s="33"/>
    </row>
    <row r="310" spans="1:9" ht="15">
      <c r="A310" s="9" t="s">
        <v>261</v>
      </c>
      <c r="B310" s="9" t="s">
        <v>262</v>
      </c>
      <c r="C310" s="10">
        <f>ROUND(VLOOKUP(B310,Valuation!$A$2:$G$566,7,FALSE),0)</f>
        <v>766597859</v>
      </c>
      <c r="D310" s="11">
        <f>SUM(C310/C315)</f>
        <v>0.07818790902618651</v>
      </c>
      <c r="E310" s="7"/>
      <c r="F310" s="10">
        <f>SUM(F315*D310)</f>
        <v>0</v>
      </c>
      <c r="G310" s="10">
        <f>SUM(G315*D310)</f>
        <v>0</v>
      </c>
      <c r="H310" s="10">
        <f>SUM(H315*D310)</f>
        <v>0</v>
      </c>
      <c r="I310" s="33"/>
    </row>
    <row r="311" spans="1:9" ht="15">
      <c r="A311" s="9" t="s">
        <v>254</v>
      </c>
      <c r="B311" s="9" t="s">
        <v>255</v>
      </c>
      <c r="C311" s="10">
        <f>ROUND(VLOOKUP(B311,Valuation!$A$2:$G$566,7,FALSE),0)</f>
        <v>450422904</v>
      </c>
      <c r="D311" s="11">
        <f>SUM(C311/C315)</f>
        <v>0.045940155751547355</v>
      </c>
      <c r="E311" s="7"/>
      <c r="F311" s="10">
        <f>SUM(F315*D311)</f>
        <v>0</v>
      </c>
      <c r="G311" s="10">
        <f>SUM(G315*D311)</f>
        <v>0</v>
      </c>
      <c r="H311" s="10">
        <f>SUM(H315*D311)</f>
        <v>0</v>
      </c>
      <c r="I311" s="33"/>
    </row>
    <row r="312" spans="1:9" ht="15">
      <c r="A312" s="9" t="s">
        <v>256</v>
      </c>
      <c r="B312" s="9" t="s">
        <v>257</v>
      </c>
      <c r="C312" s="10">
        <f>ROUND(VLOOKUP(B312,Valuation!$A$2:$G$566,7,FALSE),0)</f>
        <v>4382779591</v>
      </c>
      <c r="D312" s="11">
        <f>SUM(C312/C315)</f>
        <v>0.4470145173506608</v>
      </c>
      <c r="E312" s="7"/>
      <c r="F312" s="10">
        <f>SUM(F315*D312)</f>
        <v>0</v>
      </c>
      <c r="G312" s="10">
        <f>SUM(G315*D312)</f>
        <v>0</v>
      </c>
      <c r="H312" s="10">
        <f>SUM(H315*D312)</f>
        <v>0</v>
      </c>
      <c r="I312" s="33"/>
    </row>
    <row r="313" spans="1:9" ht="15">
      <c r="A313" s="9" t="s">
        <v>263</v>
      </c>
      <c r="B313" s="9" t="s">
        <v>264</v>
      </c>
      <c r="C313" s="10">
        <f>ROUND(VLOOKUP(B313,Valuation!$A$2:$G$566,7,FALSE),0)</f>
        <v>3313068547</v>
      </c>
      <c r="D313" s="11">
        <f>SUM(C313/C315)</f>
        <v>0.33791106915986824</v>
      </c>
      <c r="E313" s="7"/>
      <c r="F313" s="10">
        <f>SUM(F315*D313)</f>
        <v>0</v>
      </c>
      <c r="G313" s="10">
        <f>SUM(G315*D313)</f>
        <v>0</v>
      </c>
      <c r="H313" s="10">
        <f>SUM(H315*D313)</f>
        <v>0</v>
      </c>
      <c r="I313" s="33"/>
    </row>
    <row r="314" spans="1:9" ht="15">
      <c r="A314" s="7"/>
      <c r="B314" s="7"/>
      <c r="C314" s="12" t="s">
        <v>17</v>
      </c>
      <c r="D314" s="12" t="s">
        <v>17</v>
      </c>
      <c r="E314" s="7"/>
      <c r="F314" s="12" t="s">
        <v>17</v>
      </c>
      <c r="G314" s="12" t="s">
        <v>17</v>
      </c>
      <c r="H314" s="12" t="s">
        <v>17</v>
      </c>
      <c r="I314" s="33"/>
    </row>
    <row r="315" spans="1:9" ht="15">
      <c r="A315" s="7"/>
      <c r="B315" s="7"/>
      <c r="C315" s="10">
        <f>SUM(C309:C313)</f>
        <v>9804557617</v>
      </c>
      <c r="D315" s="14">
        <f>SUM(D309:D313)</f>
        <v>1</v>
      </c>
      <c r="E315" s="7"/>
      <c r="F315" s="10">
        <v>0</v>
      </c>
      <c r="G315" s="10">
        <v>0</v>
      </c>
      <c r="H315" s="10">
        <v>0</v>
      </c>
      <c r="I315" s="33"/>
    </row>
    <row r="316" spans="1:9" ht="15">
      <c r="A316" s="7"/>
      <c r="B316" s="7"/>
      <c r="C316" s="12" t="s">
        <v>25</v>
      </c>
      <c r="D316" s="12" t="s">
        <v>25</v>
      </c>
      <c r="E316" s="7"/>
      <c r="F316" s="12" t="s">
        <v>25</v>
      </c>
      <c r="G316" s="12" t="s">
        <v>25</v>
      </c>
      <c r="H316" s="12" t="s">
        <v>25</v>
      </c>
      <c r="I316" s="33"/>
    </row>
    <row r="317" spans="1:9" ht="15">
      <c r="A317" s="7"/>
      <c r="B317" s="7"/>
      <c r="C317" s="10"/>
      <c r="D317" s="7"/>
      <c r="E317" s="7"/>
      <c r="F317" s="10"/>
      <c r="G317" s="10"/>
      <c r="H317" s="10"/>
      <c r="I317" s="33"/>
    </row>
    <row r="318" spans="1:9" ht="15.75">
      <c r="A318" s="5" t="s">
        <v>265</v>
      </c>
      <c r="B318" s="7"/>
      <c r="C318" s="10"/>
      <c r="D318" s="7"/>
      <c r="E318" s="7"/>
      <c r="F318" s="10"/>
      <c r="G318" s="10"/>
      <c r="H318" s="10"/>
      <c r="I318" s="33"/>
    </row>
    <row r="319" spans="1:9" ht="15">
      <c r="A319" s="6" t="s">
        <v>17</v>
      </c>
      <c r="B319" s="7"/>
      <c r="C319" s="10"/>
      <c r="D319" s="7"/>
      <c r="E319" s="7"/>
      <c r="F319" s="19" t="s">
        <v>55</v>
      </c>
      <c r="G319" s="10"/>
      <c r="H319" s="10"/>
      <c r="I319" s="33"/>
    </row>
    <row r="320" spans="1:9" ht="15">
      <c r="A320" s="9" t="s">
        <v>266</v>
      </c>
      <c r="B320" s="9" t="s">
        <v>267</v>
      </c>
      <c r="C320" s="10">
        <f>ROUND(VLOOKUP(B320,Valuation!$A$2:$G$566,7,FALSE),0)</f>
        <v>590241551</v>
      </c>
      <c r="D320" s="11">
        <f>SUM(C320/C333)</f>
        <v>0.070239940222693</v>
      </c>
      <c r="E320" s="7"/>
      <c r="F320" s="10">
        <f>SUM(F333*D320)</f>
        <v>529960.3489802188</v>
      </c>
      <c r="G320" s="10">
        <f>SUM(G333*D320)</f>
        <v>0</v>
      </c>
      <c r="H320" s="10">
        <f>SUM(H333*D320)</f>
        <v>0</v>
      </c>
      <c r="I320" s="33"/>
    </row>
    <row r="321" spans="1:9" ht="15">
      <c r="A321" s="9" t="s">
        <v>268</v>
      </c>
      <c r="B321" s="9" t="s">
        <v>269</v>
      </c>
      <c r="C321" s="10">
        <f>ROUND(VLOOKUP(B321,Valuation!$A$2:$G$566,7,FALSE),0)</f>
        <v>152343206</v>
      </c>
      <c r="D321" s="11">
        <f>SUM(C321/C333)</f>
        <v>0.01812915011598939</v>
      </c>
      <c r="E321" s="7"/>
      <c r="F321" s="10">
        <f>SUM(F333*D321)</f>
        <v>136784.43762513992</v>
      </c>
      <c r="G321" s="10">
        <f>SUM(G333*D321)</f>
        <v>0</v>
      </c>
      <c r="H321" s="10">
        <f>SUM(H333*D321)</f>
        <v>0</v>
      </c>
      <c r="I321" s="33"/>
    </row>
    <row r="322" spans="1:9" ht="15">
      <c r="A322" s="9" t="s">
        <v>270</v>
      </c>
      <c r="B322" s="9" t="s">
        <v>271</v>
      </c>
      <c r="C322" s="10">
        <f>ROUND(VLOOKUP(B322,Valuation!$A$2:$G$566,7,FALSE),0)</f>
        <v>420255522</v>
      </c>
      <c r="D322" s="11">
        <f>SUM(C322/C333)</f>
        <v>0.05001125843059572</v>
      </c>
      <c r="E322" s="7"/>
      <c r="F322" s="10">
        <f>SUM(F333*D322)</f>
        <v>377334.94485884474</v>
      </c>
      <c r="G322" s="10">
        <f>SUM(G333*D322)</f>
        <v>0</v>
      </c>
      <c r="H322" s="10">
        <f>SUM(H333*D322)</f>
        <v>0</v>
      </c>
      <c r="I322" s="33"/>
    </row>
    <row r="323" spans="1:9" ht="15">
      <c r="A323" s="9" t="s">
        <v>272</v>
      </c>
      <c r="B323" s="9" t="s">
        <v>273</v>
      </c>
      <c r="C323" s="10">
        <f>ROUND(VLOOKUP(B323,Valuation!$A$2:$G$566,7,FALSE),0)</f>
        <v>2309817857</v>
      </c>
      <c r="D323" s="11">
        <f>SUM(C323/C333)</f>
        <v>0.27487300398644565</v>
      </c>
      <c r="E323" s="7"/>
      <c r="F323" s="10">
        <f>SUM(F333*D323)</f>
        <v>2073916.8150777325</v>
      </c>
      <c r="G323" s="10">
        <f>SUM(G333*D323)</f>
        <v>0</v>
      </c>
      <c r="H323" s="10">
        <f>SUM(H333*D323)</f>
        <v>0</v>
      </c>
      <c r="I323" s="33"/>
    </row>
    <row r="324" spans="1:9" ht="15">
      <c r="A324" s="9" t="s">
        <v>238</v>
      </c>
      <c r="B324" s="9" t="s">
        <v>274</v>
      </c>
      <c r="C324" s="10">
        <f>ROUND(VLOOKUP(B324,Valuation!$A$2:$G$566,7,FALSE),0)</f>
        <v>553000748</v>
      </c>
      <c r="D324" s="11">
        <f>SUM(C324/C333)</f>
        <v>0.0658082092269111</v>
      </c>
      <c r="E324" s="7"/>
      <c r="F324" s="10">
        <f>SUM(F333*D324)</f>
        <v>496522.9386170442</v>
      </c>
      <c r="G324" s="10">
        <f>SUM(G333*D324)</f>
        <v>0</v>
      </c>
      <c r="H324" s="10">
        <f>SUM(H333*D324)</f>
        <v>0</v>
      </c>
      <c r="I324" s="33"/>
    </row>
    <row r="325" spans="1:9" ht="15">
      <c r="A325" s="9" t="s">
        <v>275</v>
      </c>
      <c r="B325" s="9" t="s">
        <v>276</v>
      </c>
      <c r="C325" s="10">
        <f>ROUND(VLOOKUP(B325,Valuation!$A$2:$G$566,7,FALSE),0)</f>
        <v>173332580</v>
      </c>
      <c r="D325" s="11">
        <f>SUM(C325/C333)</f>
        <v>0.020626928140213486</v>
      </c>
      <c r="E325" s="7"/>
      <c r="F325" s="10">
        <f>SUM(F333*D325)</f>
        <v>155630.17281791076</v>
      </c>
      <c r="G325" s="10">
        <f>SUM(G333*D325)</f>
        <v>0</v>
      </c>
      <c r="H325" s="10">
        <f>SUM(H333*D325)</f>
        <v>0</v>
      </c>
      <c r="I325" s="33"/>
    </row>
    <row r="326" spans="1:9" ht="15">
      <c r="A326" s="9" t="s">
        <v>277</v>
      </c>
      <c r="B326" s="9" t="s">
        <v>278</v>
      </c>
      <c r="C326" s="10">
        <f>ROUND(VLOOKUP(B326,Valuation!$A$2:$G$566,7,FALSE),0)</f>
        <v>127318341</v>
      </c>
      <c r="D326" s="11">
        <f>SUM(C326/C333)</f>
        <v>0.015151140488061716</v>
      </c>
      <c r="E326" s="7"/>
      <c r="F326" s="10">
        <f>SUM(F333*D326)</f>
        <v>114315.35498242565</v>
      </c>
      <c r="G326" s="10">
        <f>SUM(G333*D326)</f>
        <v>0</v>
      </c>
      <c r="H326" s="10">
        <f>SUM(H333*D326)</f>
        <v>0</v>
      </c>
      <c r="I326" s="33"/>
    </row>
    <row r="327" spans="1:9" ht="15">
      <c r="A327" s="9" t="s">
        <v>279</v>
      </c>
      <c r="B327" s="9" t="s">
        <v>280</v>
      </c>
      <c r="C327" s="10">
        <f>ROUND(VLOOKUP(B327,Valuation!$A$2:$G$566,7,FALSE),0)</f>
        <v>357789666</v>
      </c>
      <c r="D327" s="11">
        <f>SUM(C327/C333)</f>
        <v>0.04257769502936484</v>
      </c>
      <c r="E327" s="7"/>
      <c r="F327" s="10">
        <f>SUM(F333*D327)</f>
        <v>321248.70899655775</v>
      </c>
      <c r="G327" s="10">
        <f>SUM(G333*D327)</f>
        <v>0</v>
      </c>
      <c r="H327" s="10">
        <f>SUM(H333*D327)</f>
        <v>0</v>
      </c>
      <c r="I327" s="33"/>
    </row>
    <row r="328" spans="1:9" ht="15">
      <c r="A328" s="9" t="s">
        <v>281</v>
      </c>
      <c r="B328" s="9" t="s">
        <v>282</v>
      </c>
      <c r="C328" s="10">
        <f>ROUND(VLOOKUP(B328,Valuation!$A$2:$G$566,7,FALSE),0)</f>
        <v>285594932</v>
      </c>
      <c r="D328" s="11">
        <f>SUM(C328/C333)</f>
        <v>0.033986375438323</v>
      </c>
      <c r="E328" s="7"/>
      <c r="F328" s="10">
        <f>SUM(F333*D328)</f>
        <v>256427.20268214706</v>
      </c>
      <c r="G328" s="10">
        <f>SUM(G333*D328)</f>
        <v>0</v>
      </c>
      <c r="H328" s="10">
        <f>SUM(H333*D328)</f>
        <v>0</v>
      </c>
      <c r="I328" s="33"/>
    </row>
    <row r="329" spans="1:9" ht="15">
      <c r="A329" s="9" t="s">
        <v>283</v>
      </c>
      <c r="B329" s="9" t="s">
        <v>284</v>
      </c>
      <c r="C329" s="10">
        <f>ROUND(VLOOKUP(B329,Valuation!$A$2:$G$566,7,FALSE),0)</f>
        <v>951767217</v>
      </c>
      <c r="D329" s="11">
        <f>SUM(C329/C333)</f>
        <v>0.1132622268200818</v>
      </c>
      <c r="E329" s="7"/>
      <c r="F329" s="10">
        <f>SUM(F333*D329)</f>
        <v>854563.5013575172</v>
      </c>
      <c r="G329" s="10">
        <f>SUM(G333*D329)</f>
        <v>0</v>
      </c>
      <c r="H329" s="10">
        <f>SUM(H333*D329)</f>
        <v>0</v>
      </c>
      <c r="I329" s="33"/>
    </row>
    <row r="330" spans="1:9" ht="15">
      <c r="A330" s="9" t="s">
        <v>285</v>
      </c>
      <c r="B330" s="9" t="s">
        <v>286</v>
      </c>
      <c r="C330" s="10">
        <f>ROUND(VLOOKUP(B330,Valuation!$A$2:$G$566,7,FALSE),0)</f>
        <v>1621152184</v>
      </c>
      <c r="D330" s="11">
        <f>SUM(C330/C333)</f>
        <v>0.19292039386777807</v>
      </c>
      <c r="E330" s="7"/>
      <c r="F330" s="10">
        <f>SUM(F333*D330)</f>
        <v>1455584.3717323856</v>
      </c>
      <c r="G330" s="10">
        <f>SUM(G333*D330)</f>
        <v>0</v>
      </c>
      <c r="H330" s="10">
        <f>SUM(H333*D330)</f>
        <v>0</v>
      </c>
      <c r="I330" s="33"/>
    </row>
    <row r="331" spans="1:9" ht="15">
      <c r="A331" s="9" t="s">
        <v>287</v>
      </c>
      <c r="B331" s="9" t="s">
        <v>288</v>
      </c>
      <c r="C331" s="10">
        <f>ROUND(VLOOKUP(B331,Valuation!$A$2:$G$566,7,FALSE),0)</f>
        <v>860604495</v>
      </c>
      <c r="D331" s="11">
        <f>SUM(C331/C333)</f>
        <v>0.10241367823354222</v>
      </c>
      <c r="E331" s="7"/>
      <c r="F331" s="10">
        <f>SUM(F333*D331)</f>
        <v>772711.202272076</v>
      </c>
      <c r="G331" s="10">
        <f>SUM(G333*D331)</f>
        <v>0</v>
      </c>
      <c r="H331" s="10">
        <f>SUM(H333*D331)</f>
        <v>0</v>
      </c>
      <c r="I331" s="33"/>
    </row>
    <row r="332" spans="1:9" ht="15">
      <c r="A332" s="7"/>
      <c r="B332" s="7"/>
      <c r="C332" s="12" t="s">
        <v>17</v>
      </c>
      <c r="D332" s="12" t="s">
        <v>17</v>
      </c>
      <c r="E332" s="7"/>
      <c r="F332" s="12" t="s">
        <v>17</v>
      </c>
      <c r="G332" s="12" t="s">
        <v>17</v>
      </c>
      <c r="H332" s="12" t="s">
        <v>17</v>
      </c>
      <c r="I332" s="33"/>
    </row>
    <row r="333" spans="1:9" ht="15">
      <c r="A333" s="7"/>
      <c r="B333" s="7"/>
      <c r="C333" s="10">
        <f>SUM(C320:C331)</f>
        <v>8403218299</v>
      </c>
      <c r="D333" s="14">
        <f>SUM(D320:D331)</f>
        <v>1</v>
      </c>
      <c r="E333" s="7"/>
      <c r="F333" s="10">
        <v>7545000</v>
      </c>
      <c r="G333" s="20">
        <v>0</v>
      </c>
      <c r="H333" s="10">
        <v>0</v>
      </c>
      <c r="I333" s="33"/>
    </row>
    <row r="334" spans="1:9" ht="15">
      <c r="A334" s="7"/>
      <c r="B334" s="7"/>
      <c r="C334" s="12" t="s">
        <v>25</v>
      </c>
      <c r="D334" s="12" t="s">
        <v>25</v>
      </c>
      <c r="E334" s="7"/>
      <c r="F334" s="12" t="s">
        <v>25</v>
      </c>
      <c r="G334" s="12" t="s">
        <v>25</v>
      </c>
      <c r="H334" s="12" t="s">
        <v>25</v>
      </c>
      <c r="I334" s="33"/>
    </row>
    <row r="335" spans="1:9" ht="15">
      <c r="A335" s="7"/>
      <c r="B335" s="7"/>
      <c r="C335" s="10"/>
      <c r="D335" s="7"/>
      <c r="E335" s="7"/>
      <c r="F335" s="10"/>
      <c r="G335" s="10"/>
      <c r="H335" s="10"/>
      <c r="I335" s="33"/>
    </row>
    <row r="336" spans="1:9" ht="15.75">
      <c r="A336" s="5" t="s">
        <v>289</v>
      </c>
      <c r="B336" s="7"/>
      <c r="C336" s="10"/>
      <c r="D336" s="7"/>
      <c r="E336" s="7"/>
      <c r="F336" s="10"/>
      <c r="G336" s="10"/>
      <c r="H336" s="10"/>
      <c r="I336" s="33"/>
    </row>
    <row r="337" spans="1:9" ht="15">
      <c r="A337" s="6" t="s">
        <v>17</v>
      </c>
      <c r="B337" s="7"/>
      <c r="C337" s="10"/>
      <c r="D337" s="7"/>
      <c r="E337" s="7"/>
      <c r="F337" s="10"/>
      <c r="G337" s="10"/>
      <c r="H337" s="10"/>
      <c r="I337" s="33"/>
    </row>
    <row r="338" spans="1:9" ht="15">
      <c r="A338" s="9" t="s">
        <v>290</v>
      </c>
      <c r="B338" s="9" t="s">
        <v>291</v>
      </c>
      <c r="C338" s="10">
        <f>ROUND(VLOOKUP(B338,Valuation!$A$2:$G$566,7,FALSE),0)</f>
        <v>830318786</v>
      </c>
      <c r="D338" s="11">
        <f>SUM(C338/C342)</f>
        <v>0.5681807677775561</v>
      </c>
      <c r="E338" s="7"/>
      <c r="F338" s="10">
        <f>SUM(F342*D338)</f>
        <v>4107946.9510317305</v>
      </c>
      <c r="G338" s="10">
        <f>SUM(G342*D338)</f>
        <v>0</v>
      </c>
      <c r="H338" s="10">
        <f>SUM(H342*D338)</f>
        <v>0</v>
      </c>
      <c r="I338" s="33"/>
    </row>
    <row r="339" spans="1:9" ht="15">
      <c r="A339" s="9" t="s">
        <v>292</v>
      </c>
      <c r="B339" s="9" t="s">
        <v>293</v>
      </c>
      <c r="C339" s="10">
        <f>ROUND(VLOOKUP(B339,Valuation!$A$2:$G$566,7,FALSE),0)</f>
        <v>91879933</v>
      </c>
      <c r="D339" s="11">
        <f>SUM(C339/C342)</f>
        <v>0.06287273244386211</v>
      </c>
      <c r="E339" s="7"/>
      <c r="F339" s="10">
        <f>SUM(F342*D339)</f>
        <v>454569.85556912306</v>
      </c>
      <c r="G339" s="10">
        <f>SUM(G342*D339)</f>
        <v>0</v>
      </c>
      <c r="H339" s="10">
        <f>SUM(H342*D339)</f>
        <v>0</v>
      </c>
      <c r="I339" s="33"/>
    </row>
    <row r="340" spans="1:8" ht="15">
      <c r="A340" s="9" t="s">
        <v>294</v>
      </c>
      <c r="B340" s="9" t="s">
        <v>295</v>
      </c>
      <c r="C340" s="10">
        <f>ROUND(VLOOKUP(B340,Valuation!$A$2:$G$566,7,FALSE),0)</f>
        <v>539165046</v>
      </c>
      <c r="D340" s="11">
        <f>SUM(C340/C342)</f>
        <v>0.36894649977858185</v>
      </c>
      <c r="E340" s="7"/>
      <c r="F340" s="10">
        <f>SUM(F342*D340)</f>
        <v>2667483.1933991467</v>
      </c>
      <c r="G340" s="10">
        <f>SUM(G342*D340)</f>
        <v>0</v>
      </c>
      <c r="H340" s="10">
        <f>SUM(H342*D340)</f>
        <v>0</v>
      </c>
    </row>
    <row r="341" spans="1:8" ht="15">
      <c r="A341" s="7"/>
      <c r="B341" s="7"/>
      <c r="C341" s="12" t="s">
        <v>17</v>
      </c>
      <c r="D341" s="12" t="s">
        <v>17</v>
      </c>
      <c r="E341" s="7"/>
      <c r="F341" s="12" t="s">
        <v>17</v>
      </c>
      <c r="G341" s="12" t="s">
        <v>17</v>
      </c>
      <c r="H341" s="12" t="s">
        <v>17</v>
      </c>
    </row>
    <row r="342" spans="1:8" ht="15">
      <c r="A342" s="7"/>
      <c r="B342" s="7"/>
      <c r="C342" s="10">
        <f>SUM(C338:C340)</f>
        <v>1461363765</v>
      </c>
      <c r="D342" s="14">
        <f>SUM(D338:D340)</f>
        <v>1</v>
      </c>
      <c r="E342" s="7"/>
      <c r="F342" s="10">
        <v>7230000</v>
      </c>
      <c r="G342" s="10">
        <v>0</v>
      </c>
      <c r="H342" s="10">
        <v>0</v>
      </c>
    </row>
    <row r="343" spans="1:8" ht="15">
      <c r="A343" s="7"/>
      <c r="B343" s="7"/>
      <c r="C343" s="12" t="s">
        <v>25</v>
      </c>
      <c r="D343" s="12" t="s">
        <v>25</v>
      </c>
      <c r="E343" s="7"/>
      <c r="F343" s="12" t="s">
        <v>25</v>
      </c>
      <c r="G343" s="12" t="s">
        <v>25</v>
      </c>
      <c r="H343" s="12" t="s">
        <v>25</v>
      </c>
    </row>
    <row r="344" spans="1:8" ht="15">
      <c r="A344" s="7"/>
      <c r="B344" s="7"/>
      <c r="C344" s="10"/>
      <c r="D344" s="7"/>
      <c r="E344" s="7"/>
      <c r="F344" s="10"/>
      <c r="G344" s="10"/>
      <c r="H344" s="10"/>
    </row>
    <row r="345" spans="1:8" ht="15.75">
      <c r="A345" s="5" t="s">
        <v>296</v>
      </c>
      <c r="B345" s="7"/>
      <c r="C345" s="10"/>
      <c r="D345" s="7"/>
      <c r="E345" s="7"/>
      <c r="F345" s="10"/>
      <c r="G345" s="10"/>
      <c r="H345" s="10"/>
    </row>
    <row r="346" spans="1:8" ht="15.75">
      <c r="A346" s="5" t="s">
        <v>297</v>
      </c>
      <c r="B346" s="7"/>
      <c r="C346" s="10"/>
      <c r="D346" s="7"/>
      <c r="E346" s="7"/>
      <c r="F346" s="24" t="s">
        <v>55</v>
      </c>
      <c r="G346" s="10"/>
      <c r="H346" s="10"/>
    </row>
    <row r="347" spans="1:8" ht="15">
      <c r="A347" s="6" t="s">
        <v>17</v>
      </c>
      <c r="B347" s="7"/>
      <c r="C347" s="10"/>
      <c r="D347" s="7"/>
      <c r="E347" s="7"/>
      <c r="F347" s="19" t="s">
        <v>55</v>
      </c>
      <c r="G347" s="10"/>
      <c r="H347" s="10"/>
    </row>
    <row r="348" spans="1:8" ht="15">
      <c r="A348" s="9" t="s">
        <v>298</v>
      </c>
      <c r="B348" s="9" t="s">
        <v>299</v>
      </c>
      <c r="C348" s="10">
        <f>ROUND(VLOOKUP(B348,Valuation!$A$2:$G$566,7,FALSE),0)</f>
        <v>3049301277</v>
      </c>
      <c r="D348" s="11">
        <f>SUM(C348/C351)</f>
        <v>0.8669237813934589</v>
      </c>
      <c r="E348" s="7"/>
      <c r="F348" s="10">
        <f>SUM(F351*D348)</f>
        <v>13710399.602737553</v>
      </c>
      <c r="G348" s="10">
        <f>SUM(G351*D348)</f>
        <v>0</v>
      </c>
      <c r="H348" s="10">
        <f>SUM(H351*D348)</f>
        <v>0</v>
      </c>
    </row>
    <row r="349" spans="1:8" ht="15">
      <c r="A349" s="9" t="s">
        <v>300</v>
      </c>
      <c r="B349" s="9" t="s">
        <v>301</v>
      </c>
      <c r="C349" s="10">
        <f>ROUND(VLOOKUP(B349,Valuation!$A$2:$G$566,7,FALSE),0)</f>
        <v>468079769</v>
      </c>
      <c r="D349" s="11">
        <f>SUM(C349/C351)</f>
        <v>0.13307621860654104</v>
      </c>
      <c r="E349" s="7"/>
      <c r="F349" s="10">
        <f>SUM(F351*D349)</f>
        <v>2104600.3972624466</v>
      </c>
      <c r="G349" s="10">
        <f>SUM(G351*D349)</f>
        <v>0</v>
      </c>
      <c r="H349" s="10">
        <f>SUM(H351*D349)</f>
        <v>0</v>
      </c>
    </row>
    <row r="350" spans="1:8" ht="15">
      <c r="A350" s="7"/>
      <c r="B350" s="7"/>
      <c r="C350" s="12" t="s">
        <v>17</v>
      </c>
      <c r="D350" s="12" t="s">
        <v>17</v>
      </c>
      <c r="E350" s="7"/>
      <c r="F350" s="12" t="s">
        <v>17</v>
      </c>
      <c r="G350" s="12" t="s">
        <v>17</v>
      </c>
      <c r="H350" s="12" t="s">
        <v>17</v>
      </c>
    </row>
    <row r="351" spans="1:8" ht="15">
      <c r="A351" s="7"/>
      <c r="B351" s="7"/>
      <c r="C351" s="10">
        <f>SUM(C348:C349)</f>
        <v>3517381046</v>
      </c>
      <c r="D351" s="14">
        <f>SUM(D348:D349)</f>
        <v>1</v>
      </c>
      <c r="E351" s="7"/>
      <c r="F351" s="20">
        <v>15815000</v>
      </c>
      <c r="G351" s="10">
        <v>0</v>
      </c>
      <c r="H351" s="10">
        <v>0</v>
      </c>
    </row>
    <row r="352" spans="1:8" ht="15">
      <c r="A352" s="7"/>
      <c r="B352" s="7"/>
      <c r="C352" s="12" t="s">
        <v>25</v>
      </c>
      <c r="D352" s="12" t="s">
        <v>25</v>
      </c>
      <c r="E352" s="7"/>
      <c r="F352" s="12" t="s">
        <v>25</v>
      </c>
      <c r="G352" s="12" t="s">
        <v>25</v>
      </c>
      <c r="H352" s="12" t="s">
        <v>25</v>
      </c>
    </row>
    <row r="353" spans="1:8" ht="15">
      <c r="A353" s="7"/>
      <c r="B353" s="7"/>
      <c r="C353" s="10"/>
      <c r="D353" s="7"/>
      <c r="E353" s="7"/>
      <c r="F353" s="10"/>
      <c r="G353" s="10"/>
      <c r="H353" s="10"/>
    </row>
    <row r="354" spans="1:8" ht="15.75">
      <c r="A354" s="5" t="s">
        <v>302</v>
      </c>
      <c r="B354" s="7"/>
      <c r="C354" s="10"/>
      <c r="D354" s="7"/>
      <c r="E354" s="7"/>
      <c r="F354" s="10"/>
      <c r="G354" s="10"/>
      <c r="H354" s="10"/>
    </row>
    <row r="355" spans="1:8" ht="15">
      <c r="A355" s="6" t="s">
        <v>17</v>
      </c>
      <c r="B355" s="7"/>
      <c r="C355" s="10"/>
      <c r="D355" s="7"/>
      <c r="E355" s="7"/>
      <c r="F355" s="19" t="s">
        <v>55</v>
      </c>
      <c r="G355" s="10"/>
      <c r="H355" s="10"/>
    </row>
    <row r="356" spans="1:8" ht="15">
      <c r="A356" s="9" t="s">
        <v>303</v>
      </c>
      <c r="B356" s="9" t="s">
        <v>304</v>
      </c>
      <c r="C356" s="10">
        <f>ROUND(VLOOKUP(B356,Valuation!$A$2:$G$566,7,FALSE),0)</f>
        <v>345442911</v>
      </c>
      <c r="D356" s="11">
        <f>SUM(C356/C360)</f>
        <v>0.06818484484303847</v>
      </c>
      <c r="E356" s="7"/>
      <c r="F356" s="10">
        <f>SUM(F360*D356)</f>
        <v>2308397.9221610674</v>
      </c>
      <c r="G356" s="10">
        <f>SUM(G360*C356)</f>
        <v>0</v>
      </c>
      <c r="H356" s="10">
        <f>SUM(H360*D356)</f>
        <v>0</v>
      </c>
    </row>
    <row r="357" spans="1:8" ht="15">
      <c r="A357" s="9" t="s">
        <v>184</v>
      </c>
      <c r="B357" s="9" t="s">
        <v>305</v>
      </c>
      <c r="C357" s="10">
        <f>ROUND(VLOOKUP(B357,Valuation!$A$2:$G$566,7,FALSE),0)</f>
        <v>4194651432</v>
      </c>
      <c r="D357" s="11">
        <f>SUM(C357/C360)</f>
        <v>0.8279563654486142</v>
      </c>
      <c r="E357" s="7"/>
      <c r="F357" s="25">
        <f>SUM(F360*D357)</f>
        <v>28030462.752262834</v>
      </c>
      <c r="G357" s="10">
        <f>SUM(G360*C357)</f>
        <v>0</v>
      </c>
      <c r="H357" s="10">
        <f>SUM(H360*D357)</f>
        <v>0</v>
      </c>
    </row>
    <row r="358" spans="1:8" ht="15">
      <c r="A358" s="9" t="s">
        <v>306</v>
      </c>
      <c r="B358" s="9" t="s">
        <v>307</v>
      </c>
      <c r="C358" s="10">
        <f>ROUND(VLOOKUP(B358,Valuation!$A$2:$G$566,7,FALSE),0)</f>
        <v>526176788</v>
      </c>
      <c r="D358" s="11">
        <f>SUM(C358/C360)</f>
        <v>0.10385878970834733</v>
      </c>
      <c r="E358" s="7"/>
      <c r="F358" s="25">
        <f>SUM(F360*D358)</f>
        <v>3516139.325576099</v>
      </c>
      <c r="G358" s="10">
        <f>SUM(G360*C358)</f>
        <v>0</v>
      </c>
      <c r="H358" s="26">
        <f>SUM(H360*D358)</f>
        <v>0</v>
      </c>
    </row>
    <row r="359" spans="1:8" ht="15">
      <c r="A359" s="7"/>
      <c r="B359" s="7"/>
      <c r="C359" s="12" t="s">
        <v>17</v>
      </c>
      <c r="D359" s="12" t="s">
        <v>17</v>
      </c>
      <c r="E359" s="7"/>
      <c r="F359" s="12" t="s">
        <v>17</v>
      </c>
      <c r="G359" s="12" t="s">
        <v>17</v>
      </c>
      <c r="H359" s="12" t="s">
        <v>17</v>
      </c>
    </row>
    <row r="360" spans="1:8" ht="15">
      <c r="A360" s="7"/>
      <c r="B360" s="7"/>
      <c r="C360" s="10">
        <f>SUM(C356:C358)</f>
        <v>5066271131</v>
      </c>
      <c r="D360" s="14">
        <f>SUM(D356:D358)</f>
        <v>1</v>
      </c>
      <c r="E360" s="7"/>
      <c r="F360" s="10">
        <v>33855000</v>
      </c>
      <c r="G360" s="10">
        <v>0</v>
      </c>
      <c r="H360" s="10">
        <v>0</v>
      </c>
    </row>
    <row r="361" spans="1:8" ht="15">
      <c r="A361" s="7"/>
      <c r="B361" s="7"/>
      <c r="C361" s="12" t="s">
        <v>25</v>
      </c>
      <c r="D361" s="12" t="s">
        <v>25</v>
      </c>
      <c r="E361" s="7"/>
      <c r="F361" s="12" t="s">
        <v>25</v>
      </c>
      <c r="G361" s="12" t="s">
        <v>25</v>
      </c>
      <c r="H361" s="12" t="s">
        <v>25</v>
      </c>
    </row>
    <row r="362" spans="1:8" ht="15">
      <c r="A362" s="7"/>
      <c r="B362" s="7"/>
      <c r="C362" s="10"/>
      <c r="D362" s="7"/>
      <c r="E362" s="7"/>
      <c r="F362" s="10"/>
      <c r="G362" s="10"/>
      <c r="H362" s="10"/>
    </row>
    <row r="363" spans="1:8" ht="15">
      <c r="A363" s="7"/>
      <c r="B363" s="7"/>
      <c r="C363" s="10"/>
      <c r="D363" s="7"/>
      <c r="E363" s="7"/>
      <c r="F363" s="10"/>
      <c r="G363" s="10"/>
      <c r="H363" s="10"/>
    </row>
    <row r="364" spans="1:8" ht="15.75">
      <c r="A364" s="5" t="s">
        <v>308</v>
      </c>
      <c r="B364" s="7"/>
      <c r="C364" s="10"/>
      <c r="D364" s="7"/>
      <c r="E364" s="7"/>
      <c r="F364" s="10"/>
      <c r="G364" s="10"/>
      <c r="H364" s="10"/>
    </row>
    <row r="365" spans="1:8" ht="15.75">
      <c r="A365" s="6" t="s">
        <v>17</v>
      </c>
      <c r="B365" s="7"/>
      <c r="C365" s="10"/>
      <c r="D365" s="7"/>
      <c r="E365" s="7"/>
      <c r="F365" s="10"/>
      <c r="G365" s="10"/>
      <c r="H365" s="21" t="s">
        <v>55</v>
      </c>
    </row>
    <row r="366" spans="1:8" ht="15">
      <c r="A366" s="9" t="s">
        <v>309</v>
      </c>
      <c r="B366" s="9" t="s">
        <v>310</v>
      </c>
      <c r="C366" s="10">
        <f>ROUND(VLOOKUP(B366,Valuation!$A$2:$G$566,7,FALSE),0)</f>
        <v>4633018950</v>
      </c>
      <c r="D366" s="11">
        <f>SUM(C366/C369)</f>
        <v>0.40393852135779035</v>
      </c>
      <c r="E366" s="7"/>
      <c r="F366" s="10">
        <f>SUM(F369*D366)</f>
        <v>51288074.05679864</v>
      </c>
      <c r="G366" s="10">
        <f>SUM(G369*D366)</f>
        <v>0</v>
      </c>
      <c r="H366" s="10">
        <f>SUM(H369*D366)</f>
        <v>0</v>
      </c>
    </row>
    <row r="367" spans="1:8" ht="15">
      <c r="A367" s="9" t="s">
        <v>311</v>
      </c>
      <c r="B367" s="9" t="s">
        <v>312</v>
      </c>
      <c r="C367" s="10">
        <f>ROUND(VLOOKUP(B367,Valuation!$A$2:$G$566,7,FALSE),0)</f>
        <v>6836595125</v>
      </c>
      <c r="D367" s="11">
        <f>SUM(C367/C369)</f>
        <v>0.5960614786422097</v>
      </c>
      <c r="E367" s="7"/>
      <c r="F367" s="10">
        <f>SUM(F369*D367)</f>
        <v>75681925.94320136</v>
      </c>
      <c r="G367" s="10">
        <f>SUM(G369*D367)</f>
        <v>0</v>
      </c>
      <c r="H367" s="10">
        <f>SUM(H369*D367)</f>
        <v>0</v>
      </c>
    </row>
    <row r="368" spans="1:8" ht="15">
      <c r="A368" s="7"/>
      <c r="B368" s="7"/>
      <c r="C368" s="12" t="s">
        <v>17</v>
      </c>
      <c r="D368" s="12" t="s">
        <v>17</v>
      </c>
      <c r="E368" s="7"/>
      <c r="F368" s="12" t="s">
        <v>17</v>
      </c>
      <c r="G368" s="12" t="s">
        <v>17</v>
      </c>
      <c r="H368" s="12" t="s">
        <v>17</v>
      </c>
    </row>
    <row r="369" spans="1:8" ht="15">
      <c r="A369" s="7"/>
      <c r="B369" s="7"/>
      <c r="C369" s="10">
        <f>SUM(C366:C367)</f>
        <v>11469614075</v>
      </c>
      <c r="D369" s="14">
        <f>SUM(D366:D367)</f>
        <v>1</v>
      </c>
      <c r="E369" s="7"/>
      <c r="F369" s="10">
        <v>126970000</v>
      </c>
      <c r="G369" s="10">
        <v>0</v>
      </c>
      <c r="H369" s="10">
        <v>0</v>
      </c>
    </row>
    <row r="370" spans="1:8" ht="15">
      <c r="A370" s="7"/>
      <c r="B370" s="7"/>
      <c r="C370" s="12" t="s">
        <v>25</v>
      </c>
      <c r="D370" s="12" t="s">
        <v>25</v>
      </c>
      <c r="E370" s="7"/>
      <c r="F370" s="12" t="s">
        <v>25</v>
      </c>
      <c r="G370" s="12" t="s">
        <v>25</v>
      </c>
      <c r="H370" s="12" t="s">
        <v>25</v>
      </c>
    </row>
    <row r="371" spans="1:8" ht="15">
      <c r="A371" s="7"/>
      <c r="B371" s="7"/>
      <c r="C371" s="10"/>
      <c r="D371" s="7"/>
      <c r="E371" s="7"/>
      <c r="F371" s="10"/>
      <c r="G371" s="10"/>
      <c r="H371" s="10"/>
    </row>
    <row r="372" spans="1:8" ht="15.75">
      <c r="A372" s="5" t="s">
        <v>313</v>
      </c>
      <c r="B372" s="7"/>
      <c r="C372" s="10"/>
      <c r="D372" s="7"/>
      <c r="E372" s="7"/>
      <c r="F372" s="10"/>
      <c r="G372" s="10"/>
      <c r="H372" s="10"/>
    </row>
    <row r="373" spans="1:8" ht="15.75">
      <c r="A373" s="5" t="s">
        <v>314</v>
      </c>
      <c r="B373" s="7"/>
      <c r="C373" s="10"/>
      <c r="D373" s="7"/>
      <c r="E373" s="7"/>
      <c r="F373" s="10"/>
      <c r="G373" s="10"/>
      <c r="H373" s="10"/>
    </row>
    <row r="374" spans="1:8" ht="15.75">
      <c r="A374" s="6" t="s">
        <v>17</v>
      </c>
      <c r="B374" s="7"/>
      <c r="C374" s="10"/>
      <c r="D374" s="7"/>
      <c r="E374" s="7"/>
      <c r="F374" s="4"/>
      <c r="G374" s="10"/>
      <c r="H374" s="10"/>
    </row>
    <row r="375" spans="1:8" ht="15">
      <c r="A375" s="9" t="s">
        <v>315</v>
      </c>
      <c r="B375" s="9" t="s">
        <v>316</v>
      </c>
      <c r="C375" s="10">
        <f>ROUND(VLOOKUP(B375,Valuation!$A$2:$G$566,7,FALSE),0)</f>
        <v>3149478815</v>
      </c>
      <c r="D375" s="11">
        <f>SUM(C375/C384)</f>
        <v>0.08847222426845366</v>
      </c>
      <c r="E375" s="7"/>
      <c r="F375" s="10">
        <f>SUM(F384*D375)</f>
        <v>1279308.36292184</v>
      </c>
      <c r="G375" s="10">
        <f>SUM(G384*D375)</f>
        <v>0</v>
      </c>
      <c r="H375" s="10">
        <f>SUM(H384*D375)</f>
        <v>0</v>
      </c>
    </row>
    <row r="376" spans="1:8" ht="15">
      <c r="A376" s="9" t="s">
        <v>317</v>
      </c>
      <c r="B376" s="9" t="s">
        <v>318</v>
      </c>
      <c r="C376" s="10">
        <f>ROUND(VLOOKUP(B376,Valuation!$A$2:$G$566,7,FALSE),0)</f>
        <v>178393527</v>
      </c>
      <c r="D376" s="11">
        <f>SUM(C376/C384)</f>
        <v>0.005011264738030772</v>
      </c>
      <c r="E376" s="7"/>
      <c r="F376" s="10">
        <f>SUM(F384*D376)</f>
        <v>72462.88811192497</v>
      </c>
      <c r="G376" s="10">
        <f>SUM(G384*D376)</f>
        <v>0</v>
      </c>
      <c r="H376" s="10">
        <f>SUM(H384*D376)</f>
        <v>0</v>
      </c>
    </row>
    <row r="377" spans="1:8" ht="15">
      <c r="A377" s="9" t="s">
        <v>319</v>
      </c>
      <c r="B377" s="9" t="s">
        <v>320</v>
      </c>
      <c r="C377" s="10">
        <f>ROUND(VLOOKUP(B377,Valuation!$A$2:$G$566,7,FALSE),0)</f>
        <v>1163571299</v>
      </c>
      <c r="D377" s="11">
        <f>SUM(C377/C384)</f>
        <v>0.032685960746004876</v>
      </c>
      <c r="E377" s="7"/>
      <c r="F377" s="10">
        <f>SUM(F384*D377)</f>
        <v>472638.9923872305</v>
      </c>
      <c r="G377" s="10">
        <f>SUM(G384*D377)</f>
        <v>0</v>
      </c>
      <c r="H377" s="10">
        <f>SUM(H384*D377)</f>
        <v>0</v>
      </c>
    </row>
    <row r="378" spans="1:8" ht="15">
      <c r="A378" s="9" t="s">
        <v>321</v>
      </c>
      <c r="B378" s="9" t="s">
        <v>322</v>
      </c>
      <c r="C378" s="10">
        <f>ROUND(VLOOKUP(B378,Valuation!$A$2:$G$566,7,FALSE),0)</f>
        <v>7015436301</v>
      </c>
      <c r="D378" s="11">
        <f>SUM(C378/C384)</f>
        <v>0.19707109976643009</v>
      </c>
      <c r="E378" s="7"/>
      <c r="F378" s="10">
        <f>SUM(F384*D378)</f>
        <v>2849648.102622579</v>
      </c>
      <c r="G378" s="10">
        <f>SUM(G384*D378)</f>
        <v>0</v>
      </c>
      <c r="H378" s="10">
        <f>SUM(H384*D378)</f>
        <v>0</v>
      </c>
    </row>
    <row r="379" spans="1:8" ht="15">
      <c r="A379" s="9" t="s">
        <v>323</v>
      </c>
      <c r="B379" s="9" t="s">
        <v>324</v>
      </c>
      <c r="C379" s="10">
        <f>ROUND(VLOOKUP(B379,Valuation!$A$2:$G$566,7,FALSE),0)</f>
        <v>7970441790</v>
      </c>
      <c r="D379" s="11">
        <f>SUM(C379/C384)</f>
        <v>0.2238982241141175</v>
      </c>
      <c r="E379" s="7"/>
      <c r="F379" s="10">
        <f>SUM(F384*D379)</f>
        <v>3237568.320690139</v>
      </c>
      <c r="G379" s="10">
        <f>SUM(G384*D379)</f>
        <v>0</v>
      </c>
      <c r="H379" s="10">
        <f>SUM(H384*D379)</f>
        <v>0</v>
      </c>
    </row>
    <row r="380" spans="1:8" ht="15">
      <c r="A380" s="9" t="s">
        <v>325</v>
      </c>
      <c r="B380" s="9" t="s">
        <v>326</v>
      </c>
      <c r="C380" s="10">
        <f>ROUND(VLOOKUP(B380,Valuation!$A$2:$G$566,7,FALSE),0)</f>
        <v>7537520763</v>
      </c>
      <c r="D380" s="11">
        <f>SUM(C380/C384)</f>
        <v>0.2117370100081978</v>
      </c>
      <c r="E380" s="7"/>
      <c r="F380" s="10">
        <f>SUM(F384*D380)</f>
        <v>3061717.1647185404</v>
      </c>
      <c r="G380" s="10">
        <f>SUM(G384*D380)</f>
        <v>0</v>
      </c>
      <c r="H380" s="10">
        <f>SUM(H384*D380)</f>
        <v>0</v>
      </c>
    </row>
    <row r="381" spans="1:8" ht="15">
      <c r="A381" s="9" t="s">
        <v>327</v>
      </c>
      <c r="B381" s="9" t="s">
        <v>328</v>
      </c>
      <c r="C381" s="10">
        <f>ROUND(VLOOKUP(B381,Valuation!$A$2:$G$566,7,FALSE),0)</f>
        <v>8317767981</v>
      </c>
      <c r="D381" s="11">
        <f>SUM(C381/C384)</f>
        <v>0.23365498784216937</v>
      </c>
      <c r="E381" s="7"/>
      <c r="F381" s="10">
        <f>SUM(F384*D381)</f>
        <v>3378651.124197769</v>
      </c>
      <c r="G381" s="10">
        <f>SUM(G384*D381)</f>
        <v>0</v>
      </c>
      <c r="H381" s="10">
        <f>SUM(H384*D381)</f>
        <v>0</v>
      </c>
    </row>
    <row r="382" spans="1:8" ht="15">
      <c r="A382" s="9" t="s">
        <v>329</v>
      </c>
      <c r="B382" s="9" t="s">
        <v>330</v>
      </c>
      <c r="C382" s="10">
        <f>ROUND(VLOOKUP(B382,Valuation!$A$2:$G$566,7,FALSE),0)</f>
        <v>265893360</v>
      </c>
      <c r="D382" s="11">
        <f>SUM(C382/C384)</f>
        <v>0.007469228516595907</v>
      </c>
      <c r="E382" s="7"/>
      <c r="F382" s="10">
        <f>SUM(F384*D382)</f>
        <v>108005.04434997682</v>
      </c>
      <c r="G382" s="10">
        <f>SUM(G384*D382)</f>
        <v>0</v>
      </c>
      <c r="H382" s="10">
        <f>SUM(H384*D382)</f>
        <v>0</v>
      </c>
    </row>
    <row r="383" spans="1:8" ht="15">
      <c r="A383" s="7"/>
      <c r="B383" s="7"/>
      <c r="C383" s="12" t="s">
        <v>17</v>
      </c>
      <c r="D383" s="12" t="s">
        <v>17</v>
      </c>
      <c r="E383" s="7"/>
      <c r="F383" s="12" t="s">
        <v>17</v>
      </c>
      <c r="G383" s="12" t="s">
        <v>17</v>
      </c>
      <c r="H383" s="12" t="s">
        <v>17</v>
      </c>
    </row>
    <row r="384" spans="1:8" ht="15">
      <c r="A384" s="7"/>
      <c r="B384" s="7"/>
      <c r="C384" s="10">
        <f>SUM(C375:C382)</f>
        <v>35598503836</v>
      </c>
      <c r="D384" s="14">
        <f>SUM(D375:D382)</f>
        <v>0.9999999999999999</v>
      </c>
      <c r="E384" s="7"/>
      <c r="F384" s="10">
        <v>14460000</v>
      </c>
      <c r="G384" s="10">
        <v>0</v>
      </c>
      <c r="H384" s="10">
        <v>0</v>
      </c>
    </row>
    <row r="385" spans="1:8" ht="15">
      <c r="A385" s="7"/>
      <c r="B385" s="7"/>
      <c r="C385" s="12" t="s">
        <v>25</v>
      </c>
      <c r="D385" s="12" t="s">
        <v>25</v>
      </c>
      <c r="E385" s="7"/>
      <c r="F385" s="12" t="s">
        <v>25</v>
      </c>
      <c r="G385" s="12" t="s">
        <v>25</v>
      </c>
      <c r="H385" s="12" t="s">
        <v>25</v>
      </c>
    </row>
    <row r="386" spans="1:8" ht="15">
      <c r="A386" s="7"/>
      <c r="B386" s="7"/>
      <c r="C386" s="10"/>
      <c r="D386" s="7"/>
      <c r="E386" s="7"/>
      <c r="F386" s="10"/>
      <c r="G386" s="10"/>
      <c r="H386" s="10"/>
    </row>
    <row r="387" spans="1:8" ht="15.75">
      <c r="A387" s="5" t="s">
        <v>331</v>
      </c>
      <c r="B387" s="7"/>
      <c r="C387" s="10"/>
      <c r="D387" s="7"/>
      <c r="E387" s="7"/>
      <c r="F387" s="10"/>
      <c r="G387" s="10"/>
      <c r="H387" s="10"/>
    </row>
    <row r="388" spans="1:8" ht="15">
      <c r="A388" s="6" t="s">
        <v>17</v>
      </c>
      <c r="B388" s="7"/>
      <c r="C388" s="10"/>
      <c r="D388" s="7"/>
      <c r="E388" s="7"/>
      <c r="F388" s="10"/>
      <c r="G388" s="10"/>
      <c r="H388" s="10"/>
    </row>
    <row r="389" spans="1:8" ht="15">
      <c r="A389" s="9" t="s">
        <v>332</v>
      </c>
      <c r="B389" s="9" t="s">
        <v>333</v>
      </c>
      <c r="C389" s="10">
        <f>ROUND(VLOOKUP(B389,Valuation!$A$2:$G$566,7,FALSE),0)</f>
        <v>962883913</v>
      </c>
      <c r="D389" s="11">
        <f>SUM(C389/C392)</f>
        <v>0.560269066938939</v>
      </c>
      <c r="E389" s="7"/>
      <c r="F389" s="10">
        <f>SUM(F392*D389)</f>
        <v>1893709.4462536138</v>
      </c>
      <c r="G389" s="10">
        <f>SUM(G392*D389)</f>
        <v>0</v>
      </c>
      <c r="H389" s="10">
        <f>SUM(H392*D389)</f>
        <v>0</v>
      </c>
    </row>
    <row r="390" spans="1:8" ht="15">
      <c r="A390" s="9" t="s">
        <v>334</v>
      </c>
      <c r="B390" s="9" t="s">
        <v>335</v>
      </c>
      <c r="C390" s="10">
        <f>ROUND(VLOOKUP(B390,Valuation!$A$2:$G$566,7,FALSE),0)</f>
        <v>755725894</v>
      </c>
      <c r="D390" s="11">
        <f>SUM(C390/C392)</f>
        <v>0.43973093306106104</v>
      </c>
      <c r="E390" s="7"/>
      <c r="F390" s="10">
        <f>SUM(F392*D390)</f>
        <v>1486290.5537463862</v>
      </c>
      <c r="G390" s="10">
        <f>SUM(G392*D390)</f>
        <v>0</v>
      </c>
      <c r="H390" s="10">
        <f>SUM(H392*D390)</f>
        <v>0</v>
      </c>
    </row>
    <row r="391" spans="1:8" ht="15">
      <c r="A391" s="7"/>
      <c r="B391" s="7"/>
      <c r="C391" s="12" t="s">
        <v>17</v>
      </c>
      <c r="D391" s="12" t="s">
        <v>17</v>
      </c>
      <c r="E391" s="7"/>
      <c r="F391" s="12" t="s">
        <v>17</v>
      </c>
      <c r="G391" s="12" t="s">
        <v>17</v>
      </c>
      <c r="H391" s="12" t="s">
        <v>17</v>
      </c>
    </row>
    <row r="392" spans="1:8" ht="15">
      <c r="A392" s="9" t="s">
        <v>336</v>
      </c>
      <c r="B392" s="7"/>
      <c r="C392" s="10">
        <f>SUM(C389:C390)</f>
        <v>1718609807</v>
      </c>
      <c r="D392" s="14">
        <f>SUM(D389:D390)</f>
        <v>1</v>
      </c>
      <c r="E392" s="7"/>
      <c r="F392" s="10">
        <v>3380000</v>
      </c>
      <c r="G392" s="10">
        <v>0</v>
      </c>
      <c r="H392" s="10">
        <v>0</v>
      </c>
    </row>
    <row r="393" spans="1:9" ht="15">
      <c r="A393" s="7"/>
      <c r="B393" s="7"/>
      <c r="C393" s="12" t="s">
        <v>25</v>
      </c>
      <c r="D393" s="12" t="s">
        <v>25</v>
      </c>
      <c r="E393" s="7"/>
      <c r="F393" s="12" t="s">
        <v>25</v>
      </c>
      <c r="G393" s="12" t="s">
        <v>25</v>
      </c>
      <c r="H393" s="12" t="s">
        <v>25</v>
      </c>
      <c r="I393" s="33"/>
    </row>
    <row r="394" spans="1:8" ht="15">
      <c r="A394" s="7"/>
      <c r="B394" s="7"/>
      <c r="C394" s="10"/>
      <c r="D394" s="7"/>
      <c r="E394" s="7"/>
      <c r="F394" s="10"/>
      <c r="G394" s="10"/>
      <c r="H394" s="10"/>
    </row>
    <row r="395" spans="1:9" ht="15.75">
      <c r="A395" s="5" t="s">
        <v>337</v>
      </c>
      <c r="B395" s="7"/>
      <c r="C395" s="10"/>
      <c r="D395" s="7"/>
      <c r="E395" s="7"/>
      <c r="F395" s="10"/>
      <c r="G395" s="10"/>
      <c r="H395" s="10"/>
      <c r="I395" s="33"/>
    </row>
    <row r="396" spans="1:8" ht="15.75">
      <c r="A396" s="6" t="s">
        <v>17</v>
      </c>
      <c r="B396" s="7"/>
      <c r="C396" s="10"/>
      <c r="D396" s="7"/>
      <c r="E396" s="7"/>
      <c r="F396" s="4" t="s">
        <v>55</v>
      </c>
      <c r="G396" s="10"/>
      <c r="H396" s="10"/>
    </row>
    <row r="397" spans="1:8" ht="15">
      <c r="A397" s="9" t="s">
        <v>329</v>
      </c>
      <c r="B397" s="9" t="s">
        <v>330</v>
      </c>
      <c r="C397" s="10">
        <f>ROUND(VLOOKUP(B397,Valuation!$A$2:$G$566,7,FALSE),0)</f>
        <v>265893360</v>
      </c>
      <c r="D397" s="11">
        <f>SUM(C397/C400)</f>
        <v>0.03407397785237343</v>
      </c>
      <c r="E397" s="7"/>
      <c r="F397" s="10">
        <f>SUM(F400*D397)</f>
        <v>758997.8566616181</v>
      </c>
      <c r="G397" s="10">
        <f>SUM(G400*D397)</f>
        <v>0</v>
      </c>
      <c r="H397" s="10">
        <f>SUM(H400*D397)</f>
        <v>0</v>
      </c>
    </row>
    <row r="398" spans="1:8" ht="15">
      <c r="A398" s="9" t="s">
        <v>325</v>
      </c>
      <c r="B398" s="9" t="s">
        <v>326</v>
      </c>
      <c r="C398" s="10">
        <f>ROUND(VLOOKUP(B398,Valuation!$A$2:$G$566,7,FALSE),0)</f>
        <v>7537520763</v>
      </c>
      <c r="D398" s="11">
        <f>SUM(C398/C400)</f>
        <v>0.9659260221476266</v>
      </c>
      <c r="E398" s="7"/>
      <c r="F398" s="10">
        <f>SUM(F400*D398)</f>
        <v>21516002.143338382</v>
      </c>
      <c r="G398" s="10">
        <f>SUM(G400*D398)</f>
        <v>0</v>
      </c>
      <c r="H398" s="10">
        <f>SUM(H400*D398)</f>
        <v>0</v>
      </c>
    </row>
    <row r="399" spans="1:8" ht="15">
      <c r="A399" s="7"/>
      <c r="B399" s="7"/>
      <c r="C399" s="12" t="s">
        <v>17</v>
      </c>
      <c r="D399" s="12" t="s">
        <v>17</v>
      </c>
      <c r="E399" s="7"/>
      <c r="F399" s="12" t="s">
        <v>17</v>
      </c>
      <c r="G399" s="12" t="s">
        <v>17</v>
      </c>
      <c r="H399" s="12" t="s">
        <v>17</v>
      </c>
    </row>
    <row r="400" spans="1:8" ht="15">
      <c r="A400" s="7"/>
      <c r="B400" s="7"/>
      <c r="C400" s="10">
        <f>SUM(C397:C398)</f>
        <v>7803414123</v>
      </c>
      <c r="D400" s="14">
        <f>SUM(D397:D398)</f>
        <v>1</v>
      </c>
      <c r="E400" s="7" t="s">
        <v>338</v>
      </c>
      <c r="F400" s="10">
        <v>22275000</v>
      </c>
      <c r="G400" s="10">
        <v>0</v>
      </c>
      <c r="H400" s="10">
        <v>0</v>
      </c>
    </row>
    <row r="401" spans="1:8" ht="15">
      <c r="A401" s="7"/>
      <c r="B401" s="7"/>
      <c r="C401" s="12" t="s">
        <v>25</v>
      </c>
      <c r="D401" s="12" t="s">
        <v>25</v>
      </c>
      <c r="E401" s="7"/>
      <c r="F401" s="12" t="s">
        <v>25</v>
      </c>
      <c r="G401" s="12" t="s">
        <v>25</v>
      </c>
      <c r="H401" s="12" t="s">
        <v>25</v>
      </c>
    </row>
    <row r="402" spans="1:8" ht="15">
      <c r="A402" s="7"/>
      <c r="B402" s="7"/>
      <c r="C402" s="10"/>
      <c r="D402" s="7"/>
      <c r="E402" s="7"/>
      <c r="F402" s="10"/>
      <c r="G402" s="10"/>
      <c r="H402" s="10"/>
    </row>
    <row r="403" spans="1:8" ht="15.75">
      <c r="A403" s="5" t="s">
        <v>339</v>
      </c>
      <c r="B403" s="7"/>
      <c r="C403" s="10"/>
      <c r="D403" s="7"/>
      <c r="E403" s="7"/>
      <c r="F403" s="24"/>
      <c r="G403" s="10"/>
      <c r="H403" s="10"/>
    </row>
    <row r="404" spans="1:8" ht="15">
      <c r="A404" s="6" t="s">
        <v>17</v>
      </c>
      <c r="B404" s="7"/>
      <c r="C404" s="10"/>
      <c r="D404" s="7"/>
      <c r="E404" s="7"/>
      <c r="F404" s="17" t="s">
        <v>55</v>
      </c>
      <c r="G404" s="10"/>
      <c r="H404" s="10"/>
    </row>
    <row r="405" spans="1:8" ht="15">
      <c r="A405" s="9" t="s">
        <v>340</v>
      </c>
      <c r="B405" s="9" t="s">
        <v>341</v>
      </c>
      <c r="C405" s="10">
        <f>ROUND(VLOOKUP(B405,Valuation!$A$2:$G$566,7,FALSE),0)</f>
        <v>1224448838</v>
      </c>
      <c r="D405" s="11">
        <f>SUM(C405/C408)</f>
        <v>0.33072551611493745</v>
      </c>
      <c r="E405" s="7"/>
      <c r="F405" s="10">
        <f>SUM(F408*D405)</f>
        <v>9214343.604478272</v>
      </c>
      <c r="G405" s="10">
        <f>SUM(G408*D405)</f>
        <v>0</v>
      </c>
      <c r="H405" s="10">
        <f>SUM(H408*D405)</f>
        <v>0</v>
      </c>
    </row>
    <row r="406" spans="1:8" ht="15">
      <c r="A406" s="9" t="s">
        <v>342</v>
      </c>
      <c r="B406" s="9" t="s">
        <v>343</v>
      </c>
      <c r="C406" s="10">
        <f>ROUND(VLOOKUP(B406,Valuation!$A$2:$G$566,7,FALSE),0)</f>
        <v>2477862530</v>
      </c>
      <c r="D406" s="11">
        <f>SUM(C406/C408)</f>
        <v>0.6692744838850626</v>
      </c>
      <c r="E406" s="7"/>
      <c r="F406" s="10">
        <f>SUM(F408*D406)</f>
        <v>18646656.39552173</v>
      </c>
      <c r="G406" s="10">
        <f>SUM(G408*D406)</f>
        <v>0</v>
      </c>
      <c r="H406" s="10">
        <f>SUM(H408*D406)</f>
        <v>0</v>
      </c>
    </row>
    <row r="407" spans="1:8" ht="15">
      <c r="A407" s="7"/>
      <c r="B407" s="7"/>
      <c r="C407" s="12" t="s">
        <v>17</v>
      </c>
      <c r="D407" s="12" t="s">
        <v>17</v>
      </c>
      <c r="E407" s="7"/>
      <c r="F407" s="12" t="s">
        <v>17</v>
      </c>
      <c r="G407" s="12" t="s">
        <v>17</v>
      </c>
      <c r="H407" s="12" t="s">
        <v>17</v>
      </c>
    </row>
    <row r="408" spans="1:8" ht="15">
      <c r="A408" s="7"/>
      <c r="B408" s="7"/>
      <c r="C408" s="10">
        <f>SUM(C405:C406)</f>
        <v>3702311368</v>
      </c>
      <c r="D408" s="14">
        <f>SUM(D405:D406)</f>
        <v>1</v>
      </c>
      <c r="E408" s="7"/>
      <c r="F408" s="10">
        <v>27861000</v>
      </c>
      <c r="G408" s="10">
        <v>0</v>
      </c>
      <c r="H408" s="20">
        <v>0</v>
      </c>
    </row>
    <row r="409" spans="1:8" ht="15">
      <c r="A409" s="7"/>
      <c r="B409" s="7"/>
      <c r="C409" s="12" t="s">
        <v>25</v>
      </c>
      <c r="D409" s="12" t="s">
        <v>25</v>
      </c>
      <c r="E409" s="7"/>
      <c r="F409" s="12" t="s">
        <v>25</v>
      </c>
      <c r="G409" s="12" t="s">
        <v>25</v>
      </c>
      <c r="H409" s="12" t="s">
        <v>25</v>
      </c>
    </row>
    <row r="410" spans="1:8" ht="15">
      <c r="A410" s="7"/>
      <c r="B410" s="7"/>
      <c r="C410" s="10"/>
      <c r="D410" s="7"/>
      <c r="E410" s="7"/>
      <c r="F410" s="10"/>
      <c r="G410" s="10"/>
      <c r="H410" s="10"/>
    </row>
    <row r="411" spans="1:8" ht="15.75">
      <c r="A411" s="5" t="s">
        <v>344</v>
      </c>
      <c r="B411" s="7"/>
      <c r="C411" s="10"/>
      <c r="D411" s="7"/>
      <c r="E411" s="7"/>
      <c r="F411" s="10"/>
      <c r="G411" s="10"/>
      <c r="H411" s="10"/>
    </row>
    <row r="412" spans="1:8" ht="15">
      <c r="A412" s="6" t="s">
        <v>17</v>
      </c>
      <c r="B412" s="7"/>
      <c r="C412" s="10"/>
      <c r="D412" s="7"/>
      <c r="E412" s="7"/>
      <c r="F412" s="19" t="s">
        <v>55</v>
      </c>
      <c r="G412" s="10"/>
      <c r="H412" s="10"/>
    </row>
    <row r="413" spans="1:8" ht="15">
      <c r="A413" s="9" t="s">
        <v>345</v>
      </c>
      <c r="B413" s="9" t="s">
        <v>346</v>
      </c>
      <c r="C413" s="10">
        <f>ROUND(VLOOKUP(B413,Valuation!$A$2:$G$566,7,FALSE),0)</f>
        <v>2532266763</v>
      </c>
      <c r="D413" s="11">
        <f>SUM(C413/C417)</f>
        <v>0.39949389610126784</v>
      </c>
      <c r="E413" s="7"/>
      <c r="F413" s="10">
        <f>SUM(F417*D413)</f>
        <v>9301815.87682192</v>
      </c>
      <c r="G413" s="10">
        <f>SUM(G417*C413)</f>
        <v>0</v>
      </c>
      <c r="H413" s="10">
        <f>SUM(H417*D413)</f>
        <v>0</v>
      </c>
    </row>
    <row r="414" spans="1:8" ht="15">
      <c r="A414" s="9" t="s">
        <v>347</v>
      </c>
      <c r="B414" s="9" t="s">
        <v>348</v>
      </c>
      <c r="C414" s="10">
        <f>ROUND(VLOOKUP(B414,Valuation!$A$2:$G$566,7,FALSE),0)</f>
        <v>58209279</v>
      </c>
      <c r="D414" s="11">
        <f>SUM(C414/C417)</f>
        <v>0.00918317611585526</v>
      </c>
      <c r="E414" s="7"/>
      <c r="F414" s="10">
        <f>SUM(F417*D414)</f>
        <v>213821.0726815739</v>
      </c>
      <c r="G414" s="10">
        <f>SUM(G417*C414)</f>
        <v>0</v>
      </c>
      <c r="H414" s="10">
        <f>SUM(H417*D414)</f>
        <v>0</v>
      </c>
    </row>
    <row r="415" spans="1:8" ht="15">
      <c r="A415" s="9" t="s">
        <v>349</v>
      </c>
      <c r="B415" s="9" t="s">
        <v>350</v>
      </c>
      <c r="C415" s="10">
        <f>ROUND(VLOOKUP(B415,Valuation!$A$2:$G$566,7,FALSE),0)</f>
        <v>3748210951</v>
      </c>
      <c r="D415" s="11">
        <f>SUM(C415/C417)</f>
        <v>0.5913229277828769</v>
      </c>
      <c r="E415" s="7"/>
      <c r="F415" s="10">
        <f>SUM(F417*D415)</f>
        <v>13768363.050496506</v>
      </c>
      <c r="G415" s="10">
        <f>SUM(G417*C415)</f>
        <v>0</v>
      </c>
      <c r="H415" s="10">
        <f>SUM(H417*D415)</f>
        <v>0</v>
      </c>
    </row>
    <row r="416" spans="1:8" ht="15">
      <c r="A416" s="7"/>
      <c r="B416" s="7"/>
      <c r="C416" s="12" t="s">
        <v>17</v>
      </c>
      <c r="D416" s="12" t="s">
        <v>17</v>
      </c>
      <c r="E416" s="7"/>
      <c r="F416" s="12" t="s">
        <v>17</v>
      </c>
      <c r="G416" s="12" t="s">
        <v>17</v>
      </c>
      <c r="H416" s="12" t="s">
        <v>17</v>
      </c>
    </row>
    <row r="417" spans="1:8" ht="15">
      <c r="A417" s="7"/>
      <c r="B417" s="7"/>
      <c r="C417" s="10">
        <f>SUM(C413:C415)</f>
        <v>6338686993</v>
      </c>
      <c r="D417" s="14">
        <f>SUM(D413:D415)</f>
        <v>1</v>
      </c>
      <c r="E417" s="7"/>
      <c r="F417" s="10">
        <v>23284000</v>
      </c>
      <c r="G417" s="10">
        <v>0</v>
      </c>
      <c r="H417" s="10">
        <v>0</v>
      </c>
    </row>
    <row r="418" spans="1:8" ht="15">
      <c r="A418" s="7"/>
      <c r="B418" s="7"/>
      <c r="C418" s="12" t="s">
        <v>25</v>
      </c>
      <c r="D418" s="12" t="s">
        <v>25</v>
      </c>
      <c r="E418" s="7"/>
      <c r="F418" s="12" t="s">
        <v>25</v>
      </c>
      <c r="G418" s="12" t="s">
        <v>25</v>
      </c>
      <c r="H418" s="12" t="s">
        <v>25</v>
      </c>
    </row>
    <row r="419" spans="1:8" ht="15">
      <c r="A419" s="7"/>
      <c r="B419" s="7"/>
      <c r="C419" s="10"/>
      <c r="D419" s="7"/>
      <c r="E419" s="7"/>
      <c r="F419" s="10"/>
      <c r="G419" s="10"/>
      <c r="H419" s="10"/>
    </row>
    <row r="420" spans="1:8" ht="15.75">
      <c r="A420" s="5" t="s">
        <v>351</v>
      </c>
      <c r="B420" s="7"/>
      <c r="C420" s="10"/>
      <c r="D420" s="7"/>
      <c r="E420" s="7"/>
      <c r="F420" s="10"/>
      <c r="G420" s="10"/>
      <c r="H420" s="10"/>
    </row>
    <row r="421" spans="1:8" ht="15">
      <c r="A421" s="6" t="s">
        <v>17</v>
      </c>
      <c r="B421" s="7"/>
      <c r="C421" s="10"/>
      <c r="D421" s="7"/>
      <c r="E421" s="7"/>
      <c r="F421" s="10"/>
      <c r="G421" s="10"/>
      <c r="H421" s="10"/>
    </row>
    <row r="422" spans="1:8" ht="15">
      <c r="A422" s="9" t="s">
        <v>352</v>
      </c>
      <c r="B422" s="9" t="s">
        <v>353</v>
      </c>
      <c r="C422" s="10">
        <f>ROUND(VLOOKUP(B422,Valuation!$A$2:$G$566,7,FALSE),0)</f>
        <v>175857433</v>
      </c>
      <c r="D422" s="11">
        <f>SUM(C422/C425)</f>
        <v>0.029266280591793727</v>
      </c>
      <c r="E422" s="7"/>
      <c r="F422" s="10">
        <f>SUM(F425*D422)</f>
        <v>718048.1943196591</v>
      </c>
      <c r="G422" s="10">
        <f>SUM(G425*C422)</f>
        <v>0</v>
      </c>
      <c r="H422" s="10">
        <f>SUM(H425*D422)</f>
        <v>0</v>
      </c>
    </row>
    <row r="423" spans="1:8" ht="15">
      <c r="A423" s="9" t="s">
        <v>354</v>
      </c>
      <c r="B423" s="9" t="s">
        <v>355</v>
      </c>
      <c r="C423" s="10">
        <f>ROUND(VLOOKUP(B423,Valuation!$A$2:$G$566,7,FALSE),0)</f>
        <v>5833017950</v>
      </c>
      <c r="D423" s="11">
        <f>SUM(C423/C425)</f>
        <v>0.9707337194082063</v>
      </c>
      <c r="E423" s="7"/>
      <c r="F423" s="10">
        <f>SUM(F425*D423)</f>
        <v>23816951.805680342</v>
      </c>
      <c r="G423" s="10">
        <f>SUM(G425*C423)</f>
        <v>0</v>
      </c>
      <c r="H423" s="10">
        <f>SUM(H425*D423)</f>
        <v>0</v>
      </c>
    </row>
    <row r="424" spans="1:9" ht="15">
      <c r="A424" s="7"/>
      <c r="B424" s="7"/>
      <c r="C424" s="12" t="s">
        <v>17</v>
      </c>
      <c r="D424" s="12" t="s">
        <v>17</v>
      </c>
      <c r="E424" s="7"/>
      <c r="F424" s="12" t="s">
        <v>17</v>
      </c>
      <c r="G424" s="12" t="s">
        <v>17</v>
      </c>
      <c r="H424" s="12" t="s">
        <v>17</v>
      </c>
      <c r="I424" s="33"/>
    </row>
    <row r="425" spans="1:8" ht="15">
      <c r="A425" s="7"/>
      <c r="B425" s="7"/>
      <c r="C425" s="10">
        <f>SUM(C422:C423)</f>
        <v>6008875383</v>
      </c>
      <c r="D425" s="14">
        <f>SUM(D422:D423)</f>
        <v>1</v>
      </c>
      <c r="E425" s="7"/>
      <c r="F425" s="10">
        <v>24535000</v>
      </c>
      <c r="G425" s="10">
        <v>0</v>
      </c>
      <c r="H425" s="10">
        <v>0</v>
      </c>
    </row>
    <row r="426" spans="1:8" ht="15">
      <c r="A426" s="7"/>
      <c r="B426" s="7"/>
      <c r="C426" s="12" t="s">
        <v>25</v>
      </c>
      <c r="D426" s="12" t="s">
        <v>25</v>
      </c>
      <c r="E426" s="7"/>
      <c r="F426" s="12" t="s">
        <v>25</v>
      </c>
      <c r="G426" s="12" t="s">
        <v>25</v>
      </c>
      <c r="H426" s="12" t="s">
        <v>25</v>
      </c>
    </row>
    <row r="427" spans="1:8" ht="15">
      <c r="A427" s="7"/>
      <c r="B427" s="7"/>
      <c r="C427" s="10"/>
      <c r="D427" s="7"/>
      <c r="E427" s="7"/>
      <c r="F427" s="10"/>
      <c r="G427" s="10"/>
      <c r="H427" s="10"/>
    </row>
    <row r="428" spans="1:8" ht="15.75">
      <c r="A428" s="5" t="s">
        <v>356</v>
      </c>
      <c r="B428" s="7"/>
      <c r="C428" s="10"/>
      <c r="D428" s="7"/>
      <c r="E428" s="7"/>
      <c r="F428" s="10"/>
      <c r="G428" s="10"/>
      <c r="H428" s="10"/>
    </row>
    <row r="429" spans="1:8" ht="15">
      <c r="A429" s="6" t="s">
        <v>17</v>
      </c>
      <c r="B429" s="7"/>
      <c r="C429" s="10"/>
      <c r="D429" s="7"/>
      <c r="E429" s="7"/>
      <c r="F429" s="19" t="s">
        <v>55</v>
      </c>
      <c r="G429" s="10"/>
      <c r="H429" s="10"/>
    </row>
    <row r="430" spans="1:8" ht="15">
      <c r="A430" s="9" t="s">
        <v>357</v>
      </c>
      <c r="B430" s="9" t="s">
        <v>358</v>
      </c>
      <c r="C430" s="10">
        <f>ROUND(VLOOKUP(B430,Valuation!$A$2:$G$566,7,FALSE),0)</f>
        <v>1794228991</v>
      </c>
      <c r="D430" s="11">
        <f>SUM(C430/C434)</f>
        <v>0.3227931547037136</v>
      </c>
      <c r="E430" s="7"/>
      <c r="F430" s="10">
        <f>SUM(F434*D430)</f>
        <v>6250889.440837414</v>
      </c>
      <c r="G430" s="10">
        <f>SUM(G434*D430)</f>
        <v>0</v>
      </c>
      <c r="H430" s="10">
        <f>SUM(H434*D430)</f>
        <v>0</v>
      </c>
    </row>
    <row r="431" spans="1:8" ht="15">
      <c r="A431" s="9" t="s">
        <v>359</v>
      </c>
      <c r="B431" s="9" t="s">
        <v>360</v>
      </c>
      <c r="C431" s="10">
        <f>ROUND(VLOOKUP(B431,Valuation!$A$2:$G$566,7,FALSE),0)</f>
        <v>2469902929</v>
      </c>
      <c r="D431" s="11">
        <f>SUM(C431/C434)</f>
        <v>0.4443511738262022</v>
      </c>
      <c r="E431" s="7"/>
      <c r="F431" s="10">
        <f>SUM(F434*D431)</f>
        <v>8604860.481144406</v>
      </c>
      <c r="G431" s="10">
        <f>SUM(G434*D431)</f>
        <v>0</v>
      </c>
      <c r="H431" s="10">
        <f>SUM(H434*D431)</f>
        <v>0</v>
      </c>
    </row>
    <row r="432" spans="1:8" ht="15">
      <c r="A432" s="9" t="s">
        <v>361</v>
      </c>
      <c r="B432" s="9" t="s">
        <v>362</v>
      </c>
      <c r="C432" s="10">
        <f>ROUND(VLOOKUP(B432,Valuation!$A$2:$G$566,7,FALSE),0)</f>
        <v>1294316160</v>
      </c>
      <c r="D432" s="11">
        <f>SUM(C432/C434)</f>
        <v>0.23285567147008415</v>
      </c>
      <c r="E432" s="7"/>
      <c r="F432" s="10">
        <f>SUM(F434*D432)</f>
        <v>4509250.078018179</v>
      </c>
      <c r="G432" s="10">
        <f>SUM(G434*D432)</f>
        <v>0</v>
      </c>
      <c r="H432" s="10">
        <f>SUM(H434*D432)</f>
        <v>0</v>
      </c>
    </row>
    <row r="433" spans="1:8" ht="15">
      <c r="A433" s="7"/>
      <c r="B433" s="7"/>
      <c r="C433" s="12" t="s">
        <v>17</v>
      </c>
      <c r="D433" s="12" t="s">
        <v>17</v>
      </c>
      <c r="E433" s="7"/>
      <c r="F433" s="12" t="s">
        <v>17</v>
      </c>
      <c r="G433" s="12" t="s">
        <v>17</v>
      </c>
      <c r="H433" s="12" t="s">
        <v>17</v>
      </c>
    </row>
    <row r="434" spans="1:8" ht="15">
      <c r="A434" s="7"/>
      <c r="B434" s="7"/>
      <c r="C434" s="10">
        <f>SUM(C430:C432)</f>
        <v>5558448080</v>
      </c>
      <c r="D434" s="14">
        <f>SUM(D430:D432)</f>
        <v>0.9999999999999999</v>
      </c>
      <c r="E434" s="7"/>
      <c r="F434" s="10">
        <v>19365000</v>
      </c>
      <c r="G434" s="10">
        <v>0</v>
      </c>
      <c r="H434" s="10">
        <v>0</v>
      </c>
    </row>
    <row r="435" spans="1:8" ht="15">
      <c r="A435" s="7"/>
      <c r="B435" s="7"/>
      <c r="C435" s="12" t="s">
        <v>25</v>
      </c>
      <c r="D435" s="12" t="s">
        <v>25</v>
      </c>
      <c r="E435" s="7"/>
      <c r="F435" s="12" t="s">
        <v>25</v>
      </c>
      <c r="G435" s="12" t="s">
        <v>25</v>
      </c>
      <c r="H435" s="12" t="s">
        <v>25</v>
      </c>
    </row>
    <row r="436" spans="1:8" ht="15">
      <c r="A436" s="7"/>
      <c r="B436" s="7"/>
      <c r="C436" s="10"/>
      <c r="D436" s="7"/>
      <c r="E436" s="7"/>
      <c r="F436" s="10"/>
      <c r="G436" s="10"/>
      <c r="H436" s="10"/>
    </row>
    <row r="437" spans="1:8" ht="15.75">
      <c r="A437" s="5" t="s">
        <v>363</v>
      </c>
      <c r="B437" s="7"/>
      <c r="C437" s="10"/>
      <c r="D437" s="7"/>
      <c r="E437" s="7"/>
      <c r="F437" s="10"/>
      <c r="G437" s="10"/>
      <c r="H437" s="10"/>
    </row>
    <row r="438" spans="1:8" ht="15.75">
      <c r="A438" s="6" t="s">
        <v>17</v>
      </c>
      <c r="B438" s="7"/>
      <c r="C438" s="10"/>
      <c r="D438" s="7"/>
      <c r="E438" s="7"/>
      <c r="F438" s="4" t="s">
        <v>55</v>
      </c>
      <c r="G438" s="10"/>
      <c r="H438" s="10"/>
    </row>
    <row r="439" spans="1:8" ht="15">
      <c r="A439" s="9" t="s">
        <v>364</v>
      </c>
      <c r="B439" s="9" t="s">
        <v>365</v>
      </c>
      <c r="C439" s="10">
        <f>ROUND(VLOOKUP(B439,Valuation!$A$2:$G$566,7,FALSE),0)</f>
        <v>1924698846</v>
      </c>
      <c r="D439" s="11">
        <f>SUM(C439/C442)</f>
        <v>0.3237179836705141</v>
      </c>
      <c r="E439" s="7"/>
      <c r="F439" s="10">
        <f>SUM(F442*D439)</f>
        <v>3793974.768618425</v>
      </c>
      <c r="G439" s="10">
        <f>SUM(G442*D439)</f>
        <v>0</v>
      </c>
      <c r="H439" s="10">
        <f>SUM(H442*D439)</f>
        <v>0</v>
      </c>
    </row>
    <row r="440" spans="1:8" ht="15">
      <c r="A440" s="9" t="s">
        <v>366</v>
      </c>
      <c r="B440" s="9" t="s">
        <v>367</v>
      </c>
      <c r="C440" s="10">
        <f>ROUND(VLOOKUP(B440,Valuation!$A$2:$G$566,7,FALSE),0)</f>
        <v>4020904868</v>
      </c>
      <c r="D440" s="11">
        <f>SUM(C440/C442)</f>
        <v>0.6762820163294859</v>
      </c>
      <c r="E440" s="7"/>
      <c r="F440" s="10">
        <f>SUM(F442*D440)</f>
        <v>7926025.231381575</v>
      </c>
      <c r="G440" s="10">
        <f>SUM(G442*D440)</f>
        <v>0</v>
      </c>
      <c r="H440" s="10">
        <f>SUM(H442*D440)</f>
        <v>0</v>
      </c>
    </row>
    <row r="441" spans="1:9" ht="15">
      <c r="A441" s="7"/>
      <c r="B441" s="7"/>
      <c r="C441" s="12" t="s">
        <v>17</v>
      </c>
      <c r="D441" s="12" t="s">
        <v>17</v>
      </c>
      <c r="E441" s="7"/>
      <c r="F441" s="12" t="s">
        <v>17</v>
      </c>
      <c r="G441" s="12" t="s">
        <v>17</v>
      </c>
      <c r="H441" s="12" t="s">
        <v>17</v>
      </c>
      <c r="I441" s="33"/>
    </row>
    <row r="442" spans="1:8" ht="15">
      <c r="A442" s="7"/>
      <c r="B442" s="7"/>
      <c r="C442" s="10">
        <f>SUM(C439:C440)</f>
        <v>5945603714</v>
      </c>
      <c r="D442" s="14">
        <f>SUM(D439:D440)</f>
        <v>1</v>
      </c>
      <c r="E442" s="7"/>
      <c r="F442" s="10">
        <v>11720000</v>
      </c>
      <c r="G442" s="10">
        <v>0</v>
      </c>
      <c r="H442" s="10">
        <v>0</v>
      </c>
    </row>
    <row r="443" spans="1:8" ht="15">
      <c r="A443" s="7"/>
      <c r="B443" s="7"/>
      <c r="C443" s="12" t="s">
        <v>25</v>
      </c>
      <c r="D443" s="12" t="s">
        <v>25</v>
      </c>
      <c r="E443" s="7"/>
      <c r="F443" s="12" t="s">
        <v>25</v>
      </c>
      <c r="G443" s="12" t="s">
        <v>25</v>
      </c>
      <c r="H443" s="12" t="s">
        <v>25</v>
      </c>
    </row>
    <row r="444" spans="1:8" ht="15">
      <c r="A444" s="7"/>
      <c r="B444" s="7"/>
      <c r="C444" s="10"/>
      <c r="D444" s="7"/>
      <c r="E444" s="7"/>
      <c r="F444" s="10"/>
      <c r="G444" s="10"/>
      <c r="H444" s="10" t="s">
        <v>338</v>
      </c>
    </row>
    <row r="445" spans="1:8" ht="15.75">
      <c r="A445" s="5" t="s">
        <v>368</v>
      </c>
      <c r="B445" s="7"/>
      <c r="C445" s="10"/>
      <c r="D445" s="7"/>
      <c r="E445" s="7"/>
      <c r="F445" s="10"/>
      <c r="G445" s="10"/>
      <c r="H445" s="10"/>
    </row>
    <row r="446" spans="1:8" ht="15">
      <c r="A446" s="6" t="s">
        <v>17</v>
      </c>
      <c r="B446" s="7"/>
      <c r="C446" s="10"/>
      <c r="D446" s="7"/>
      <c r="E446" s="7"/>
      <c r="F446" s="10"/>
      <c r="G446" s="24"/>
      <c r="H446" s="10"/>
    </row>
    <row r="447" spans="1:8" ht="15">
      <c r="A447" s="9" t="s">
        <v>369</v>
      </c>
      <c r="B447" s="9" t="s">
        <v>370</v>
      </c>
      <c r="C447" s="10">
        <f>ROUND(VLOOKUP(B447,Valuation!$A$2:$G$566,7,FALSE),0)</f>
        <v>1695202628</v>
      </c>
      <c r="D447" s="11">
        <f>SUM(C447/C452)</f>
        <v>0.30252950068209544</v>
      </c>
      <c r="E447" s="7"/>
      <c r="F447" s="10">
        <f>SUM(F452*D447)</f>
        <v>2144934.1598360566</v>
      </c>
      <c r="G447" s="10">
        <f>SUM(G452*D447)</f>
        <v>0</v>
      </c>
      <c r="H447" s="10">
        <f>SUM(H452*D447)</f>
        <v>0</v>
      </c>
    </row>
    <row r="448" spans="1:8" ht="15">
      <c r="A448" s="9" t="s">
        <v>371</v>
      </c>
      <c r="B448" s="9" t="s">
        <v>372</v>
      </c>
      <c r="C448" s="10">
        <f>ROUND(VLOOKUP(B448,Valuation!$A$2:$G$566,7,FALSE),0)</f>
        <v>1423829472</v>
      </c>
      <c r="D448" s="11">
        <f>SUM(C448/C452)</f>
        <v>0.2540996646098944</v>
      </c>
      <c r="E448" s="7"/>
      <c r="F448" s="10">
        <f>SUM(F452*D448)</f>
        <v>1801566.6220841515</v>
      </c>
      <c r="G448" s="10">
        <f>SUM(G452*D448)</f>
        <v>0</v>
      </c>
      <c r="H448" s="10">
        <f>SUM(H452*D448)</f>
        <v>0</v>
      </c>
    </row>
    <row r="449" spans="1:8" ht="15">
      <c r="A449" s="9" t="s">
        <v>373</v>
      </c>
      <c r="B449" s="9" t="s">
        <v>374</v>
      </c>
      <c r="C449" s="10">
        <f>ROUND(VLOOKUP(B449,Valuation!$A$2:$G$566,7,FALSE),0)</f>
        <v>927221424</v>
      </c>
      <c r="D449" s="11">
        <f>SUM(C449/C452)</f>
        <v>0.16547392612021217</v>
      </c>
      <c r="E449" s="7"/>
      <c r="F449" s="10">
        <f>SUM(F452*D449)</f>
        <v>1173210.1361923043</v>
      </c>
      <c r="G449" s="10">
        <f>SUM(G452*D449)</f>
        <v>0</v>
      </c>
      <c r="H449" s="10">
        <f>SUM(H452*D449)</f>
        <v>0</v>
      </c>
    </row>
    <row r="450" spans="1:8" ht="15">
      <c r="A450" s="9" t="s">
        <v>375</v>
      </c>
      <c r="B450" s="9" t="s">
        <v>376</v>
      </c>
      <c r="C450" s="10">
        <f>ROUND(VLOOKUP(B450,Valuation!$A$2:$G$566,7,FALSE),0)</f>
        <v>1557175643</v>
      </c>
      <c r="D450" s="11">
        <f>SUM(C450/C452)</f>
        <v>0.277896908587798</v>
      </c>
      <c r="E450" s="7"/>
      <c r="F450" s="10">
        <f>SUM(F452*D450)</f>
        <v>1970289.0818874876</v>
      </c>
      <c r="G450" s="10">
        <f>SUM(G452*D450)</f>
        <v>0</v>
      </c>
      <c r="H450" s="10">
        <f>SUM(H452*D450)</f>
        <v>0</v>
      </c>
    </row>
    <row r="451" spans="1:8" ht="15">
      <c r="A451" s="7"/>
      <c r="B451" s="7"/>
      <c r="C451" s="12" t="s">
        <v>17</v>
      </c>
      <c r="D451" s="12" t="s">
        <v>17</v>
      </c>
      <c r="E451" s="7"/>
      <c r="F451" s="12" t="s">
        <v>17</v>
      </c>
      <c r="G451" s="12" t="s">
        <v>17</v>
      </c>
      <c r="H451" s="12" t="s">
        <v>17</v>
      </c>
    </row>
    <row r="452" spans="1:8" ht="15">
      <c r="A452" s="7"/>
      <c r="B452" s="7"/>
      <c r="C452" s="10">
        <f>SUM(C447:C450)</f>
        <v>5603429167</v>
      </c>
      <c r="D452" s="14">
        <f>SUM(D447:D450)</f>
        <v>1</v>
      </c>
      <c r="E452" s="7"/>
      <c r="F452" s="10">
        <v>7090000</v>
      </c>
      <c r="G452" s="10">
        <v>0</v>
      </c>
      <c r="H452" s="10">
        <v>0</v>
      </c>
    </row>
    <row r="453" spans="1:8" ht="15">
      <c r="A453" s="7"/>
      <c r="B453" s="7"/>
      <c r="C453" s="12" t="s">
        <v>25</v>
      </c>
      <c r="D453" s="12" t="s">
        <v>25</v>
      </c>
      <c r="E453" s="7"/>
      <c r="F453" s="12" t="s">
        <v>25</v>
      </c>
      <c r="G453" s="12" t="s">
        <v>25</v>
      </c>
      <c r="H453" s="12" t="s">
        <v>25</v>
      </c>
    </row>
    <row r="454" spans="1:8" ht="15">
      <c r="A454" s="7"/>
      <c r="B454" s="7"/>
      <c r="C454" s="10"/>
      <c r="D454" s="7"/>
      <c r="E454" s="7"/>
      <c r="F454" s="10"/>
      <c r="G454" s="10"/>
      <c r="H454" s="10"/>
    </row>
    <row r="455" spans="1:8" ht="15.75">
      <c r="A455" s="5" t="s">
        <v>377</v>
      </c>
      <c r="B455" s="7"/>
      <c r="C455" s="10"/>
      <c r="D455" s="7"/>
      <c r="E455" s="7"/>
      <c r="F455" s="10"/>
      <c r="G455" s="10"/>
      <c r="H455" s="10"/>
    </row>
    <row r="456" spans="1:8" ht="15">
      <c r="A456" s="6" t="s">
        <v>17</v>
      </c>
      <c r="B456" s="7"/>
      <c r="C456" s="10"/>
      <c r="D456" s="7"/>
      <c r="E456" s="7"/>
      <c r="F456" s="10"/>
      <c r="G456" s="10"/>
      <c r="H456" s="10"/>
    </row>
    <row r="457" spans="1:8" ht="15">
      <c r="A457" s="9" t="s">
        <v>347</v>
      </c>
      <c r="B457" s="9" t="s">
        <v>348</v>
      </c>
      <c r="C457" s="10">
        <f>ROUND(VLOOKUP(B457,Valuation!$A$2:$G$566,7,FALSE),0)</f>
        <v>58209279</v>
      </c>
      <c r="D457" s="11">
        <f>SUM(C457/C460)</f>
        <v>0.015292394292471485</v>
      </c>
      <c r="E457" s="7"/>
      <c r="F457" s="10">
        <f>SUM(F460*D457)</f>
        <v>469140.07210444025</v>
      </c>
      <c r="G457" s="26">
        <f>SUM(G460*D457)</f>
        <v>0</v>
      </c>
      <c r="H457" s="10">
        <f>SUM(H460*D457)</f>
        <v>0</v>
      </c>
    </row>
    <row r="458" spans="1:8" ht="15">
      <c r="A458" s="9" t="s">
        <v>349</v>
      </c>
      <c r="B458" s="9" t="s">
        <v>350</v>
      </c>
      <c r="C458" s="10">
        <f>ROUND(VLOOKUP(B458,Valuation!$A$2:$G$566,7,FALSE),0)</f>
        <v>3748210951</v>
      </c>
      <c r="D458" s="11">
        <f>SUM(C458/C460)</f>
        <v>0.9847076057075285</v>
      </c>
      <c r="E458" s="7"/>
      <c r="F458" s="10">
        <f>SUM(F460*D458)</f>
        <v>30208859.927895557</v>
      </c>
      <c r="G458" s="10">
        <f>SUM(G460*D458)</f>
        <v>0</v>
      </c>
      <c r="H458" s="10">
        <f>SUM(H460*D458)</f>
        <v>0</v>
      </c>
    </row>
    <row r="459" spans="1:8" ht="15">
      <c r="A459" s="7"/>
      <c r="B459" s="7"/>
      <c r="C459" s="12" t="s">
        <v>17</v>
      </c>
      <c r="D459" s="12" t="s">
        <v>17</v>
      </c>
      <c r="E459" s="7"/>
      <c r="F459" s="12" t="s">
        <v>17</v>
      </c>
      <c r="G459" s="12" t="s">
        <v>17</v>
      </c>
      <c r="H459" s="12" t="s">
        <v>17</v>
      </c>
    </row>
    <row r="460" spans="1:8" ht="15">
      <c r="A460" s="7"/>
      <c r="B460" s="7"/>
      <c r="C460" s="10">
        <f>SUM(C457:C458)</f>
        <v>3806420230</v>
      </c>
      <c r="D460" s="14">
        <f>SUM(D457:D458)</f>
        <v>1</v>
      </c>
      <c r="E460" s="7"/>
      <c r="F460" s="10">
        <v>30678000</v>
      </c>
      <c r="G460" s="10">
        <v>0</v>
      </c>
      <c r="H460" s="10">
        <v>0</v>
      </c>
    </row>
    <row r="461" spans="1:9" ht="15">
      <c r="A461" s="7"/>
      <c r="B461" s="7"/>
      <c r="C461" s="12" t="s">
        <v>25</v>
      </c>
      <c r="D461" s="12" t="s">
        <v>25</v>
      </c>
      <c r="E461" s="7"/>
      <c r="F461" s="12" t="s">
        <v>25</v>
      </c>
      <c r="G461" s="12" t="s">
        <v>25</v>
      </c>
      <c r="H461" s="12" t="s">
        <v>25</v>
      </c>
      <c r="I461" s="33"/>
    </row>
    <row r="462" spans="1:8" ht="15">
      <c r="A462" s="7"/>
      <c r="B462" s="7"/>
      <c r="C462" s="10"/>
      <c r="D462" s="7"/>
      <c r="E462" s="7"/>
      <c r="F462" s="10"/>
      <c r="G462" s="10"/>
      <c r="H462" s="10"/>
    </row>
    <row r="463" spans="1:8" ht="15.75">
      <c r="A463" s="5" t="s">
        <v>378</v>
      </c>
      <c r="B463" s="7"/>
      <c r="C463" s="10"/>
      <c r="D463" s="7"/>
      <c r="E463" s="7"/>
      <c r="F463" s="10"/>
      <c r="G463" s="10"/>
      <c r="H463" s="10"/>
    </row>
    <row r="464" spans="1:8" ht="15.75">
      <c r="A464" s="6" t="s">
        <v>17</v>
      </c>
      <c r="B464" s="7"/>
      <c r="C464" s="10"/>
      <c r="D464" s="7"/>
      <c r="E464" s="7"/>
      <c r="F464" s="4"/>
      <c r="G464" s="10"/>
      <c r="H464" s="10"/>
    </row>
    <row r="465" spans="1:8" ht="15">
      <c r="A465" s="9" t="s">
        <v>379</v>
      </c>
      <c r="B465" s="9" t="s">
        <v>380</v>
      </c>
      <c r="C465" s="10">
        <f>ROUND(VLOOKUP(B465,Valuation!$A$2:$G$566,7,FALSE),0)</f>
        <v>201874338</v>
      </c>
      <c r="D465" s="11">
        <f>SUM(C465/C468)</f>
        <v>0.12473196657559614</v>
      </c>
      <c r="E465" s="7"/>
      <c r="F465" s="10">
        <f>SUM(F468*D465)</f>
        <v>5551819.832279785</v>
      </c>
      <c r="G465" s="10">
        <f>SUM(G468*D465)</f>
        <v>0</v>
      </c>
      <c r="H465" s="10">
        <f>SUM(H468*D465)</f>
        <v>0</v>
      </c>
    </row>
    <row r="466" spans="1:8" ht="15">
      <c r="A466" s="9" t="s">
        <v>381</v>
      </c>
      <c r="B466" s="9" t="s">
        <v>382</v>
      </c>
      <c r="C466" s="10">
        <f>ROUND(VLOOKUP(B466,Valuation!$A$2:$G$566,7,FALSE),0)</f>
        <v>1416590788</v>
      </c>
      <c r="D466" s="11">
        <f>SUM(C466/C468)</f>
        <v>0.8752680334244038</v>
      </c>
      <c r="E466" s="7"/>
      <c r="F466" s="10">
        <f>SUM(F468*D466)</f>
        <v>38958180.16772021</v>
      </c>
      <c r="G466" s="10">
        <f>SUM(G468*D466)</f>
        <v>0</v>
      </c>
      <c r="H466" s="10">
        <f>SUM(H468*D466)</f>
        <v>0</v>
      </c>
    </row>
    <row r="467" spans="1:8" ht="15">
      <c r="A467" s="7"/>
      <c r="B467" s="7"/>
      <c r="C467" s="12" t="s">
        <v>17</v>
      </c>
      <c r="D467" s="12" t="s">
        <v>17</v>
      </c>
      <c r="E467" s="7"/>
      <c r="F467" s="12" t="s">
        <v>17</v>
      </c>
      <c r="G467" s="12" t="s">
        <v>17</v>
      </c>
      <c r="H467" s="12" t="s">
        <v>17</v>
      </c>
    </row>
    <row r="468" spans="1:8" ht="15">
      <c r="A468" s="7"/>
      <c r="B468" s="7"/>
      <c r="C468" s="10">
        <f>SUM(C465:C466)</f>
        <v>1618465126</v>
      </c>
      <c r="D468" s="14">
        <f>SUM(D465:D466)</f>
        <v>1</v>
      </c>
      <c r="E468" s="7"/>
      <c r="F468" s="10">
        <v>44510000</v>
      </c>
      <c r="G468" s="10">
        <v>0</v>
      </c>
      <c r="H468" s="10">
        <v>0</v>
      </c>
    </row>
    <row r="469" spans="1:8" ht="15">
      <c r="A469" s="7"/>
      <c r="B469" s="7"/>
      <c r="C469" s="12" t="s">
        <v>25</v>
      </c>
      <c r="D469" s="12" t="s">
        <v>25</v>
      </c>
      <c r="E469" s="7"/>
      <c r="F469" s="12" t="s">
        <v>25</v>
      </c>
      <c r="G469" s="12" t="s">
        <v>25</v>
      </c>
      <c r="H469" s="12" t="s">
        <v>25</v>
      </c>
    </row>
    <row r="470" spans="1:9" ht="15">
      <c r="A470" s="7"/>
      <c r="B470" s="7"/>
      <c r="C470" s="10"/>
      <c r="D470" s="7"/>
      <c r="E470" s="7"/>
      <c r="F470" s="10"/>
      <c r="G470" s="10"/>
      <c r="H470" s="10"/>
      <c r="I470" s="33"/>
    </row>
    <row r="471" spans="1:8" ht="15.75">
      <c r="A471" s="5" t="s">
        <v>383</v>
      </c>
      <c r="B471" s="7"/>
      <c r="C471" s="10"/>
      <c r="D471" s="7"/>
      <c r="E471" s="7"/>
      <c r="F471" s="10"/>
      <c r="G471" s="10"/>
      <c r="H471" s="10"/>
    </row>
    <row r="472" spans="1:8" ht="15.75">
      <c r="A472" s="5" t="s">
        <v>384</v>
      </c>
      <c r="B472" s="7"/>
      <c r="C472" s="7"/>
      <c r="D472" s="7"/>
      <c r="E472" s="7"/>
      <c r="F472" s="23"/>
      <c r="G472" s="7"/>
      <c r="H472" s="7"/>
    </row>
    <row r="473" spans="1:8" ht="15.75">
      <c r="A473" s="6" t="s">
        <v>17</v>
      </c>
      <c r="B473" s="7"/>
      <c r="C473" s="7"/>
      <c r="D473" s="7"/>
      <c r="E473" s="7"/>
      <c r="F473" s="4" t="s">
        <v>55</v>
      </c>
      <c r="G473" s="7"/>
      <c r="H473" s="7"/>
    </row>
    <row r="474" spans="1:8" ht="15">
      <c r="A474" s="9" t="s">
        <v>385</v>
      </c>
      <c r="B474" s="9" t="s">
        <v>386</v>
      </c>
      <c r="C474" s="10">
        <f>ROUND(VLOOKUP(B474,Valuation!$A$2:$G$566,7,FALSE),0)</f>
        <v>2630559971</v>
      </c>
      <c r="D474" s="11">
        <f>SUM(C474/C477)</f>
        <v>0.4160102167856898</v>
      </c>
      <c r="E474" s="7"/>
      <c r="F474" s="10">
        <f>SUM(F477*D474)</f>
        <v>13576493.424800986</v>
      </c>
      <c r="G474" s="10">
        <f>SUM(G477*D474)</f>
        <v>0</v>
      </c>
      <c r="H474" s="10">
        <f>SUM(H477*D474)</f>
        <v>0</v>
      </c>
    </row>
    <row r="475" spans="1:8" ht="15">
      <c r="A475" s="9" t="s">
        <v>387</v>
      </c>
      <c r="B475" s="9" t="s">
        <v>388</v>
      </c>
      <c r="C475" s="10">
        <f>ROUND(VLOOKUP(B475,Valuation!$A$2:$G$566,7,FALSE),0)</f>
        <v>3692746200</v>
      </c>
      <c r="D475" s="11">
        <f>SUM(C475/C477)</f>
        <v>0.5839897832143102</v>
      </c>
      <c r="E475" s="7"/>
      <c r="F475" s="10">
        <f>SUM(F477*D475)</f>
        <v>19058506.57519901</v>
      </c>
      <c r="G475" s="10">
        <f>SUM(G477*D475)</f>
        <v>0</v>
      </c>
      <c r="H475" s="10">
        <f>SUM(H477*D475)</f>
        <v>0</v>
      </c>
    </row>
    <row r="476" spans="1:8" ht="15">
      <c r="A476" s="7"/>
      <c r="B476" s="7"/>
      <c r="C476" s="12" t="s">
        <v>17</v>
      </c>
      <c r="D476" s="12" t="s">
        <v>17</v>
      </c>
      <c r="E476" s="7"/>
      <c r="F476" s="6" t="s">
        <v>17</v>
      </c>
      <c r="G476" s="6" t="s">
        <v>17</v>
      </c>
      <c r="H476" s="6" t="s">
        <v>17</v>
      </c>
    </row>
    <row r="477" spans="1:9" ht="15">
      <c r="A477" s="7"/>
      <c r="B477" s="7"/>
      <c r="C477" s="10">
        <f>SUM(C474:C475)</f>
        <v>6323306171</v>
      </c>
      <c r="D477" s="14">
        <f>SUM(D474:D475)</f>
        <v>1</v>
      </c>
      <c r="E477" s="7"/>
      <c r="F477" s="10">
        <v>32635000</v>
      </c>
      <c r="G477" s="10">
        <v>0</v>
      </c>
      <c r="H477" s="10">
        <v>0</v>
      </c>
      <c r="I477" s="42"/>
    </row>
    <row r="478" spans="1:9" ht="15">
      <c r="A478" s="7"/>
      <c r="B478" s="7"/>
      <c r="C478" s="12" t="s">
        <v>25</v>
      </c>
      <c r="D478" s="12" t="s">
        <v>25</v>
      </c>
      <c r="E478" s="7"/>
      <c r="F478" s="9" t="s">
        <v>389</v>
      </c>
      <c r="G478" s="7"/>
      <c r="H478" s="12" t="s">
        <v>25</v>
      </c>
      <c r="I478" s="42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.75">
      <c r="A480" s="5" t="s">
        <v>390</v>
      </c>
      <c r="B480" s="7"/>
      <c r="C480" s="10"/>
      <c r="D480" s="7"/>
      <c r="E480" s="7"/>
      <c r="F480" s="10"/>
      <c r="G480" s="10"/>
      <c r="H480" s="10"/>
    </row>
    <row r="481" spans="1:8" ht="15">
      <c r="A481" s="6" t="s">
        <v>17</v>
      </c>
      <c r="B481" s="7"/>
      <c r="C481" s="10"/>
      <c r="D481" s="7"/>
      <c r="E481" s="7"/>
      <c r="F481" s="10"/>
      <c r="G481" s="10"/>
      <c r="H481" s="10"/>
    </row>
    <row r="482" spans="1:8" ht="15">
      <c r="A482" s="9" t="s">
        <v>391</v>
      </c>
      <c r="B482" s="9" t="s">
        <v>392</v>
      </c>
      <c r="C482" s="10">
        <f>ROUND(VLOOKUP(B482,Valuation!$A$2:$G$566,7,FALSE),0)</f>
        <v>3370690350</v>
      </c>
      <c r="D482" s="11">
        <f>SUM(C482/C486)</f>
        <v>0.2991205393027692</v>
      </c>
      <c r="E482" s="7"/>
      <c r="F482" s="10">
        <f>SUM(F486*D482)</f>
        <v>3323229.191653766</v>
      </c>
      <c r="G482" s="10">
        <f>SUM(G486*D482)</f>
        <v>0</v>
      </c>
      <c r="H482" s="10">
        <f>SUM(H486*D482)</f>
        <v>132.80951945042952</v>
      </c>
    </row>
    <row r="483" spans="1:9" ht="15">
      <c r="A483" s="9" t="s">
        <v>393</v>
      </c>
      <c r="B483" s="9" t="s">
        <v>394</v>
      </c>
      <c r="C483" s="10">
        <f>ROUND(VLOOKUP(B483,Valuation!$A$2:$G$566,7,FALSE),0)</f>
        <v>3620231198</v>
      </c>
      <c r="D483" s="11">
        <f>SUM(C483/C486)</f>
        <v>0.3212651996783004</v>
      </c>
      <c r="E483" s="7"/>
      <c r="F483" s="10">
        <f>SUM(F486*D483)</f>
        <v>3569256.368425918</v>
      </c>
      <c r="G483" s="10">
        <f>SUM(G486*D483)</f>
        <v>0</v>
      </c>
      <c r="H483" s="10">
        <f>SUM(H486*D483)</f>
        <v>142.64174865716538</v>
      </c>
      <c r="I483" s="33"/>
    </row>
    <row r="484" spans="1:11" ht="15">
      <c r="A484" s="9" t="s">
        <v>395</v>
      </c>
      <c r="B484" s="9" t="s">
        <v>396</v>
      </c>
      <c r="C484" s="10">
        <f>ROUND(VLOOKUP(B484,Valuation!$A$2:$G$566,7,FALSE),0)</f>
        <v>4277747457</v>
      </c>
      <c r="D484" s="11">
        <f>SUM(C484/C486)</f>
        <v>0.3796142610189303</v>
      </c>
      <c r="E484" s="7"/>
      <c r="F484" s="10">
        <f>SUM(F486*D484)</f>
        <v>4217514.4399203155</v>
      </c>
      <c r="G484" s="10">
        <f>SUM(G486*D484)</f>
        <v>0</v>
      </c>
      <c r="H484" s="10">
        <f>SUM(H486*D484)</f>
        <v>168.54873189240504</v>
      </c>
      <c r="K484" s="33"/>
    </row>
    <row r="485" spans="1:8" ht="15">
      <c r="A485" s="7"/>
      <c r="B485" s="7"/>
      <c r="C485" s="12" t="s">
        <v>17</v>
      </c>
      <c r="D485" s="12" t="s">
        <v>17</v>
      </c>
      <c r="E485" s="7"/>
      <c r="F485" s="12" t="s">
        <v>17</v>
      </c>
      <c r="G485" s="12" t="s">
        <v>17</v>
      </c>
      <c r="H485" s="12" t="s">
        <v>17</v>
      </c>
    </row>
    <row r="486" spans="1:8" ht="15">
      <c r="A486" s="7"/>
      <c r="B486" s="7"/>
      <c r="C486" s="10">
        <f>SUM(C482:C484)</f>
        <v>11268669005</v>
      </c>
      <c r="D486" s="14">
        <f>SUM(D482:D484)</f>
        <v>1</v>
      </c>
      <c r="E486" s="7"/>
      <c r="F486" s="10">
        <v>11110000</v>
      </c>
      <c r="G486" s="10">
        <v>0</v>
      </c>
      <c r="H486" s="10">
        <v>444</v>
      </c>
    </row>
    <row r="487" spans="1:8" ht="15">
      <c r="A487" s="7"/>
      <c r="B487" s="7"/>
      <c r="C487" s="12" t="s">
        <v>25</v>
      </c>
      <c r="D487" s="12" t="s">
        <v>25</v>
      </c>
      <c r="E487" s="7"/>
      <c r="F487" s="12" t="s">
        <v>25</v>
      </c>
      <c r="G487" s="12" t="s">
        <v>25</v>
      </c>
      <c r="H487" s="12" t="s">
        <v>25</v>
      </c>
    </row>
    <row r="488" spans="1:8" ht="15">
      <c r="A488" s="7"/>
      <c r="B488" s="7"/>
      <c r="C488" s="10"/>
      <c r="D488" s="7"/>
      <c r="E488" s="7"/>
      <c r="F488" s="10"/>
      <c r="G488" s="10"/>
      <c r="H488" s="10"/>
    </row>
    <row r="489" spans="1:8" ht="15.75">
      <c r="A489" s="5" t="s">
        <v>397</v>
      </c>
      <c r="B489" s="7"/>
      <c r="C489" s="10"/>
      <c r="D489" s="7"/>
      <c r="E489" s="7"/>
      <c r="F489" s="10"/>
      <c r="G489" s="10"/>
      <c r="H489" s="10"/>
    </row>
    <row r="490" spans="1:8" ht="15">
      <c r="A490" s="6" t="s">
        <v>17</v>
      </c>
      <c r="B490" s="7"/>
      <c r="C490" s="10" t="s">
        <v>55</v>
      </c>
      <c r="D490" s="7"/>
      <c r="E490" s="7"/>
      <c r="F490" s="10"/>
      <c r="G490" s="10"/>
      <c r="H490" s="10"/>
    </row>
    <row r="491" spans="1:8" ht="15">
      <c r="A491" s="9" t="s">
        <v>398</v>
      </c>
      <c r="B491" s="9" t="s">
        <v>399</v>
      </c>
      <c r="C491" s="10">
        <f>ROUND(VLOOKUP(B491,Valuation!$A$2:$G$566,7,FALSE),0)</f>
        <v>398951066</v>
      </c>
      <c r="D491" s="11">
        <f>SUM(C491/C494)</f>
        <v>0.17555860660935096</v>
      </c>
      <c r="E491" s="7"/>
      <c r="F491" s="10">
        <f>SUM(F494*D491)</f>
        <v>2335807.2609374146</v>
      </c>
      <c r="G491" s="10">
        <f>SUM(G494*D491)</f>
        <v>0</v>
      </c>
      <c r="H491" s="10">
        <f>SUM(H494*D491)</f>
        <v>0</v>
      </c>
    </row>
    <row r="492" spans="1:8" ht="15">
      <c r="A492" s="9" t="s">
        <v>400</v>
      </c>
      <c r="B492" s="9" t="s">
        <v>401</v>
      </c>
      <c r="C492" s="10">
        <f>ROUND(VLOOKUP(B492,Valuation!$A$2:$G$566,7,FALSE),0)</f>
        <v>1873515512</v>
      </c>
      <c r="D492" s="11">
        <f>SUM(C492/C494)</f>
        <v>0.824441393390649</v>
      </c>
      <c r="E492" s="7"/>
      <c r="F492" s="10">
        <f>SUM(F494*D492)</f>
        <v>10969192.739062585</v>
      </c>
      <c r="G492" s="10">
        <f>SUM(G494*D492)</f>
        <v>0</v>
      </c>
      <c r="H492" s="10">
        <f>SUM(H494*D492)</f>
        <v>0</v>
      </c>
    </row>
    <row r="493" spans="1:8" ht="15">
      <c r="A493" s="7"/>
      <c r="B493" s="7"/>
      <c r="C493" s="12" t="s">
        <v>17</v>
      </c>
      <c r="D493" s="12" t="s">
        <v>17</v>
      </c>
      <c r="E493" s="7"/>
      <c r="F493" s="12" t="s">
        <v>17</v>
      </c>
      <c r="G493" s="12" t="s">
        <v>17</v>
      </c>
      <c r="H493" s="12" t="s">
        <v>17</v>
      </c>
    </row>
    <row r="494" spans="1:8" ht="15">
      <c r="A494" s="7"/>
      <c r="B494" s="7"/>
      <c r="C494" s="10">
        <f>SUM(C491:C492)</f>
        <v>2272466578</v>
      </c>
      <c r="D494" s="14">
        <f>SUM(D491:D492)</f>
        <v>1</v>
      </c>
      <c r="E494" s="7"/>
      <c r="F494" s="10">
        <v>13305000</v>
      </c>
      <c r="G494" s="10">
        <v>0</v>
      </c>
      <c r="H494" s="10">
        <v>0</v>
      </c>
    </row>
    <row r="495" spans="1:8" ht="15">
      <c r="A495" s="7"/>
      <c r="B495" s="7"/>
      <c r="C495" s="12" t="s">
        <v>25</v>
      </c>
      <c r="D495" s="12" t="s">
        <v>25</v>
      </c>
      <c r="E495" s="7"/>
      <c r="F495" s="12" t="s">
        <v>25</v>
      </c>
      <c r="G495" s="12" t="s">
        <v>25</v>
      </c>
      <c r="H495" s="12" t="s">
        <v>25</v>
      </c>
    </row>
    <row r="496" spans="1:8" ht="15">
      <c r="A496" s="7"/>
      <c r="B496" s="7"/>
      <c r="C496" s="10"/>
      <c r="D496" s="7"/>
      <c r="E496" s="7"/>
      <c r="F496" s="10"/>
      <c r="G496" s="10"/>
      <c r="H496" s="10"/>
    </row>
    <row r="497" spans="1:8" ht="15.75">
      <c r="A497" s="5" t="s">
        <v>402</v>
      </c>
      <c r="B497" s="7"/>
      <c r="C497" s="10"/>
      <c r="D497" s="7"/>
      <c r="E497" s="7"/>
      <c r="F497" s="10"/>
      <c r="G497" s="10"/>
      <c r="H497" s="10"/>
    </row>
    <row r="498" spans="1:8" ht="15">
      <c r="A498" s="6" t="s">
        <v>17</v>
      </c>
      <c r="B498" s="7"/>
      <c r="C498" s="10"/>
      <c r="D498" s="7"/>
      <c r="E498" s="7"/>
      <c r="F498" s="10"/>
      <c r="G498" s="10"/>
      <c r="H498" s="10"/>
    </row>
    <row r="499" spans="1:8" ht="15">
      <c r="A499" s="9" t="s">
        <v>403</v>
      </c>
      <c r="B499" s="9" t="s">
        <v>404</v>
      </c>
      <c r="C499" s="10">
        <f>ROUND(VLOOKUP(B499,Valuation!$A$2:$G$566,7,FALSE),0)</f>
        <v>3376378797</v>
      </c>
      <c r="D499" s="11">
        <f>SUM(C499/C504)</f>
        <v>0.35220020467230967</v>
      </c>
      <c r="E499" s="7"/>
      <c r="F499" s="10">
        <f>SUM(F504*D499)</f>
        <v>6533313.796671344</v>
      </c>
      <c r="G499" s="10">
        <f>SUM(G504*D499)</f>
        <v>0</v>
      </c>
      <c r="H499" s="10">
        <f>SUM(H504*D499)</f>
        <v>0</v>
      </c>
    </row>
    <row r="500" spans="1:8" ht="15">
      <c r="A500" s="9" t="s">
        <v>405</v>
      </c>
      <c r="B500" s="9" t="s">
        <v>406</v>
      </c>
      <c r="C500" s="10">
        <f>ROUND(VLOOKUP(B500,Valuation!$A$2:$G$566,7,FALSE),0)</f>
        <v>841043057</v>
      </c>
      <c r="D500" s="11">
        <f>SUM(C500/C504)</f>
        <v>0.0877317252071421</v>
      </c>
      <c r="E500" s="7"/>
      <c r="F500" s="10">
        <f>SUM(F504*D500)</f>
        <v>1627423.502592486</v>
      </c>
      <c r="G500" s="10">
        <f>SUM(G504*D500)</f>
        <v>0</v>
      </c>
      <c r="H500" s="10">
        <f>SUM(H504*D500)</f>
        <v>0</v>
      </c>
    </row>
    <row r="501" spans="1:8" ht="15">
      <c r="A501" s="9" t="s">
        <v>407</v>
      </c>
      <c r="B501" s="9" t="s">
        <v>408</v>
      </c>
      <c r="C501" s="10">
        <f>ROUND(VLOOKUP(B501,Valuation!$A$2:$G$566,7,FALSE),0)</f>
        <v>4601719439</v>
      </c>
      <c r="D501" s="11">
        <f>SUM(C501/C504)</f>
        <v>0.480019164230152</v>
      </c>
      <c r="E501" s="7"/>
      <c r="F501" s="10">
        <f>SUM(F504*D501)</f>
        <v>8904355.496469319</v>
      </c>
      <c r="G501" s="10">
        <f>SUM(G504*D501)</f>
        <v>0</v>
      </c>
      <c r="H501" s="10">
        <f>SUM(H504*D501)</f>
        <v>0</v>
      </c>
    </row>
    <row r="502" spans="1:8" ht="15">
      <c r="A502" s="9" t="s">
        <v>409</v>
      </c>
      <c r="B502" s="9" t="s">
        <v>410</v>
      </c>
      <c r="C502" s="10">
        <f>ROUND(VLOOKUP(B502,Valuation!$A$2:$G$566,7,FALSE),0)</f>
        <v>767391458</v>
      </c>
      <c r="D502" s="11">
        <f>SUM(C502/C504)</f>
        <v>0.0800489058903962</v>
      </c>
      <c r="E502" s="7"/>
      <c r="F502" s="10">
        <f>SUM(F504*D502)</f>
        <v>1484907.2042668497</v>
      </c>
      <c r="G502" s="10">
        <f>SUM(G504*D502)</f>
        <v>0</v>
      </c>
      <c r="H502" s="10">
        <f>SUM(H504*D502)</f>
        <v>0</v>
      </c>
    </row>
    <row r="503" spans="1:8" ht="15">
      <c r="A503" s="7"/>
      <c r="B503" s="7"/>
      <c r="C503" s="12" t="s">
        <v>17</v>
      </c>
      <c r="D503" s="12" t="s">
        <v>17</v>
      </c>
      <c r="E503" s="7"/>
      <c r="F503" s="12" t="s">
        <v>17</v>
      </c>
      <c r="G503" s="12" t="s">
        <v>17</v>
      </c>
      <c r="H503" s="27" t="s">
        <v>17</v>
      </c>
    </row>
    <row r="504" spans="1:8" ht="15">
      <c r="A504" s="7"/>
      <c r="B504" s="7"/>
      <c r="C504" s="10">
        <f>SUM(C499:C502)</f>
        <v>9586532751</v>
      </c>
      <c r="D504" s="14">
        <f>SUM(D499:D502)</f>
        <v>1</v>
      </c>
      <c r="E504" s="7"/>
      <c r="F504" s="10">
        <v>18550000</v>
      </c>
      <c r="G504" s="10">
        <v>0</v>
      </c>
      <c r="H504" s="10">
        <v>0</v>
      </c>
    </row>
    <row r="505" spans="1:8" ht="15">
      <c r="A505" s="7"/>
      <c r="B505" s="7"/>
      <c r="C505" s="12" t="s">
        <v>25</v>
      </c>
      <c r="D505" s="12" t="s">
        <v>25</v>
      </c>
      <c r="E505" s="7"/>
      <c r="F505" s="12" t="s">
        <v>25</v>
      </c>
      <c r="G505" s="12" t="s">
        <v>25</v>
      </c>
      <c r="H505" s="12" t="s">
        <v>25</v>
      </c>
    </row>
    <row r="506" spans="1:8" ht="15">
      <c r="A506" s="7"/>
      <c r="B506" s="7"/>
      <c r="C506" s="10"/>
      <c r="D506" s="7"/>
      <c r="E506" s="7"/>
      <c r="F506" s="10"/>
      <c r="G506" s="10"/>
      <c r="H506" s="10"/>
    </row>
    <row r="507" spans="1:8" ht="15.75">
      <c r="A507" s="18" t="s">
        <v>411</v>
      </c>
      <c r="B507" s="7"/>
      <c r="C507" s="10"/>
      <c r="D507" s="7"/>
      <c r="E507" s="7"/>
      <c r="F507" s="10"/>
      <c r="G507" s="10"/>
      <c r="H507" s="10"/>
    </row>
    <row r="508" spans="1:8" ht="15">
      <c r="A508" s="6" t="s">
        <v>17</v>
      </c>
      <c r="B508" s="7"/>
      <c r="C508" s="10"/>
      <c r="D508" s="7"/>
      <c r="E508" s="7"/>
      <c r="F508" s="10"/>
      <c r="G508" s="10"/>
      <c r="H508" s="10"/>
    </row>
    <row r="509" spans="1:8" ht="15">
      <c r="A509" s="9" t="s">
        <v>412</v>
      </c>
      <c r="B509" s="9" t="s">
        <v>413</v>
      </c>
      <c r="C509" s="10">
        <f>ROUND(VLOOKUP(B509,Valuation!$A$2:$G$566,7,FALSE),0)</f>
        <v>5727978398</v>
      </c>
      <c r="D509" s="11">
        <f>SUM(C509/C512)</f>
        <v>0.6576304215969103</v>
      </c>
      <c r="E509" s="7"/>
      <c r="F509" s="10">
        <f>SUM(F512*D509)</f>
        <v>0</v>
      </c>
      <c r="G509" s="10">
        <f>SUM(G512*D509)</f>
        <v>0</v>
      </c>
      <c r="H509" s="10">
        <f>SUM(H512*D509)</f>
        <v>0</v>
      </c>
    </row>
    <row r="510" spans="1:8" ht="15">
      <c r="A510" s="9" t="s">
        <v>414</v>
      </c>
      <c r="B510" s="9" t="s">
        <v>415</v>
      </c>
      <c r="C510" s="10">
        <f>ROUND(VLOOKUP(B510,Valuation!$A$2:$G$566,7,FALSE),0)</f>
        <v>2982048100</v>
      </c>
      <c r="D510" s="11">
        <f>SUM(C510/C512)</f>
        <v>0.34236957840308974</v>
      </c>
      <c r="E510" s="7"/>
      <c r="F510" s="10">
        <f>SUM(F512*D510)</f>
        <v>0</v>
      </c>
      <c r="G510" s="10">
        <f>SUM(G512*D510)</f>
        <v>0</v>
      </c>
      <c r="H510" s="10">
        <f>SUM(H512*D510)</f>
        <v>0</v>
      </c>
    </row>
    <row r="511" spans="1:8" ht="15">
      <c r="A511" s="7"/>
      <c r="B511" s="7"/>
      <c r="C511" s="12" t="s">
        <v>17</v>
      </c>
      <c r="D511" s="12" t="s">
        <v>17</v>
      </c>
      <c r="E511" s="7"/>
      <c r="F511" s="12" t="s">
        <v>17</v>
      </c>
      <c r="G511" s="12" t="s">
        <v>17</v>
      </c>
      <c r="H511" s="12" t="s">
        <v>17</v>
      </c>
    </row>
    <row r="512" spans="1:8" ht="15">
      <c r="A512" s="7"/>
      <c r="B512" s="7"/>
      <c r="C512" s="10">
        <f>SUM(C509:C510)</f>
        <v>8710026498</v>
      </c>
      <c r="D512" s="14">
        <f>SUM(D509:D510)</f>
        <v>1</v>
      </c>
      <c r="E512" s="7"/>
      <c r="F512" s="10">
        <v>0</v>
      </c>
      <c r="G512" s="10">
        <v>0</v>
      </c>
      <c r="H512" s="10">
        <v>0</v>
      </c>
    </row>
    <row r="513" spans="1:8" ht="15">
      <c r="A513" s="7"/>
      <c r="B513" s="7"/>
      <c r="C513" s="12" t="s">
        <v>25</v>
      </c>
      <c r="D513" s="12" t="s">
        <v>25</v>
      </c>
      <c r="E513" s="7"/>
      <c r="F513" s="12" t="s">
        <v>25</v>
      </c>
      <c r="G513" s="12" t="s">
        <v>25</v>
      </c>
      <c r="H513" s="12" t="s">
        <v>25</v>
      </c>
    </row>
    <row r="514" spans="1:8" ht="15">
      <c r="A514" s="7"/>
      <c r="B514" s="7"/>
      <c r="C514" s="10"/>
      <c r="D514" s="7"/>
      <c r="E514" s="7"/>
      <c r="F514" s="10"/>
      <c r="G514" s="10"/>
      <c r="H514" s="10"/>
    </row>
    <row r="515" spans="1:8" ht="15.75">
      <c r="A515" s="5" t="s">
        <v>416</v>
      </c>
      <c r="B515" s="7"/>
      <c r="C515" s="10"/>
      <c r="D515" s="7"/>
      <c r="E515" s="7"/>
      <c r="F515" s="10"/>
      <c r="G515" s="10"/>
      <c r="H515" s="10"/>
    </row>
    <row r="516" spans="1:8" ht="15">
      <c r="A516" s="6" t="s">
        <v>17</v>
      </c>
      <c r="B516" s="7"/>
      <c r="C516" s="10"/>
      <c r="D516" s="7"/>
      <c r="E516" s="7"/>
      <c r="F516" s="10"/>
      <c r="G516" s="10"/>
      <c r="H516" s="10"/>
    </row>
    <row r="517" spans="1:8" ht="15">
      <c r="A517" s="9" t="s">
        <v>417</v>
      </c>
      <c r="B517" s="9" t="s">
        <v>418</v>
      </c>
      <c r="C517" s="10">
        <f>ROUND(VLOOKUP(B517,Valuation!$A$2:$G$566,7,FALSE),0)</f>
        <v>1350013482</v>
      </c>
      <c r="D517" s="11">
        <f>SUM(C517/C523)</f>
        <v>0.16039941310554917</v>
      </c>
      <c r="E517" s="7"/>
      <c r="F517" s="10">
        <f>SUM(F523*D517)</f>
        <v>999288.3436475713</v>
      </c>
      <c r="G517" s="10">
        <f>SUM(G523*D517)</f>
        <v>0</v>
      </c>
      <c r="H517" s="10">
        <f>SUM(H523*D517)</f>
        <v>0</v>
      </c>
    </row>
    <row r="518" spans="1:8" ht="15">
      <c r="A518" s="9" t="s">
        <v>419</v>
      </c>
      <c r="B518" s="9" t="s">
        <v>420</v>
      </c>
      <c r="C518" s="10">
        <f>ROUND(VLOOKUP(B518,Valuation!$A$2:$G$566,7,FALSE),0)</f>
        <v>1872188788</v>
      </c>
      <c r="D518" s="11">
        <f>SUM(C518/C523)</f>
        <v>0.22244072879413618</v>
      </c>
      <c r="E518" s="7"/>
      <c r="F518" s="10">
        <f>SUM(F523*D518)</f>
        <v>1385805.7403874684</v>
      </c>
      <c r="G518" s="10">
        <f>SUM(G523*D518)</f>
        <v>0</v>
      </c>
      <c r="H518" s="10">
        <f>SUM(H523*D518)</f>
        <v>0</v>
      </c>
    </row>
    <row r="519" spans="1:8" ht="15">
      <c r="A519" s="9" t="s">
        <v>92</v>
      </c>
      <c r="B519" s="9" t="s">
        <v>421</v>
      </c>
      <c r="C519" s="10">
        <f>ROUND(VLOOKUP(B519,Valuation!$A$2:$G$566,7,FALSE),0)</f>
        <v>2921904853</v>
      </c>
      <c r="D519" s="11">
        <f>SUM(C519/C523)</f>
        <v>0.34716084677697756</v>
      </c>
      <c r="E519" s="7"/>
      <c r="F519" s="10">
        <f>SUM(F523*D519)</f>
        <v>2162812.07542057</v>
      </c>
      <c r="G519" s="10">
        <f>SUM(G523*D519)</f>
        <v>0</v>
      </c>
      <c r="H519" s="10">
        <f>SUM(H523*D519)</f>
        <v>0</v>
      </c>
    </row>
    <row r="520" spans="1:8" ht="15">
      <c r="A520" s="9" t="s">
        <v>398</v>
      </c>
      <c r="B520" s="9" t="s">
        <v>399</v>
      </c>
      <c r="C520" s="10">
        <f>ROUND(VLOOKUP(B520,Valuation!$A$2:$G$566,7,FALSE),0)</f>
        <v>398951066</v>
      </c>
      <c r="D520" s="11">
        <f>SUM(C520/C523)</f>
        <v>0.04740065021382743</v>
      </c>
      <c r="E520" s="7"/>
      <c r="F520" s="10">
        <f>SUM(F523*D520)</f>
        <v>295306.0508321449</v>
      </c>
      <c r="G520" s="10">
        <f>SUM(G523*D520)</f>
        <v>0</v>
      </c>
      <c r="H520" s="10">
        <f>SUM(H523*D520)</f>
        <v>0</v>
      </c>
    </row>
    <row r="521" spans="1:8" ht="15">
      <c r="A521" s="9" t="s">
        <v>400</v>
      </c>
      <c r="B521" s="9" t="s">
        <v>401</v>
      </c>
      <c r="C521" s="10">
        <f>ROUND(VLOOKUP(B521,Valuation!$A$2:$G$566,7,FALSE),0)</f>
        <v>1873515512</v>
      </c>
      <c r="D521" s="11">
        <f>SUM(C521/C523)</f>
        <v>0.22259836110950965</v>
      </c>
      <c r="E521" s="7"/>
      <c r="F521" s="10">
        <f>SUM(F523*D521)</f>
        <v>1386787.789712245</v>
      </c>
      <c r="G521" s="10">
        <f>SUM(G523*D521)</f>
        <v>0</v>
      </c>
      <c r="H521" s="10">
        <f>SUM(H523*D521)</f>
        <v>0</v>
      </c>
    </row>
    <row r="522" spans="1:8" ht="15">
      <c r="A522" s="7"/>
      <c r="B522" s="7"/>
      <c r="C522" s="12" t="s">
        <v>17</v>
      </c>
      <c r="D522" s="12" t="s">
        <v>17</v>
      </c>
      <c r="E522" s="7"/>
      <c r="F522" s="12" t="s">
        <v>17</v>
      </c>
      <c r="G522" s="12" t="s">
        <v>17</v>
      </c>
      <c r="H522" s="12" t="s">
        <v>17</v>
      </c>
    </row>
    <row r="523" spans="1:8" ht="15">
      <c r="A523" s="7"/>
      <c r="B523" s="7"/>
      <c r="C523" s="10">
        <f>SUM(C517:C521)</f>
        <v>8416573701</v>
      </c>
      <c r="D523" s="14">
        <f>SUM(D517:D521)</f>
        <v>1</v>
      </c>
      <c r="E523" s="7"/>
      <c r="F523" s="10">
        <v>6230000</v>
      </c>
      <c r="G523" s="10">
        <v>0</v>
      </c>
      <c r="H523" s="10">
        <v>0</v>
      </c>
    </row>
    <row r="524" spans="1:8" ht="15">
      <c r="A524" s="7"/>
      <c r="B524" s="7"/>
      <c r="C524" s="12" t="s">
        <v>25</v>
      </c>
      <c r="D524" s="12" t="s">
        <v>25</v>
      </c>
      <c r="E524" s="7"/>
      <c r="F524" s="12" t="s">
        <v>25</v>
      </c>
      <c r="G524" s="12" t="s">
        <v>25</v>
      </c>
      <c r="H524" s="12" t="s">
        <v>25</v>
      </c>
    </row>
    <row r="525" spans="1:8" ht="15">
      <c r="A525" s="7"/>
      <c r="B525" s="7"/>
      <c r="C525" s="10"/>
      <c r="D525" s="7"/>
      <c r="E525" s="7"/>
      <c r="F525" s="16" t="s">
        <v>55</v>
      </c>
      <c r="G525" s="16" t="s">
        <v>55</v>
      </c>
      <c r="H525" s="16" t="s">
        <v>55</v>
      </c>
    </row>
    <row r="526" spans="1:8" ht="15.75">
      <c r="A526" s="5" t="s">
        <v>422</v>
      </c>
      <c r="B526" s="7"/>
      <c r="C526" s="10"/>
      <c r="D526" s="7"/>
      <c r="E526" s="7"/>
      <c r="F526" s="16" t="s">
        <v>55</v>
      </c>
      <c r="G526" s="16" t="s">
        <v>55</v>
      </c>
      <c r="H526" s="16" t="s">
        <v>55</v>
      </c>
    </row>
    <row r="527" spans="1:8" ht="15.75">
      <c r="A527" s="5" t="s">
        <v>423</v>
      </c>
      <c r="B527" s="7"/>
      <c r="C527" s="10"/>
      <c r="D527" s="7"/>
      <c r="E527" s="7"/>
      <c r="F527" s="24"/>
      <c r="G527" s="16" t="s">
        <v>55</v>
      </c>
      <c r="H527" s="16" t="s">
        <v>55</v>
      </c>
    </row>
    <row r="528" spans="1:8" ht="15.75">
      <c r="A528" s="6" t="s">
        <v>17</v>
      </c>
      <c r="B528" s="7"/>
      <c r="C528" s="10"/>
      <c r="D528" s="7"/>
      <c r="E528" s="7"/>
      <c r="F528" s="4" t="s">
        <v>55</v>
      </c>
      <c r="G528" s="10"/>
      <c r="H528" s="10"/>
    </row>
    <row r="529" spans="1:8" ht="15">
      <c r="A529" s="9" t="s">
        <v>424</v>
      </c>
      <c r="B529" s="9" t="s">
        <v>425</v>
      </c>
      <c r="C529" s="10">
        <f>ROUND(VLOOKUP(B529,Valuation!$A$2:$G$566,7,FALSE),0)</f>
        <v>6044473399</v>
      </c>
      <c r="D529" s="11">
        <f>SUM(C529/C535)</f>
        <v>0.701394948744605</v>
      </c>
      <c r="E529" s="7"/>
      <c r="F529" s="10">
        <f>SUM(F535*D529)</f>
        <v>0</v>
      </c>
      <c r="G529" s="10">
        <f>SUM(G535*D529)</f>
        <v>0</v>
      </c>
      <c r="H529" s="10">
        <f>SUM(H535*D529)</f>
        <v>0</v>
      </c>
    </row>
    <row r="530" spans="1:8" ht="15">
      <c r="A530" s="9" t="s">
        <v>426</v>
      </c>
      <c r="B530" s="9" t="s">
        <v>427</v>
      </c>
      <c r="C530" s="10">
        <f>ROUND(VLOOKUP(B530,Valuation!$A$2:$G$566,7,FALSE),0)</f>
        <v>385545282</v>
      </c>
      <c r="D530" s="11">
        <f>SUM(C530/C535)</f>
        <v>0.044738308113301074</v>
      </c>
      <c r="E530" s="7"/>
      <c r="F530" s="10">
        <f>SUM(F535*D530)</f>
        <v>0</v>
      </c>
      <c r="G530" s="10">
        <f>SUM(G535*D530)</f>
        <v>0</v>
      </c>
      <c r="H530" s="10">
        <f>SUM(H535*D530)</f>
        <v>0</v>
      </c>
    </row>
    <row r="531" spans="1:8" ht="15">
      <c r="A531" s="9" t="s">
        <v>428</v>
      </c>
      <c r="B531" s="9" t="s">
        <v>429</v>
      </c>
      <c r="C531" s="10">
        <f>ROUND(VLOOKUP(B531,Valuation!$A$2:$G$566,7,FALSE),0)</f>
        <v>266863221</v>
      </c>
      <c r="D531" s="11">
        <f>SUM(C531/C535)</f>
        <v>0.03096655454651876</v>
      </c>
      <c r="E531" s="7"/>
      <c r="F531" s="10">
        <f>SUM(F535*D531)</f>
        <v>0</v>
      </c>
      <c r="G531" s="10">
        <f>SUM(G535*D531)</f>
        <v>0</v>
      </c>
      <c r="H531" s="10">
        <f>SUM(H535*D531)</f>
        <v>0</v>
      </c>
    </row>
    <row r="532" spans="1:8" ht="15">
      <c r="A532" s="9" t="s">
        <v>430</v>
      </c>
      <c r="B532" s="9" t="s">
        <v>431</v>
      </c>
      <c r="C532" s="10">
        <f>ROUND(VLOOKUP(B532,Valuation!$A$2:$G$566,7,FALSE),0)</f>
        <v>712498630</v>
      </c>
      <c r="D532" s="11">
        <f>SUM(C532/C535)</f>
        <v>0.0826776638891535</v>
      </c>
      <c r="E532" s="7"/>
      <c r="F532" s="10">
        <f>SUM(F535*D532)</f>
        <v>0</v>
      </c>
      <c r="G532" s="10">
        <f>SUM(G535*D532)</f>
        <v>0</v>
      </c>
      <c r="H532" s="10">
        <f>SUM(H535*D532)</f>
        <v>0</v>
      </c>
    </row>
    <row r="533" spans="1:8" ht="15">
      <c r="A533" s="9" t="s">
        <v>432</v>
      </c>
      <c r="B533" s="9" t="s">
        <v>433</v>
      </c>
      <c r="C533" s="10">
        <f>ROUND(VLOOKUP(B533,Valuation!$A$2:$G$566,7,FALSE),0)</f>
        <v>1208408076</v>
      </c>
      <c r="D533" s="11">
        <f>SUM(C533/C535)</f>
        <v>0.14022252470642177</v>
      </c>
      <c r="E533" s="7"/>
      <c r="F533" s="10">
        <f>SUM(F535*D533)</f>
        <v>0</v>
      </c>
      <c r="G533" s="10">
        <f>SUM(G535*D533)</f>
        <v>0</v>
      </c>
      <c r="H533" s="10">
        <f>SUM(H535*D533)</f>
        <v>0</v>
      </c>
    </row>
    <row r="534" spans="1:8" ht="15">
      <c r="A534" s="7"/>
      <c r="B534" s="7"/>
      <c r="C534" s="12" t="s">
        <v>17</v>
      </c>
      <c r="D534" s="12" t="s">
        <v>17</v>
      </c>
      <c r="E534" s="7"/>
      <c r="F534" s="12" t="s">
        <v>17</v>
      </c>
      <c r="G534" s="12" t="s">
        <v>17</v>
      </c>
      <c r="H534" s="12" t="s">
        <v>17</v>
      </c>
    </row>
    <row r="535" spans="1:8" ht="15">
      <c r="A535" s="7"/>
      <c r="B535" s="7"/>
      <c r="C535" s="10">
        <f>SUM(C529:C533)</f>
        <v>8617788608</v>
      </c>
      <c r="D535" s="14">
        <f>SUM(D529:D533)</f>
        <v>1</v>
      </c>
      <c r="E535" s="7"/>
      <c r="F535" s="10">
        <v>0</v>
      </c>
      <c r="G535" s="10">
        <v>0</v>
      </c>
      <c r="H535" s="10">
        <v>0</v>
      </c>
    </row>
    <row r="536" spans="1:8" ht="15">
      <c r="A536" s="7"/>
      <c r="B536" s="7"/>
      <c r="C536" s="12" t="s">
        <v>25</v>
      </c>
      <c r="D536" s="12" t="s">
        <v>25</v>
      </c>
      <c r="E536" s="7"/>
      <c r="F536" s="12" t="s">
        <v>25</v>
      </c>
      <c r="G536" s="12" t="s">
        <v>25</v>
      </c>
      <c r="H536" s="12" t="s">
        <v>25</v>
      </c>
    </row>
    <row r="537" spans="1:8" ht="15">
      <c r="A537" s="7"/>
      <c r="B537" s="7"/>
      <c r="C537" s="10"/>
      <c r="D537" s="7"/>
      <c r="E537" s="7"/>
      <c r="F537" s="10"/>
      <c r="G537" s="10"/>
      <c r="H537" s="10"/>
    </row>
    <row r="538" spans="1:8" ht="15.75">
      <c r="A538" s="5" t="s">
        <v>434</v>
      </c>
      <c r="B538" s="7"/>
      <c r="C538" s="10"/>
      <c r="D538" s="7"/>
      <c r="E538" s="7"/>
      <c r="F538" s="24"/>
      <c r="G538" s="10"/>
      <c r="H538" s="10"/>
    </row>
    <row r="539" spans="1:8" ht="15">
      <c r="A539" s="6" t="s">
        <v>17</v>
      </c>
      <c r="B539" s="7"/>
      <c r="C539" s="10"/>
      <c r="D539" s="7"/>
      <c r="E539" s="7"/>
      <c r="F539" s="19"/>
      <c r="G539" s="10"/>
      <c r="H539" s="10"/>
    </row>
    <row r="540" spans="1:8" ht="15">
      <c r="A540" s="9" t="s">
        <v>435</v>
      </c>
      <c r="B540" s="9" t="s">
        <v>436</v>
      </c>
      <c r="C540" s="10">
        <f>ROUND(VLOOKUP(B540,Valuation!$A$2:$G$566,7,FALSE),0)</f>
        <v>180876398</v>
      </c>
      <c r="D540" s="11">
        <f>SUM(C540/C545)</f>
        <v>0.05272576800848847</v>
      </c>
      <c r="E540" s="7"/>
      <c r="F540" s="10">
        <f>SUM(F545*D540)</f>
        <v>2750703.3170028436</v>
      </c>
      <c r="G540" s="26">
        <f>SUM(G545*D540)</f>
        <v>0</v>
      </c>
      <c r="H540" s="10">
        <f>SUM(H545*D540)</f>
        <v>0</v>
      </c>
    </row>
    <row r="541" spans="1:8" ht="15">
      <c r="A541" s="9" t="s">
        <v>437</v>
      </c>
      <c r="B541" s="9" t="s">
        <v>438</v>
      </c>
      <c r="C541" s="10">
        <f>ROUND(VLOOKUP(B541,Valuation!$A$2:$G$566,7,FALSE),0)</f>
        <v>242064952</v>
      </c>
      <c r="D541" s="11">
        <f>SUM(C541/C545)</f>
        <v>0.070562332306827</v>
      </c>
      <c r="E541" s="7"/>
      <c r="F541" s="10">
        <f>SUM(F545*D541)</f>
        <v>3681236.8764471645</v>
      </c>
      <c r="G541" s="10">
        <f>SUM(G545*D541)</f>
        <v>0</v>
      </c>
      <c r="H541" s="10">
        <f>SUM(H545*D541)</f>
        <v>0</v>
      </c>
    </row>
    <row r="542" spans="1:8" ht="15">
      <c r="A542" s="9" t="s">
        <v>439</v>
      </c>
      <c r="B542" s="9" t="s">
        <v>440</v>
      </c>
      <c r="C542" s="10">
        <f>ROUND(VLOOKUP(B542,Valuation!$A$2:$G$566,7,FALSE),0)</f>
        <v>2565038980</v>
      </c>
      <c r="D542" s="11">
        <f>SUM(C542/C545)</f>
        <v>0.7477130885380076</v>
      </c>
      <c r="E542" s="7"/>
      <c r="F542" s="10">
        <f>SUM(F545*D542)</f>
        <v>39008191.829027854</v>
      </c>
      <c r="G542" s="10">
        <f>SUM(G545*D542)</f>
        <v>0</v>
      </c>
      <c r="H542" s="10">
        <f>SUM(H545*D542)</f>
        <v>0</v>
      </c>
    </row>
    <row r="543" spans="1:8" ht="15">
      <c r="A543" s="9" t="s">
        <v>441</v>
      </c>
      <c r="B543" s="9" t="s">
        <v>442</v>
      </c>
      <c r="C543" s="10">
        <f>ROUND(VLOOKUP(B543,Valuation!$A$2:$G$566,7,FALSE),0)</f>
        <v>442532014</v>
      </c>
      <c r="D543" s="11">
        <f>SUM(C543/C545)</f>
        <v>0.12899881114667694</v>
      </c>
      <c r="E543" s="7"/>
      <c r="F543" s="10">
        <f>SUM(F545*D543)</f>
        <v>6729867.977522136</v>
      </c>
      <c r="G543" s="10">
        <f>SUM(G545*D543)</f>
        <v>0</v>
      </c>
      <c r="H543" s="10">
        <f>SUM(H545*D543)</f>
        <v>0</v>
      </c>
    </row>
    <row r="544" spans="1:8" ht="15">
      <c r="A544" s="7"/>
      <c r="B544" s="7"/>
      <c r="C544" s="12" t="s">
        <v>17</v>
      </c>
      <c r="D544" s="12" t="s">
        <v>17</v>
      </c>
      <c r="E544" s="7"/>
      <c r="F544" s="12" t="s">
        <v>17</v>
      </c>
      <c r="G544" s="12" t="s">
        <v>17</v>
      </c>
      <c r="H544" s="12" t="s">
        <v>17</v>
      </c>
    </row>
    <row r="545" spans="1:8" ht="15">
      <c r="A545" s="7"/>
      <c r="B545" s="7"/>
      <c r="C545" s="10">
        <f>SUM(C540:C543)</f>
        <v>3430512344</v>
      </c>
      <c r="D545" s="14">
        <f>SUM(D540:D543)</f>
        <v>1</v>
      </c>
      <c r="E545" s="7"/>
      <c r="F545" s="10">
        <v>52170000</v>
      </c>
      <c r="G545" s="10">
        <v>0</v>
      </c>
      <c r="H545" s="10">
        <v>0</v>
      </c>
    </row>
    <row r="546" spans="1:8" ht="15">
      <c r="A546" s="7"/>
      <c r="B546" s="7"/>
      <c r="C546" s="12" t="s">
        <v>25</v>
      </c>
      <c r="D546" s="12" t="s">
        <v>25</v>
      </c>
      <c r="E546" s="7"/>
      <c r="F546" s="12" t="s">
        <v>25</v>
      </c>
      <c r="G546" s="12" t="s">
        <v>25</v>
      </c>
      <c r="H546" s="12" t="s">
        <v>25</v>
      </c>
    </row>
    <row r="547" spans="1:8" ht="15">
      <c r="A547" s="7"/>
      <c r="B547" s="7"/>
      <c r="C547" s="10"/>
      <c r="D547" s="7"/>
      <c r="E547" s="7"/>
      <c r="F547" s="10"/>
      <c r="G547" s="10"/>
      <c r="H547" s="10"/>
    </row>
    <row r="548" spans="1:8" ht="15.75">
      <c r="A548" s="5" t="s">
        <v>443</v>
      </c>
      <c r="B548" s="7"/>
      <c r="C548" s="10"/>
      <c r="D548" s="7"/>
      <c r="E548" s="7"/>
      <c r="F548" s="10"/>
      <c r="G548" s="10"/>
      <c r="H548" s="10"/>
    </row>
    <row r="549" spans="1:8" ht="15">
      <c r="A549" s="6" t="s">
        <v>17</v>
      </c>
      <c r="B549" s="7"/>
      <c r="C549" s="10"/>
      <c r="D549" s="7"/>
      <c r="E549" s="7"/>
      <c r="F549" s="19" t="s">
        <v>55</v>
      </c>
      <c r="G549" s="10"/>
      <c r="H549" s="10"/>
    </row>
    <row r="550" spans="1:8" ht="15">
      <c r="A550" s="9" t="s">
        <v>444</v>
      </c>
      <c r="B550" s="9" t="s">
        <v>445</v>
      </c>
      <c r="C550" s="10">
        <f>ROUND(VLOOKUP(B550,Valuation!$A$2:$G$566,7,FALSE),0)</f>
        <v>2422549586</v>
      </c>
      <c r="D550" s="11">
        <f>SUM(C550/C558)</f>
        <v>0.10490520046599953</v>
      </c>
      <c r="E550" s="7"/>
      <c r="F550" s="10">
        <f>SUM(F558*D550)</f>
        <v>0</v>
      </c>
      <c r="G550" s="10">
        <f>SUM(G558*D550)</f>
        <v>0</v>
      </c>
      <c r="H550" s="10">
        <f>SUM(H558*D550)</f>
        <v>0</v>
      </c>
    </row>
    <row r="551" spans="1:8" ht="15">
      <c r="A551" s="9" t="s">
        <v>446</v>
      </c>
      <c r="B551" s="9" t="s">
        <v>447</v>
      </c>
      <c r="C551" s="10">
        <f>ROUND(VLOOKUP(B551,Valuation!$A$2:$G$566,7,FALSE),0)</f>
        <v>1072041696</v>
      </c>
      <c r="D551" s="11">
        <f>SUM(C551/C558)</f>
        <v>0.04642330116861853</v>
      </c>
      <c r="E551" s="7"/>
      <c r="F551" s="10">
        <f>SUM(F558*D551)</f>
        <v>0</v>
      </c>
      <c r="G551" s="10">
        <f>SUM(G558*D551)</f>
        <v>0</v>
      </c>
      <c r="H551" s="10">
        <f>SUM(H558*D551)</f>
        <v>0</v>
      </c>
    </row>
    <row r="552" spans="1:8" ht="15">
      <c r="A552" s="9" t="s">
        <v>448</v>
      </c>
      <c r="B552" s="9" t="s">
        <v>449</v>
      </c>
      <c r="C552" s="10">
        <f>ROUND(VLOOKUP(B552,Valuation!$A$2:$G$566,7,FALSE),0)</f>
        <v>1329303859</v>
      </c>
      <c r="D552" s="11">
        <f>SUM(C552/C558)</f>
        <v>0.05756368770097149</v>
      </c>
      <c r="E552" s="7"/>
      <c r="F552" s="10">
        <f>SUM(F558*D552)</f>
        <v>0</v>
      </c>
      <c r="G552" s="10">
        <f>SUM(G558*D552)</f>
        <v>0</v>
      </c>
      <c r="H552" s="10">
        <f>SUM(H558*D552)</f>
        <v>0</v>
      </c>
    </row>
    <row r="553" spans="1:8" ht="15">
      <c r="A553" s="9" t="s">
        <v>450</v>
      </c>
      <c r="B553" s="9" t="s">
        <v>451</v>
      </c>
      <c r="C553" s="10">
        <f>ROUND(VLOOKUP(B553,Valuation!$A$2:$G$566,7,FALSE),0)</f>
        <v>9675548918</v>
      </c>
      <c r="D553" s="11">
        <f>SUM(C553/C558)</f>
        <v>0.41898642848310924</v>
      </c>
      <c r="E553" s="7"/>
      <c r="F553" s="10">
        <f>SUM(F558*D553)</f>
        <v>0</v>
      </c>
      <c r="G553" s="10">
        <f>SUM(G558*D553)</f>
        <v>0</v>
      </c>
      <c r="H553" s="10">
        <f>SUM(H558*D553)</f>
        <v>0</v>
      </c>
    </row>
    <row r="554" spans="1:8" ht="15">
      <c r="A554" s="9" t="s">
        <v>452</v>
      </c>
      <c r="B554" s="9" t="s">
        <v>453</v>
      </c>
      <c r="C554" s="10">
        <f>ROUND(VLOOKUP(B554,Valuation!$A$2:$G$566,7,FALSE),0)</f>
        <v>1558699405</v>
      </c>
      <c r="D554" s="11">
        <f>SUM(C554/C558)</f>
        <v>0.06749734845169819</v>
      </c>
      <c r="E554" s="7"/>
      <c r="F554" s="10">
        <f>SUM(F558*D554)</f>
        <v>0</v>
      </c>
      <c r="G554" s="10">
        <f>SUM(G558*D554)</f>
        <v>0</v>
      </c>
      <c r="H554" s="10">
        <f>SUM(H558*D554)</f>
        <v>0</v>
      </c>
    </row>
    <row r="555" spans="1:8" ht="15">
      <c r="A555" s="9" t="s">
        <v>454</v>
      </c>
      <c r="B555" s="9" t="s">
        <v>455</v>
      </c>
      <c r="C555" s="10">
        <f>ROUND(VLOOKUP(B555,Valuation!$A$2:$G$566,7,FALSE),0)</f>
        <v>2008505140</v>
      </c>
      <c r="D555" s="11">
        <f>SUM(C555/C558)</f>
        <v>0.08697557134283172</v>
      </c>
      <c r="E555" s="7"/>
      <c r="F555" s="10">
        <f>SUM(F558*D555)</f>
        <v>0</v>
      </c>
      <c r="G555" s="10">
        <f>SUM(G558*D555)</f>
        <v>0</v>
      </c>
      <c r="H555" s="10">
        <f>SUM(H558*D555)</f>
        <v>0</v>
      </c>
    </row>
    <row r="556" spans="1:8" ht="15">
      <c r="A556" s="9" t="s">
        <v>456</v>
      </c>
      <c r="B556" s="9" t="s">
        <v>457</v>
      </c>
      <c r="C556" s="10">
        <f>ROUND(VLOOKUP(B556,Valuation!$A$2:$G$566,7,FALSE),0)</f>
        <v>5026101567</v>
      </c>
      <c r="D556" s="11">
        <f>SUM(C556/C558)</f>
        <v>0.2176484623867713</v>
      </c>
      <c r="E556" s="7"/>
      <c r="F556" s="10">
        <f>SUM(F558*D556)</f>
        <v>0</v>
      </c>
      <c r="G556" s="10">
        <f>SUM(G558*D556)</f>
        <v>0</v>
      </c>
      <c r="H556" s="10">
        <f>SUM(H558*D556)</f>
        <v>0</v>
      </c>
    </row>
    <row r="557" spans="1:8" ht="15">
      <c r="A557" s="7"/>
      <c r="B557" s="7"/>
      <c r="C557" s="12" t="s">
        <v>17</v>
      </c>
      <c r="D557" s="12" t="s">
        <v>17</v>
      </c>
      <c r="E557" s="7"/>
      <c r="F557" s="12" t="s">
        <v>17</v>
      </c>
      <c r="G557" s="12" t="s">
        <v>17</v>
      </c>
      <c r="H557" s="12" t="s">
        <v>17</v>
      </c>
    </row>
    <row r="558" spans="1:8" ht="15">
      <c r="A558" s="7"/>
      <c r="B558" s="7"/>
      <c r="C558" s="10">
        <f>SUM(C550:C556)</f>
        <v>23092750171</v>
      </c>
      <c r="D558" s="14">
        <f>SUM(D550:D556)</f>
        <v>1</v>
      </c>
      <c r="E558" s="7"/>
      <c r="F558" s="10">
        <v>0</v>
      </c>
      <c r="G558" s="10">
        <v>0</v>
      </c>
      <c r="H558" s="10">
        <v>0</v>
      </c>
    </row>
    <row r="559" spans="1:8" ht="15">
      <c r="A559" s="7"/>
      <c r="B559" s="7"/>
      <c r="C559" s="12" t="s">
        <v>25</v>
      </c>
      <c r="D559" s="12" t="s">
        <v>25</v>
      </c>
      <c r="E559" s="7"/>
      <c r="F559" s="12" t="s">
        <v>25</v>
      </c>
      <c r="G559" s="12" t="s">
        <v>25</v>
      </c>
      <c r="H559" s="12" t="s">
        <v>25</v>
      </c>
    </row>
    <row r="560" spans="1:8" ht="15">
      <c r="A560" s="7"/>
      <c r="B560" s="7"/>
      <c r="C560" s="10"/>
      <c r="D560" s="7"/>
      <c r="E560" s="7"/>
      <c r="F560" s="10"/>
      <c r="G560" s="10"/>
      <c r="H560" s="10"/>
    </row>
    <row r="561" spans="1:8" ht="15.75">
      <c r="A561" s="5" t="s">
        <v>458</v>
      </c>
      <c r="B561" s="7"/>
      <c r="C561" s="10"/>
      <c r="D561" s="7"/>
      <c r="E561" s="7"/>
      <c r="F561" s="28" t="s">
        <v>55</v>
      </c>
      <c r="G561" s="10"/>
      <c r="H561" s="10"/>
    </row>
    <row r="562" spans="1:8" ht="15">
      <c r="A562" s="6" t="s">
        <v>17</v>
      </c>
      <c r="B562" s="7"/>
      <c r="C562" s="10"/>
      <c r="D562" s="7"/>
      <c r="E562" s="7"/>
      <c r="F562" s="10"/>
      <c r="G562" s="10"/>
      <c r="H562" s="10"/>
    </row>
    <row r="563" spans="1:8" ht="15">
      <c r="A563" s="9" t="s">
        <v>446</v>
      </c>
      <c r="B563" s="9" t="s">
        <v>447</v>
      </c>
      <c r="C563" s="10">
        <f>ROUND(VLOOKUP(B563,Valuation!$A$2:$G$566,7,FALSE),0)</f>
        <v>1072041696</v>
      </c>
      <c r="D563" s="11">
        <f>SUM(C563/C569)</f>
        <v>0.06852690556142069</v>
      </c>
      <c r="E563" s="7"/>
      <c r="F563" s="10">
        <f>SUM(F569*D563)</f>
        <v>0</v>
      </c>
      <c r="G563" s="10">
        <f>SUM(G569*D563)</f>
        <v>0</v>
      </c>
      <c r="H563" s="10">
        <f>SUM(H569*D563)</f>
        <v>0</v>
      </c>
    </row>
    <row r="564" spans="1:8" ht="15">
      <c r="A564" s="9" t="s">
        <v>448</v>
      </c>
      <c r="B564" s="9" t="s">
        <v>449</v>
      </c>
      <c r="C564" s="10">
        <f>ROUND(VLOOKUP(B564,Valuation!$A$2:$G$566,7,FALSE),0)</f>
        <v>1329303859</v>
      </c>
      <c r="D564" s="11">
        <f>SUM(C564/C569)</f>
        <v>0.08497158305316986</v>
      </c>
      <c r="E564" s="7"/>
      <c r="F564" s="10">
        <f>SUM(F569*D564)</f>
        <v>0</v>
      </c>
      <c r="G564" s="10">
        <f>SUM(G569*D564)</f>
        <v>0</v>
      </c>
      <c r="H564" s="10">
        <f>SUM(H569*D564)</f>
        <v>0</v>
      </c>
    </row>
    <row r="565" spans="1:8" ht="15">
      <c r="A565" s="9" t="s">
        <v>450</v>
      </c>
      <c r="B565" s="9" t="s">
        <v>451</v>
      </c>
      <c r="C565" s="10">
        <f>ROUND(VLOOKUP(B565,Valuation!$A$2:$G$566,7,FALSE),0)</f>
        <v>9675548918</v>
      </c>
      <c r="D565" s="11">
        <f>SUM(C565/C569)</f>
        <v>0.6184791407205602</v>
      </c>
      <c r="E565" s="7"/>
      <c r="F565" s="10">
        <f>SUM(F569*D565)</f>
        <v>0</v>
      </c>
      <c r="G565" s="10">
        <f>SUM(G569*D565)</f>
        <v>0</v>
      </c>
      <c r="H565" s="10">
        <f>SUM(H569*D565)</f>
        <v>0</v>
      </c>
    </row>
    <row r="566" spans="1:8" ht="15">
      <c r="A566" s="9" t="s">
        <v>452</v>
      </c>
      <c r="B566" s="9" t="s">
        <v>453</v>
      </c>
      <c r="C566" s="10">
        <f>ROUND(VLOOKUP(B566,Valuation!$A$2:$G$566,7,FALSE),0)</f>
        <v>1558699405</v>
      </c>
      <c r="D566" s="11">
        <f>SUM(C566/C569)</f>
        <v>0.09963497438916555</v>
      </c>
      <c r="E566" s="7"/>
      <c r="F566" s="10">
        <f>SUM(F569*D566)</f>
        <v>0</v>
      </c>
      <c r="G566" s="10">
        <f>SUM(G569*D566)</f>
        <v>0</v>
      </c>
      <c r="H566" s="10">
        <f>SUM(H569*D566)</f>
        <v>0</v>
      </c>
    </row>
    <row r="567" spans="1:8" ht="15">
      <c r="A567" s="9" t="s">
        <v>454</v>
      </c>
      <c r="B567" s="9" t="s">
        <v>455</v>
      </c>
      <c r="C567" s="10">
        <f>ROUND(VLOOKUP(B567,Valuation!$A$2:$G$566,7,FALSE),0)</f>
        <v>2008505140</v>
      </c>
      <c r="D567" s="11">
        <f>SUM(C567/C569)</f>
        <v>0.12838739627568369</v>
      </c>
      <c r="E567" s="7"/>
      <c r="F567" s="10">
        <f>SUM(F569*D567)</f>
        <v>0</v>
      </c>
      <c r="G567" s="10">
        <f>SUM(G569*D567)</f>
        <v>0</v>
      </c>
      <c r="H567" s="10">
        <f>SUM(H569*D567)</f>
        <v>0</v>
      </c>
    </row>
    <row r="568" spans="1:8" ht="15">
      <c r="A568" s="7"/>
      <c r="B568" s="7"/>
      <c r="C568" s="12" t="s">
        <v>17</v>
      </c>
      <c r="D568" s="12" t="s">
        <v>17</v>
      </c>
      <c r="E568" s="7"/>
      <c r="F568" s="12" t="s">
        <v>17</v>
      </c>
      <c r="G568" s="12" t="s">
        <v>17</v>
      </c>
      <c r="H568" s="12" t="s">
        <v>17</v>
      </c>
    </row>
    <row r="569" spans="1:8" ht="15">
      <c r="A569" s="7"/>
      <c r="B569" s="7"/>
      <c r="C569" s="10">
        <f>SUM(C563:C567)</f>
        <v>15644099018</v>
      </c>
      <c r="D569" s="14">
        <f>SUM(D563:D567)</f>
        <v>1</v>
      </c>
      <c r="E569" s="7"/>
      <c r="F569" s="10">
        <v>0</v>
      </c>
      <c r="G569" s="10">
        <v>0</v>
      </c>
      <c r="H569" s="10">
        <v>0</v>
      </c>
    </row>
    <row r="570" spans="1:8" ht="15">
      <c r="A570" s="7"/>
      <c r="B570" s="7"/>
      <c r="C570" s="12" t="s">
        <v>25</v>
      </c>
      <c r="D570" s="12" t="s">
        <v>25</v>
      </c>
      <c r="E570" s="7"/>
      <c r="F570" s="12" t="s">
        <v>25</v>
      </c>
      <c r="G570" s="12" t="s">
        <v>25</v>
      </c>
      <c r="H570" s="12" t="s">
        <v>25</v>
      </c>
    </row>
    <row r="571" spans="1:8" ht="15">
      <c r="A571" s="7"/>
      <c r="B571" s="7"/>
      <c r="C571" s="10"/>
      <c r="D571" s="7"/>
      <c r="E571" s="7"/>
      <c r="F571" s="10"/>
      <c r="G571" s="10"/>
      <c r="H571" s="10"/>
    </row>
    <row r="572" spans="1:8" ht="15.75">
      <c r="A572" s="5" t="s">
        <v>1525</v>
      </c>
      <c r="B572" s="7"/>
      <c r="C572" s="10"/>
      <c r="D572" s="7"/>
      <c r="E572" s="7"/>
      <c r="F572" s="10"/>
      <c r="G572" s="10"/>
      <c r="H572" s="10"/>
    </row>
    <row r="573" spans="1:8" ht="15">
      <c r="A573" s="6" t="s">
        <v>17</v>
      </c>
      <c r="B573" s="7"/>
      <c r="C573" s="10"/>
      <c r="D573" s="7"/>
      <c r="E573" s="7"/>
      <c r="F573" s="19" t="s">
        <v>55</v>
      </c>
      <c r="G573" s="10"/>
      <c r="H573" s="10"/>
    </row>
    <row r="574" spans="1:8" ht="15">
      <c r="A574" s="9" t="s">
        <v>459</v>
      </c>
      <c r="B574" s="9" t="s">
        <v>460</v>
      </c>
      <c r="C574" s="10">
        <f>ROUND(VLOOKUP(B574,Valuation!$A$2:$G$566,7,FALSE),0)</f>
        <v>964217772</v>
      </c>
      <c r="D574" s="11">
        <f>SUM(C574/C579)</f>
        <v>0.05237488914598271</v>
      </c>
      <c r="E574" s="7"/>
      <c r="F574" s="10">
        <f>SUM(F579*D574)</f>
        <v>9253333.539866496</v>
      </c>
      <c r="G574" s="10">
        <f>SUM(G579*D574)</f>
        <v>0</v>
      </c>
      <c r="H574" s="10">
        <f>SUM(H579*D574)</f>
        <v>0</v>
      </c>
    </row>
    <row r="575" spans="1:8" ht="15">
      <c r="A575" s="9" t="s">
        <v>461</v>
      </c>
      <c r="B575" s="9" t="s">
        <v>462</v>
      </c>
      <c r="C575" s="10">
        <f>ROUND(VLOOKUP(B575,Valuation!$A$2:$G$566,7,FALSE),0)</f>
        <v>16890560717</v>
      </c>
      <c r="D575" s="11">
        <f>SUM(C575/C579)</f>
        <v>0.917470379467726</v>
      </c>
      <c r="E575" s="7"/>
      <c r="F575" s="10">
        <f>SUM(F579*D575)</f>
        <v>162094079.2924605</v>
      </c>
      <c r="G575" s="10">
        <f>SUM(G579*D575)</f>
        <v>0</v>
      </c>
      <c r="H575" s="10">
        <f>SUM(H579*D575)</f>
        <v>0</v>
      </c>
    </row>
    <row r="576" spans="1:8" ht="15">
      <c r="A576" s="9" t="s">
        <v>463</v>
      </c>
      <c r="B576" s="9" t="s">
        <v>464</v>
      </c>
      <c r="C576" s="10">
        <f>ROUND(VLOOKUP(B576,Valuation!$A$2:$G$566,7,FALSE),0)</f>
        <v>311452259</v>
      </c>
      <c r="D576" s="11">
        <f>SUM(C576/C579)</f>
        <v>0.016917627960284988</v>
      </c>
      <c r="E576" s="7"/>
      <c r="F576" s="10">
        <f>SUM(F579*D576)</f>
        <v>2988921.9198833504</v>
      </c>
      <c r="G576" s="10">
        <f>SUM(G579*D576)</f>
        <v>0</v>
      </c>
      <c r="H576" s="10">
        <f>SUM(H579*D576)</f>
        <v>0</v>
      </c>
    </row>
    <row r="577" spans="1:8" ht="15">
      <c r="A577" s="9" t="s">
        <v>465</v>
      </c>
      <c r="B577" s="9" t="s">
        <v>466</v>
      </c>
      <c r="C577" s="10">
        <f>ROUND(VLOOKUP(B577,Valuation!$A$2:$G$566,7,FALSE),0)</f>
        <v>243694079</v>
      </c>
      <c r="D577" s="11">
        <f>SUM(C577/C579)</f>
        <v>0.013237103426006293</v>
      </c>
      <c r="E577" s="7"/>
      <c r="F577" s="10">
        <f>SUM(F579*D577)</f>
        <v>2338665.247789662</v>
      </c>
      <c r="G577" s="10">
        <f>SUM(G579*D577)</f>
        <v>0</v>
      </c>
      <c r="H577" s="10">
        <f>SUM(H579*D577)</f>
        <v>0</v>
      </c>
    </row>
    <row r="578" spans="1:8" ht="15">
      <c r="A578" s="7"/>
      <c r="B578" s="7"/>
      <c r="C578" s="12" t="s">
        <v>17</v>
      </c>
      <c r="D578" s="12" t="s">
        <v>17</v>
      </c>
      <c r="E578" s="7"/>
      <c r="F578" s="12" t="s">
        <v>17</v>
      </c>
      <c r="G578" s="12" t="s">
        <v>17</v>
      </c>
      <c r="H578" s="12" t="s">
        <v>17</v>
      </c>
    </row>
    <row r="579" spans="1:8" ht="15">
      <c r="A579" s="7"/>
      <c r="B579" s="7"/>
      <c r="C579" s="10">
        <f>SUM(C574:C577)</f>
        <v>18409924827</v>
      </c>
      <c r="D579" s="14">
        <f>SUM(D574:D577)</f>
        <v>1</v>
      </c>
      <c r="E579" s="7"/>
      <c r="F579" s="10">
        <v>176675000</v>
      </c>
      <c r="G579" s="10">
        <v>0</v>
      </c>
      <c r="H579" s="10">
        <v>0</v>
      </c>
    </row>
    <row r="580" spans="1:8" ht="15">
      <c r="A580" s="7"/>
      <c r="B580" s="7"/>
      <c r="C580" s="12" t="s">
        <v>25</v>
      </c>
      <c r="D580" s="12" t="s">
        <v>25</v>
      </c>
      <c r="E580" s="7"/>
      <c r="F580" s="12" t="s">
        <v>25</v>
      </c>
      <c r="G580" s="12" t="s">
        <v>25</v>
      </c>
      <c r="H580" s="12" t="s">
        <v>25</v>
      </c>
    </row>
    <row r="581" spans="1:8" ht="15">
      <c r="A581" s="7"/>
      <c r="B581" s="7"/>
      <c r="C581" s="10"/>
      <c r="D581" s="7"/>
      <c r="E581" s="7"/>
      <c r="F581" s="10"/>
      <c r="G581" s="10"/>
      <c r="H581" s="10"/>
    </row>
    <row r="582" spans="1:8" ht="15.75">
      <c r="A582" s="5" t="s">
        <v>467</v>
      </c>
      <c r="B582" s="7"/>
      <c r="C582" s="10"/>
      <c r="D582" s="7"/>
      <c r="E582" s="7"/>
      <c r="F582" s="10"/>
      <c r="G582" s="10"/>
      <c r="H582" s="10"/>
    </row>
    <row r="583" spans="1:8" ht="15.75">
      <c r="A583" s="5" t="s">
        <v>468</v>
      </c>
      <c r="B583" s="7"/>
      <c r="C583" s="10"/>
      <c r="D583" s="7"/>
      <c r="E583" s="7"/>
      <c r="F583" s="10"/>
      <c r="G583" s="10"/>
      <c r="H583" s="10"/>
    </row>
    <row r="584" spans="1:8" ht="15">
      <c r="A584" s="6" t="s">
        <v>17</v>
      </c>
      <c r="B584" s="7"/>
      <c r="C584" s="10"/>
      <c r="D584" s="7"/>
      <c r="E584" s="7"/>
      <c r="F584" s="10"/>
      <c r="G584" s="10"/>
      <c r="H584" s="10"/>
    </row>
    <row r="585" spans="1:8" ht="15">
      <c r="A585" s="9" t="s">
        <v>469</v>
      </c>
      <c r="B585" s="9" t="s">
        <v>470</v>
      </c>
      <c r="C585" s="10">
        <f>ROUND(VLOOKUP(B585,Valuation!$A$2:$G$566,7,FALSE),0)</f>
        <v>1779295148</v>
      </c>
      <c r="D585" s="11">
        <f>SUM(C585/C588)</f>
        <v>0.5569919730657694</v>
      </c>
      <c r="E585" s="7"/>
      <c r="F585" s="10">
        <f>SUM(F588*D585)</f>
        <v>0</v>
      </c>
      <c r="G585" s="10">
        <f>SUM(G588*D585)</f>
        <v>0</v>
      </c>
      <c r="H585" s="10">
        <f>SUM(H588*D585)</f>
        <v>0</v>
      </c>
    </row>
    <row r="586" spans="1:8" ht="15">
      <c r="A586" s="9" t="s">
        <v>471</v>
      </c>
      <c r="B586" s="9" t="s">
        <v>472</v>
      </c>
      <c r="C586" s="10">
        <f>ROUND(VLOOKUP(B586,Valuation!$A$2:$G$566,7,FALSE),0)</f>
        <v>1415176647</v>
      </c>
      <c r="D586" s="11">
        <f>SUM(C586/C588)</f>
        <v>0.44300802693423064</v>
      </c>
      <c r="E586" s="7"/>
      <c r="F586" s="10">
        <f>SUM(F588*D586)</f>
        <v>0</v>
      </c>
      <c r="G586" s="10">
        <f>SUM(G588*D586)</f>
        <v>0</v>
      </c>
      <c r="H586" s="10">
        <f>SUM(H588*D586)</f>
        <v>0</v>
      </c>
    </row>
    <row r="587" spans="1:8" ht="15">
      <c r="A587" s="7"/>
      <c r="B587" s="7"/>
      <c r="C587" s="12" t="s">
        <v>17</v>
      </c>
      <c r="D587" s="12" t="s">
        <v>17</v>
      </c>
      <c r="E587" s="7"/>
      <c r="F587" s="12" t="s">
        <v>17</v>
      </c>
      <c r="G587" s="12" t="s">
        <v>17</v>
      </c>
      <c r="H587" s="12" t="s">
        <v>17</v>
      </c>
    </row>
    <row r="588" spans="1:8" ht="15">
      <c r="A588" s="7"/>
      <c r="B588" s="7"/>
      <c r="C588" s="10">
        <f>SUM(C585:C586)</f>
        <v>3194471795</v>
      </c>
      <c r="D588" s="14">
        <f>SUM(D585:D586)</f>
        <v>1</v>
      </c>
      <c r="E588" s="7"/>
      <c r="F588" s="10">
        <v>0</v>
      </c>
      <c r="G588" s="10">
        <v>0</v>
      </c>
      <c r="H588" s="10">
        <v>0</v>
      </c>
    </row>
    <row r="589" spans="1:8" ht="15">
      <c r="A589" s="7"/>
      <c r="B589" s="7"/>
      <c r="C589" s="12" t="s">
        <v>25</v>
      </c>
      <c r="D589" s="12" t="s">
        <v>25</v>
      </c>
      <c r="E589" s="7"/>
      <c r="F589" s="12" t="s">
        <v>25</v>
      </c>
      <c r="G589" s="12" t="s">
        <v>25</v>
      </c>
      <c r="H589" s="12" t="s">
        <v>25</v>
      </c>
    </row>
    <row r="590" spans="1:8" ht="15">
      <c r="A590" s="7"/>
      <c r="B590" s="7"/>
      <c r="C590" s="10"/>
      <c r="D590" s="7"/>
      <c r="E590" s="7"/>
      <c r="F590" s="10"/>
      <c r="G590" s="10"/>
      <c r="H590" s="10"/>
    </row>
    <row r="591" spans="1:8" ht="15.75">
      <c r="A591" s="5" t="s">
        <v>473</v>
      </c>
      <c r="B591" s="7"/>
      <c r="C591" s="10"/>
      <c r="D591" s="7"/>
      <c r="E591" s="7"/>
      <c r="F591" s="10"/>
      <c r="G591" s="10"/>
      <c r="H591" s="10"/>
    </row>
    <row r="592" spans="1:8" ht="15">
      <c r="A592" s="6" t="s">
        <v>17</v>
      </c>
      <c r="B592" s="7"/>
      <c r="C592" s="10"/>
      <c r="D592" s="7"/>
      <c r="E592" s="7"/>
      <c r="F592" s="10"/>
      <c r="G592" s="10"/>
      <c r="H592" s="10"/>
    </row>
    <row r="593" spans="1:8" ht="15">
      <c r="A593" s="9" t="s">
        <v>474</v>
      </c>
      <c r="B593" s="9" t="s">
        <v>475</v>
      </c>
      <c r="C593" s="10">
        <f>ROUND(VLOOKUP(B593,Valuation!$A$2:$G$566,7,FALSE),0)</f>
        <v>676534191</v>
      </c>
      <c r="D593" s="11">
        <f>SUM(C593/C597)</f>
        <v>0.2744768158248188</v>
      </c>
      <c r="E593" s="7"/>
      <c r="F593" s="10">
        <f>SUM(F597*D593)</f>
        <v>0</v>
      </c>
      <c r="G593" s="10">
        <f>SUM(G597*D593)</f>
        <v>0</v>
      </c>
      <c r="H593" s="10">
        <f>SUM(H597*D593)</f>
        <v>0</v>
      </c>
    </row>
    <row r="594" spans="1:8" ht="15">
      <c r="A594" s="9" t="s">
        <v>476</v>
      </c>
      <c r="B594" s="9" t="s">
        <v>477</v>
      </c>
      <c r="C594" s="10">
        <f>ROUND(VLOOKUP(B594,Valuation!$A$2:$G$566,7,FALSE),0)</f>
        <v>1414770990</v>
      </c>
      <c r="D594" s="11">
        <f>SUM(C594/C597)</f>
        <v>0.5739870085243431</v>
      </c>
      <c r="E594" s="7"/>
      <c r="F594" s="10">
        <f>SUM(F597*D594)</f>
        <v>0</v>
      </c>
      <c r="G594" s="10">
        <f>SUM(G597*D594)</f>
        <v>0</v>
      </c>
      <c r="H594" s="10">
        <f>SUM(H597*D594)</f>
        <v>0</v>
      </c>
    </row>
    <row r="595" spans="1:8" ht="15">
      <c r="A595" s="9" t="s">
        <v>478</v>
      </c>
      <c r="B595" s="9" t="s">
        <v>479</v>
      </c>
      <c r="C595" s="10">
        <f>ROUND(VLOOKUP(B595,Valuation!$A$2:$G$566,7,FALSE),0)</f>
        <v>373508428</v>
      </c>
      <c r="D595" s="11">
        <f>SUM(C595/C597)</f>
        <v>0.15153617565083802</v>
      </c>
      <c r="E595" s="7"/>
      <c r="F595" s="10">
        <f>SUM(F597*D595)</f>
        <v>0</v>
      </c>
      <c r="G595" s="10">
        <f>SUM(G597*D595)</f>
        <v>0</v>
      </c>
      <c r="H595" s="10">
        <f>SUM(H597*D595)</f>
        <v>0</v>
      </c>
    </row>
    <row r="596" spans="1:8" ht="15">
      <c r="A596" s="7"/>
      <c r="B596" s="7"/>
      <c r="C596" s="12" t="s">
        <v>17</v>
      </c>
      <c r="D596" s="12" t="s">
        <v>17</v>
      </c>
      <c r="E596" s="7"/>
      <c r="F596" s="12" t="s">
        <v>17</v>
      </c>
      <c r="G596" s="12" t="s">
        <v>17</v>
      </c>
      <c r="H596" s="12" t="s">
        <v>17</v>
      </c>
    </row>
    <row r="597" spans="1:8" ht="15">
      <c r="A597" s="7"/>
      <c r="B597" s="7"/>
      <c r="C597" s="10">
        <f>SUM(C593:C595)</f>
        <v>2464813609</v>
      </c>
      <c r="D597" s="14">
        <f>SUM(D593:D595)</f>
        <v>1</v>
      </c>
      <c r="E597" s="7"/>
      <c r="F597" s="10">
        <v>0</v>
      </c>
      <c r="G597" s="10">
        <v>0</v>
      </c>
      <c r="H597" s="10">
        <v>0</v>
      </c>
    </row>
    <row r="598" spans="1:8" ht="15">
      <c r="A598" s="7"/>
      <c r="B598" s="7"/>
      <c r="C598" s="12" t="s">
        <v>25</v>
      </c>
      <c r="D598" s="12" t="s">
        <v>25</v>
      </c>
      <c r="E598" s="7"/>
      <c r="F598" s="12" t="s">
        <v>25</v>
      </c>
      <c r="G598" s="12" t="s">
        <v>25</v>
      </c>
      <c r="H598" s="12" t="s">
        <v>25</v>
      </c>
    </row>
    <row r="599" spans="1:8" ht="15">
      <c r="A599" s="7"/>
      <c r="B599" s="7"/>
      <c r="C599" s="10"/>
      <c r="D599" s="7"/>
      <c r="E599" s="7"/>
      <c r="F599" s="10"/>
      <c r="G599" s="10"/>
      <c r="H599" s="10"/>
    </row>
    <row r="600" spans="1:8" ht="15.75">
      <c r="A600" s="5" t="s">
        <v>480</v>
      </c>
      <c r="B600" s="7"/>
      <c r="C600" s="10"/>
      <c r="D600" s="7"/>
      <c r="E600" s="7"/>
      <c r="F600" s="10"/>
      <c r="G600" s="10"/>
      <c r="H600" s="10"/>
    </row>
    <row r="601" spans="1:8" ht="15.75">
      <c r="A601" s="6" t="s">
        <v>17</v>
      </c>
      <c r="B601" s="7"/>
      <c r="C601" s="10"/>
      <c r="D601" s="7"/>
      <c r="E601" s="7"/>
      <c r="F601" s="10"/>
      <c r="G601" s="21"/>
      <c r="H601" s="29" t="s">
        <v>55</v>
      </c>
    </row>
    <row r="602" spans="1:8" ht="15">
      <c r="A602" s="9" t="s">
        <v>481</v>
      </c>
      <c r="B602" s="9" t="s">
        <v>482</v>
      </c>
      <c r="C602" s="10">
        <f>ROUND(VLOOKUP(B602,Valuation!$A$2:$G$566,7,FALSE),0)</f>
        <v>1710804216</v>
      </c>
      <c r="D602" s="11">
        <f>SUM(C602/C606)</f>
        <v>0.27792010731523525</v>
      </c>
      <c r="E602" s="7"/>
      <c r="F602" s="10">
        <f>SUM(F606*D602)</f>
        <v>538609.167976926</v>
      </c>
      <c r="G602" s="10">
        <f>SUM(G606*D602)</f>
        <v>0</v>
      </c>
      <c r="H602" s="10">
        <f>SUM(H606*D602)</f>
        <v>0</v>
      </c>
    </row>
    <row r="603" spans="1:8" ht="15">
      <c r="A603" s="9" t="s">
        <v>483</v>
      </c>
      <c r="B603" s="9" t="s">
        <v>484</v>
      </c>
      <c r="C603" s="10">
        <f>ROUND(VLOOKUP(B603,Valuation!$A$2:$G$566,7,FALSE),0)</f>
        <v>2509714517</v>
      </c>
      <c r="D603" s="11">
        <f>SUM(C603/C606)</f>
        <v>0.40770306816641827</v>
      </c>
      <c r="E603" s="7"/>
      <c r="F603" s="10">
        <f>SUM(F606*D603)</f>
        <v>790128.5461065186</v>
      </c>
      <c r="G603" s="10">
        <f>SUM(G606*D603)</f>
        <v>0</v>
      </c>
      <c r="H603" s="10">
        <f>SUM(H606*D603)</f>
        <v>0</v>
      </c>
    </row>
    <row r="604" spans="1:8" ht="15">
      <c r="A604" s="9" t="s">
        <v>485</v>
      </c>
      <c r="B604" s="9" t="s">
        <v>486</v>
      </c>
      <c r="C604" s="10">
        <f>ROUND(VLOOKUP(B604,Valuation!$A$2:$G$566,7,FALSE),0)</f>
        <v>1935222327</v>
      </c>
      <c r="D604" s="11">
        <f>SUM(C604/C606)</f>
        <v>0.3143768245183465</v>
      </c>
      <c r="E604" s="7"/>
      <c r="F604" s="10">
        <f>SUM(F606*D604)</f>
        <v>609262.2859165554</v>
      </c>
      <c r="G604" s="10">
        <f>SUM(G606*D604)</f>
        <v>0</v>
      </c>
      <c r="H604" s="10">
        <f>SUM(H606*D604)</f>
        <v>0</v>
      </c>
    </row>
    <row r="605" spans="1:8" ht="15">
      <c r="A605" s="7"/>
      <c r="B605" s="7"/>
      <c r="C605" s="12" t="s">
        <v>17</v>
      </c>
      <c r="D605" s="12" t="s">
        <v>17</v>
      </c>
      <c r="E605" s="7"/>
      <c r="F605" s="12" t="s">
        <v>17</v>
      </c>
      <c r="G605" s="12" t="s">
        <v>17</v>
      </c>
      <c r="H605" s="12" t="s">
        <v>17</v>
      </c>
    </row>
    <row r="606" spans="1:8" ht="15">
      <c r="A606" s="7"/>
      <c r="B606" s="7"/>
      <c r="C606" s="10">
        <f>SUM(C602:C604)</f>
        <v>6155741060</v>
      </c>
      <c r="D606" s="14">
        <f>SUM(D602:D604)</f>
        <v>1</v>
      </c>
      <c r="E606" s="7"/>
      <c r="F606" s="10">
        <v>1938000</v>
      </c>
      <c r="G606" s="10">
        <v>0</v>
      </c>
      <c r="H606" s="10">
        <v>0</v>
      </c>
    </row>
    <row r="607" spans="1:8" ht="15">
      <c r="A607" s="7"/>
      <c r="B607" s="7"/>
      <c r="C607" s="12" t="s">
        <v>25</v>
      </c>
      <c r="D607" s="12" t="s">
        <v>25</v>
      </c>
      <c r="E607" s="7"/>
      <c r="F607" s="12" t="s">
        <v>25</v>
      </c>
      <c r="G607" s="12"/>
      <c r="H607" s="12" t="s">
        <v>25</v>
      </c>
    </row>
    <row r="608" spans="1:8" ht="15">
      <c r="A608" s="7"/>
      <c r="B608" s="7"/>
      <c r="C608" s="10"/>
      <c r="D608" s="7"/>
      <c r="E608" s="7"/>
      <c r="F608" s="10"/>
      <c r="G608" s="10"/>
      <c r="H608" s="10"/>
    </row>
    <row r="609" spans="1:8" ht="15.75">
      <c r="A609" s="5" t="s">
        <v>487</v>
      </c>
      <c r="B609" s="7"/>
      <c r="C609" s="10"/>
      <c r="D609" s="7"/>
      <c r="E609" s="7"/>
      <c r="F609" s="10"/>
      <c r="G609" s="10"/>
      <c r="H609" s="10"/>
    </row>
    <row r="610" spans="1:8" ht="15.75">
      <c r="A610" s="5" t="s">
        <v>488</v>
      </c>
      <c r="B610" s="7"/>
      <c r="C610" s="10"/>
      <c r="D610" s="7"/>
      <c r="E610" s="7"/>
      <c r="F610" s="10"/>
      <c r="G610" s="10"/>
      <c r="H610" s="10"/>
    </row>
    <row r="611" spans="1:8" ht="15">
      <c r="A611" s="6" t="s">
        <v>17</v>
      </c>
      <c r="B611" s="7"/>
      <c r="C611" s="10"/>
      <c r="D611" s="7"/>
      <c r="E611" s="7"/>
      <c r="F611" s="10"/>
      <c r="G611" s="10"/>
      <c r="H611" s="10"/>
    </row>
    <row r="612" spans="1:8" ht="15">
      <c r="A612" s="9" t="s">
        <v>489</v>
      </c>
      <c r="B612" s="9" t="s">
        <v>490</v>
      </c>
      <c r="C612" s="10">
        <f>ROUND(VLOOKUP(B612,Valuation!$A$2:$G$566,7,FALSE),0)</f>
        <v>130976010</v>
      </c>
      <c r="D612" s="11">
        <f>SUM(C612/C615)</f>
        <v>0.1722321573742814</v>
      </c>
      <c r="E612" s="7"/>
      <c r="F612" s="10">
        <f>SUM(F615*D612)</f>
        <v>847382.2142814646</v>
      </c>
      <c r="G612" s="10">
        <f>SUM(G615*D612)</f>
        <v>0</v>
      </c>
      <c r="H612" s="10">
        <f>SUM(H615*D612)</f>
        <v>0</v>
      </c>
    </row>
    <row r="613" spans="1:8" ht="15">
      <c r="A613" s="9" t="s">
        <v>491</v>
      </c>
      <c r="B613" s="9" t="s">
        <v>492</v>
      </c>
      <c r="C613" s="10">
        <f>ROUND(VLOOKUP(B613,Valuation!$A$2:$G$566,7,FALSE),0)</f>
        <v>629485985</v>
      </c>
      <c r="D613" s="11">
        <f>SUM(C613/C615)</f>
        <v>0.8277678426257186</v>
      </c>
      <c r="E613" s="7"/>
      <c r="F613" s="10">
        <f>SUM(F615*D613)</f>
        <v>4072617.7857185355</v>
      </c>
      <c r="G613" s="10">
        <f>SUM(G615*D613)</f>
        <v>0</v>
      </c>
      <c r="H613" s="10">
        <f>SUM(H615*D613)</f>
        <v>0</v>
      </c>
    </row>
    <row r="614" spans="1:8" ht="15">
      <c r="A614" s="7"/>
      <c r="B614" s="7"/>
      <c r="C614" s="12" t="s">
        <v>17</v>
      </c>
      <c r="D614" s="12" t="s">
        <v>17</v>
      </c>
      <c r="E614" s="7"/>
      <c r="F614" s="12" t="s">
        <v>17</v>
      </c>
      <c r="G614" s="12" t="s">
        <v>17</v>
      </c>
      <c r="H614" s="12" t="s">
        <v>17</v>
      </c>
    </row>
    <row r="615" spans="1:8" ht="15">
      <c r="A615" s="7"/>
      <c r="B615" s="7"/>
      <c r="C615" s="10">
        <f>SUM(C612:C613)</f>
        <v>760461995</v>
      </c>
      <c r="D615" s="14">
        <f>SUM(D612:D613)</f>
        <v>1</v>
      </c>
      <c r="E615" s="7"/>
      <c r="F615" s="10">
        <v>4920000</v>
      </c>
      <c r="G615" s="10">
        <v>0</v>
      </c>
      <c r="H615" s="10">
        <v>0</v>
      </c>
    </row>
    <row r="616" spans="1:8" ht="15">
      <c r="A616" s="7"/>
      <c r="B616" s="7"/>
      <c r="C616" s="12" t="s">
        <v>25</v>
      </c>
      <c r="D616" s="12" t="s">
        <v>25</v>
      </c>
      <c r="E616" s="7"/>
      <c r="F616" s="12" t="s">
        <v>25</v>
      </c>
      <c r="G616" s="12" t="s">
        <v>25</v>
      </c>
      <c r="H616" s="12" t="s">
        <v>25</v>
      </c>
    </row>
    <row r="617" spans="1:8" ht="15">
      <c r="A617" s="7"/>
      <c r="B617" s="7"/>
      <c r="C617" s="10"/>
      <c r="D617" s="7"/>
      <c r="E617" s="7"/>
      <c r="F617" s="10"/>
      <c r="G617" s="10"/>
      <c r="H617" s="10"/>
    </row>
    <row r="618" spans="1:8" ht="15.75">
      <c r="A618" s="5" t="s">
        <v>493</v>
      </c>
      <c r="B618" s="7"/>
      <c r="C618" s="10"/>
      <c r="D618" s="7"/>
      <c r="E618" s="7"/>
      <c r="F618" s="10"/>
      <c r="G618" s="10"/>
      <c r="H618" s="10"/>
    </row>
    <row r="619" spans="1:8" ht="15.75">
      <c r="A619" s="6" t="s">
        <v>17</v>
      </c>
      <c r="B619" s="7"/>
      <c r="C619" s="10"/>
      <c r="D619" s="7"/>
      <c r="E619" s="7"/>
      <c r="F619" s="4"/>
      <c r="G619" s="10"/>
      <c r="H619" s="10"/>
    </row>
    <row r="620" spans="1:8" ht="15">
      <c r="A620" s="9" t="s">
        <v>494</v>
      </c>
      <c r="B620" s="9" t="s">
        <v>495</v>
      </c>
      <c r="C620" s="10">
        <f>ROUND(VLOOKUP(B620,Valuation!$A$2:$G$566,7,FALSE),0)</f>
        <v>470647052</v>
      </c>
      <c r="D620" s="11">
        <f>SUM(C620/C623)</f>
        <v>0.6275406247664792</v>
      </c>
      <c r="E620" s="7"/>
      <c r="F620" s="10">
        <f>SUM(F623*D620)</f>
        <v>10318022.95241045</v>
      </c>
      <c r="G620" s="10">
        <f>SUM(G623*D620)</f>
        <v>0</v>
      </c>
      <c r="H620" s="10">
        <f>SUM(H623*D620)</f>
        <v>0</v>
      </c>
    </row>
    <row r="621" spans="1:8" ht="15">
      <c r="A621" s="9" t="s">
        <v>496</v>
      </c>
      <c r="B621" s="9" t="s">
        <v>497</v>
      </c>
      <c r="C621" s="10">
        <f>ROUND(VLOOKUP(B621,Valuation!$A$2:$G$566,7,FALSE),0)</f>
        <v>279339536</v>
      </c>
      <c r="D621" s="11">
        <f>SUM(C621/C623)</f>
        <v>0.37245937523352085</v>
      </c>
      <c r="E621" s="7"/>
      <c r="F621" s="10">
        <f>SUM(F623*D621)</f>
        <v>6123977.04758955</v>
      </c>
      <c r="G621" s="10">
        <f>SUM(G623*D621)</f>
        <v>0</v>
      </c>
      <c r="H621" s="10">
        <f>SUM(H623*D621)</f>
        <v>0</v>
      </c>
    </row>
    <row r="622" spans="1:8" ht="15">
      <c r="A622" s="7"/>
      <c r="B622" s="7"/>
      <c r="C622" s="12" t="s">
        <v>17</v>
      </c>
      <c r="D622" s="12" t="s">
        <v>17</v>
      </c>
      <c r="E622" s="7"/>
      <c r="F622" s="12" t="s">
        <v>17</v>
      </c>
      <c r="G622" s="12" t="s">
        <v>17</v>
      </c>
      <c r="H622" s="12" t="s">
        <v>17</v>
      </c>
    </row>
    <row r="623" spans="1:8" ht="15">
      <c r="A623" s="7"/>
      <c r="B623" s="7"/>
      <c r="C623" s="10">
        <f>SUM(C620:C621)</f>
        <v>749986588</v>
      </c>
      <c r="D623" s="14">
        <f>SUM(D620:D621)</f>
        <v>1</v>
      </c>
      <c r="E623" s="7"/>
      <c r="F623" s="10">
        <v>16442000</v>
      </c>
      <c r="G623" s="10">
        <v>0</v>
      </c>
      <c r="H623" s="10">
        <v>0</v>
      </c>
    </row>
    <row r="624" spans="1:8" ht="15">
      <c r="A624" s="7"/>
      <c r="B624" s="7"/>
      <c r="C624" s="12" t="s">
        <v>25</v>
      </c>
      <c r="D624" s="12" t="s">
        <v>25</v>
      </c>
      <c r="E624" s="7"/>
      <c r="F624" s="12" t="s">
        <v>25</v>
      </c>
      <c r="G624" s="12" t="s">
        <v>25</v>
      </c>
      <c r="H624" s="12" t="s">
        <v>25</v>
      </c>
    </row>
    <row r="625" spans="1:8" ht="15">
      <c r="A625" s="7"/>
      <c r="B625" s="7"/>
      <c r="C625" s="10"/>
      <c r="D625" s="7"/>
      <c r="E625" s="7"/>
      <c r="F625" s="10"/>
      <c r="G625" s="10"/>
      <c r="H625" s="10"/>
    </row>
    <row r="626" spans="1:8" ht="15.75">
      <c r="A626" s="5" t="s">
        <v>498</v>
      </c>
      <c r="B626" s="7"/>
      <c r="C626" s="10"/>
      <c r="D626" s="7"/>
      <c r="E626" s="7"/>
      <c r="F626" s="10"/>
      <c r="G626" s="10"/>
      <c r="H626" s="10"/>
    </row>
    <row r="627" spans="1:8" ht="15.75">
      <c r="A627" s="5" t="s">
        <v>499</v>
      </c>
      <c r="B627" s="7"/>
      <c r="C627" s="10"/>
      <c r="D627" s="7"/>
      <c r="E627" s="7"/>
      <c r="F627" s="10"/>
      <c r="G627" s="10"/>
      <c r="H627" s="10"/>
    </row>
    <row r="628" spans="1:8" ht="15.75">
      <c r="A628" s="6" t="s">
        <v>17</v>
      </c>
      <c r="B628" s="7"/>
      <c r="C628" s="10"/>
      <c r="D628" s="7"/>
      <c r="E628" s="7"/>
      <c r="F628" s="10"/>
      <c r="G628" s="21" t="s">
        <v>55</v>
      </c>
      <c r="H628" s="10"/>
    </row>
    <row r="629" spans="1:8" ht="15">
      <c r="A629" s="9" t="s">
        <v>500</v>
      </c>
      <c r="B629" s="9" t="s">
        <v>501</v>
      </c>
      <c r="C629" s="10">
        <f>ROUND(VLOOKUP(B629,Valuation!$A$2:$G$566,7,FALSE),0)</f>
        <v>9643762690</v>
      </c>
      <c r="D629" s="11">
        <f>SUM(C629/C632)</f>
        <v>0.8743124492668205</v>
      </c>
      <c r="E629" s="7"/>
      <c r="F629" s="10">
        <f>SUM(F632*D629)</f>
        <v>7781380.798474702</v>
      </c>
      <c r="G629" s="10">
        <f>SUM(G632*D629)</f>
        <v>0</v>
      </c>
      <c r="H629" s="10">
        <f>SUM(H632*D629)</f>
        <v>0</v>
      </c>
    </row>
    <row r="630" spans="1:8" ht="15">
      <c r="A630" s="9" t="s">
        <v>502</v>
      </c>
      <c r="B630" s="9" t="s">
        <v>503</v>
      </c>
      <c r="C630" s="10">
        <f>ROUND(VLOOKUP(B630,Valuation!$A$2:$G$566,7,FALSE),0)</f>
        <v>1386347539</v>
      </c>
      <c r="D630" s="11">
        <f>SUM(C630/C632)</f>
        <v>0.12568755073317953</v>
      </c>
      <c r="E630" s="7"/>
      <c r="F630" s="10">
        <f>SUM(F632*D630)</f>
        <v>1118619.2015252977</v>
      </c>
      <c r="G630" s="10">
        <f>SUM(G632*D630)</f>
        <v>0</v>
      </c>
      <c r="H630" s="10">
        <f>SUM(H632*D630)</f>
        <v>0</v>
      </c>
    </row>
    <row r="631" spans="1:8" ht="15">
      <c r="A631" s="7"/>
      <c r="B631" s="7"/>
      <c r="C631" s="12" t="s">
        <v>17</v>
      </c>
      <c r="D631" s="12" t="s">
        <v>17</v>
      </c>
      <c r="E631" s="7"/>
      <c r="F631" s="12" t="s">
        <v>17</v>
      </c>
      <c r="G631" s="12" t="s">
        <v>17</v>
      </c>
      <c r="H631" s="12" t="s">
        <v>17</v>
      </c>
    </row>
    <row r="632" spans="1:8" ht="15">
      <c r="A632" s="7"/>
      <c r="B632" s="7"/>
      <c r="C632" s="10">
        <f>SUM(C629:C630)</f>
        <v>11030110229</v>
      </c>
      <c r="D632" s="14">
        <f>SUM(D629:D630)</f>
        <v>1</v>
      </c>
      <c r="E632" s="7"/>
      <c r="F632" s="10">
        <v>8900000</v>
      </c>
      <c r="G632" s="10">
        <v>0</v>
      </c>
      <c r="H632" s="20">
        <v>0</v>
      </c>
    </row>
    <row r="633" spans="1:8" ht="15">
      <c r="A633" s="7"/>
      <c r="B633" s="7"/>
      <c r="C633" s="12" t="s">
        <v>25</v>
      </c>
      <c r="D633" s="12" t="s">
        <v>25</v>
      </c>
      <c r="E633" s="7"/>
      <c r="F633" s="12" t="s">
        <v>25</v>
      </c>
      <c r="G633" s="12" t="s">
        <v>25</v>
      </c>
      <c r="H633" s="12" t="s">
        <v>25</v>
      </c>
    </row>
    <row r="634" spans="1:8" ht="15">
      <c r="A634" s="7"/>
      <c r="B634" s="7"/>
      <c r="C634" s="10"/>
      <c r="D634" s="10"/>
      <c r="E634" s="7"/>
      <c r="F634" s="10"/>
      <c r="G634" s="10"/>
      <c r="H634" s="10"/>
    </row>
    <row r="635" spans="1:8" ht="15.75">
      <c r="A635" s="5" t="s">
        <v>504</v>
      </c>
      <c r="B635" s="7"/>
      <c r="C635" s="10"/>
      <c r="D635" s="7"/>
      <c r="E635" s="7"/>
      <c r="F635" s="10"/>
      <c r="G635" s="10"/>
      <c r="H635" s="10"/>
    </row>
    <row r="636" spans="1:8" ht="15">
      <c r="A636" s="6" t="s">
        <v>17</v>
      </c>
      <c r="B636" s="7"/>
      <c r="C636" s="10"/>
      <c r="D636" s="7"/>
      <c r="E636" s="7"/>
      <c r="F636" s="19" t="s">
        <v>55</v>
      </c>
      <c r="G636" s="16" t="s">
        <v>55</v>
      </c>
      <c r="H636" s="10"/>
    </row>
    <row r="637" spans="1:8" ht="15">
      <c r="A637" s="9" t="s">
        <v>505</v>
      </c>
      <c r="B637" s="9" t="s">
        <v>506</v>
      </c>
      <c r="C637" s="10">
        <f>ROUND(VLOOKUP(B637,Valuation!$A$2:$G$566,7,FALSE),0)</f>
        <v>2253370219</v>
      </c>
      <c r="D637" s="11">
        <f>SUM(C637/C641)</f>
        <v>0.657178972341509</v>
      </c>
      <c r="E637" s="7"/>
      <c r="F637" s="10">
        <f>SUM(F641*D637)</f>
        <v>12998342.893942706</v>
      </c>
      <c r="G637" s="10">
        <f>SUM(G641*D637)</f>
        <v>0</v>
      </c>
      <c r="H637" s="10">
        <f>SUM(H641*D637)</f>
        <v>0</v>
      </c>
    </row>
    <row r="638" spans="1:8" ht="15">
      <c r="A638" s="9" t="s">
        <v>507</v>
      </c>
      <c r="B638" s="30" t="s">
        <v>508</v>
      </c>
      <c r="C638" s="10">
        <f>ROUND(VLOOKUP(B638,Valuation!$A$2:$G$566,7,FALSE),0)</f>
        <v>420544921</v>
      </c>
      <c r="D638" s="11">
        <f>SUM(C638/C641)</f>
        <v>0.12264885577873216</v>
      </c>
      <c r="E638" s="7"/>
      <c r="F638" s="10">
        <f>SUM(F641*D638)</f>
        <v>2425871.7184475437</v>
      </c>
      <c r="G638" s="10">
        <f>SUM(G641*D638)</f>
        <v>0</v>
      </c>
      <c r="H638" s="10">
        <f>SUM(H641*D638)</f>
        <v>0</v>
      </c>
    </row>
    <row r="639" spans="1:8" ht="15">
      <c r="A639" s="9" t="s">
        <v>509</v>
      </c>
      <c r="B639" s="9" t="s">
        <v>510</v>
      </c>
      <c r="C639" s="10">
        <f>ROUND(VLOOKUP(B639,Valuation!$A$2:$G$566,7,FALSE),0)</f>
        <v>754938055</v>
      </c>
      <c r="D639" s="11">
        <f>SUM(C639/C641)</f>
        <v>0.22017217187975877</v>
      </c>
      <c r="E639" s="7"/>
      <c r="F639" s="10">
        <f>SUM(F641*D639)</f>
        <v>4354785.387609748</v>
      </c>
      <c r="G639" s="10">
        <f>SUM(G641*D639)</f>
        <v>0</v>
      </c>
      <c r="H639" s="10">
        <f>SUM(H641*D639)</f>
        <v>0</v>
      </c>
    </row>
    <row r="640" spans="1:8" ht="15">
      <c r="A640" s="7"/>
      <c r="B640" s="7"/>
      <c r="C640" s="12" t="s">
        <v>17</v>
      </c>
      <c r="D640" s="12" t="s">
        <v>17</v>
      </c>
      <c r="E640" s="7"/>
      <c r="F640" s="12" t="s">
        <v>17</v>
      </c>
      <c r="G640" s="12" t="s">
        <v>17</v>
      </c>
      <c r="H640" s="12" t="s">
        <v>17</v>
      </c>
    </row>
    <row r="641" spans="1:8" ht="15">
      <c r="A641" s="7"/>
      <c r="B641" s="7"/>
      <c r="C641" s="10">
        <f>SUM(C637:C639)</f>
        <v>3428853195</v>
      </c>
      <c r="D641" s="14">
        <f>SUM(D637:D639)</f>
        <v>1</v>
      </c>
      <c r="E641" s="7"/>
      <c r="F641" s="10">
        <v>19779000</v>
      </c>
      <c r="G641" s="10">
        <v>0</v>
      </c>
      <c r="H641" s="10">
        <v>0</v>
      </c>
    </row>
    <row r="642" spans="1:8" ht="15">
      <c r="A642" s="7"/>
      <c r="B642" s="7"/>
      <c r="C642" s="12" t="s">
        <v>25</v>
      </c>
      <c r="D642" s="12" t="s">
        <v>25</v>
      </c>
      <c r="E642" s="7"/>
      <c r="F642" s="12" t="s">
        <v>25</v>
      </c>
      <c r="G642" s="12" t="s">
        <v>25</v>
      </c>
      <c r="H642" s="12"/>
    </row>
    <row r="643" spans="1:8" ht="15">
      <c r="A643" s="7"/>
      <c r="B643" s="7"/>
      <c r="C643" s="10"/>
      <c r="D643" s="7"/>
      <c r="E643" s="7"/>
      <c r="F643" s="10"/>
      <c r="G643" s="10"/>
      <c r="H643" s="10"/>
    </row>
    <row r="644" spans="1:8" ht="15.75">
      <c r="A644" s="5" t="s">
        <v>511</v>
      </c>
      <c r="B644" s="7"/>
      <c r="C644" s="10"/>
      <c r="D644" s="7"/>
      <c r="E644" s="7"/>
      <c r="F644" s="10"/>
      <c r="G644" s="10"/>
      <c r="H644" s="10"/>
    </row>
    <row r="645" spans="1:8" ht="15.75">
      <c r="A645" s="6" t="s">
        <v>17</v>
      </c>
      <c r="B645" s="7"/>
      <c r="C645" s="10"/>
      <c r="D645" s="7"/>
      <c r="E645" s="7"/>
      <c r="F645" s="10"/>
      <c r="G645" s="4"/>
      <c r="H645" s="10"/>
    </row>
    <row r="646" spans="1:8" ht="15">
      <c r="A646" s="9" t="s">
        <v>512</v>
      </c>
      <c r="B646" s="9" t="s">
        <v>513</v>
      </c>
      <c r="C646" s="10">
        <f>ROUND(VLOOKUP(B646,Valuation!$A$2:$G$566,7,FALSE),0)</f>
        <v>1768677445</v>
      </c>
      <c r="D646" s="11">
        <f>SUM(C646/C650)</f>
        <v>0.21641547503699404</v>
      </c>
      <c r="E646" s="7"/>
      <c r="F646" s="10">
        <f>SUM(F650*D646)</f>
        <v>5169516.452208676</v>
      </c>
      <c r="G646" s="10">
        <f>SUM(G650*D646)</f>
        <v>0</v>
      </c>
      <c r="H646" s="10">
        <f>SUM(H650*D646)</f>
        <v>0</v>
      </c>
    </row>
    <row r="647" spans="1:8" ht="15">
      <c r="A647" s="9" t="s">
        <v>514</v>
      </c>
      <c r="B647" s="9" t="s">
        <v>515</v>
      </c>
      <c r="C647" s="10">
        <f>ROUND(VLOOKUP(B647,Valuation!$A$2:$G$566,7,FALSE),0)</f>
        <v>4576113675</v>
      </c>
      <c r="D647" s="11">
        <f>SUM(C647/C650)</f>
        <v>0.5599335354211008</v>
      </c>
      <c r="E647" s="7"/>
      <c r="F647" s="10">
        <f>SUM(F650*D647)</f>
        <v>13375132.360603835</v>
      </c>
      <c r="G647" s="10">
        <f>SUM(G650*D647)</f>
        <v>0</v>
      </c>
      <c r="H647" s="10">
        <f>SUM(H650*D647)</f>
        <v>0</v>
      </c>
    </row>
    <row r="648" spans="1:8" ht="15">
      <c r="A648" s="9" t="s">
        <v>516</v>
      </c>
      <c r="B648" s="9" t="s">
        <v>517</v>
      </c>
      <c r="C648" s="10">
        <f>ROUND(VLOOKUP(B648,Valuation!$A$2:$G$566,7,FALSE),0)</f>
        <v>1827810422</v>
      </c>
      <c r="D648" s="11">
        <f>SUM(C648/C650)</f>
        <v>0.22365098954190515</v>
      </c>
      <c r="E648" s="7"/>
      <c r="F648" s="10">
        <f>SUM(F650*D648)</f>
        <v>5342351.187187488</v>
      </c>
      <c r="G648" s="10">
        <f>SUM(G650*D648)</f>
        <v>0</v>
      </c>
      <c r="H648" s="10">
        <f>SUM(H650*D648)</f>
        <v>0</v>
      </c>
    </row>
    <row r="649" spans="1:8" ht="15">
      <c r="A649" s="7"/>
      <c r="B649" s="7"/>
      <c r="C649" s="12" t="s">
        <v>17</v>
      </c>
      <c r="D649" s="12" t="s">
        <v>17</v>
      </c>
      <c r="E649" s="7"/>
      <c r="F649" s="12" t="s">
        <v>17</v>
      </c>
      <c r="G649" s="12" t="s">
        <v>17</v>
      </c>
      <c r="H649" s="12" t="s">
        <v>17</v>
      </c>
    </row>
    <row r="650" spans="1:8" ht="15">
      <c r="A650" s="7"/>
      <c r="B650" s="7"/>
      <c r="C650" s="10">
        <f>SUM(C646:C648)</f>
        <v>8172601542</v>
      </c>
      <c r="D650" s="14">
        <f>SUM(D646:D648)</f>
        <v>1</v>
      </c>
      <c r="E650" s="7"/>
      <c r="F650" s="10">
        <v>23887000</v>
      </c>
      <c r="G650" s="10">
        <v>0</v>
      </c>
      <c r="H650" s="10">
        <v>0</v>
      </c>
    </row>
    <row r="651" spans="1:8" ht="15">
      <c r="A651" s="7"/>
      <c r="B651" s="7"/>
      <c r="C651" s="12" t="s">
        <v>25</v>
      </c>
      <c r="D651" s="12" t="s">
        <v>25</v>
      </c>
      <c r="E651" s="7"/>
      <c r="F651" s="12" t="s">
        <v>25</v>
      </c>
      <c r="G651" s="12"/>
      <c r="H651" s="12"/>
    </row>
    <row r="652" spans="1:8" ht="15">
      <c r="A652" s="7"/>
      <c r="B652" s="7"/>
      <c r="C652" s="10"/>
      <c r="D652" s="7"/>
      <c r="E652" s="7"/>
      <c r="F652" s="10"/>
      <c r="G652" s="10"/>
      <c r="H652" s="10"/>
    </row>
    <row r="653" spans="1:8" ht="15.75">
      <c r="A653" s="5" t="s">
        <v>518</v>
      </c>
      <c r="B653" s="7"/>
      <c r="C653" s="10"/>
      <c r="D653" s="7"/>
      <c r="E653" s="7"/>
      <c r="F653" s="10"/>
      <c r="G653" s="10"/>
      <c r="H653" s="10"/>
    </row>
    <row r="654" spans="1:8" ht="15.75">
      <c r="A654" s="5" t="s">
        <v>519</v>
      </c>
      <c r="B654" s="7"/>
      <c r="C654" s="10"/>
      <c r="D654" s="7"/>
      <c r="E654" s="7"/>
      <c r="F654" s="10"/>
      <c r="G654" s="10"/>
      <c r="H654" s="10"/>
    </row>
    <row r="655" spans="1:8" ht="15">
      <c r="A655" s="6" t="s">
        <v>17</v>
      </c>
      <c r="B655" s="7"/>
      <c r="C655" s="10"/>
      <c r="D655" s="7"/>
      <c r="E655" s="7"/>
      <c r="F655" s="10"/>
      <c r="G655" s="10"/>
      <c r="H655" s="10"/>
    </row>
    <row r="656" spans="1:8" ht="15">
      <c r="A656" s="9" t="s">
        <v>520</v>
      </c>
      <c r="B656" s="9" t="s">
        <v>521</v>
      </c>
      <c r="C656" s="10">
        <f>ROUND(VLOOKUP(B656,Valuation!$A$2:$G$566,7,FALSE),0)</f>
        <v>68637937</v>
      </c>
      <c r="D656" s="11">
        <f>SUM(C656/C659)</f>
        <v>0.08321883064983943</v>
      </c>
      <c r="E656" s="7"/>
      <c r="F656" s="10">
        <f>SUM(F659*D656)</f>
        <v>410684.92925695755</v>
      </c>
      <c r="G656" s="10">
        <f>SUM(G659*D656)</f>
        <v>0</v>
      </c>
      <c r="H656" s="10">
        <f>SUM(H659*D656)</f>
        <v>0</v>
      </c>
    </row>
    <row r="657" spans="1:8" ht="15">
      <c r="A657" s="9" t="s">
        <v>522</v>
      </c>
      <c r="B657" s="9" t="s">
        <v>523</v>
      </c>
      <c r="C657" s="10">
        <f>ROUND(VLOOKUP(B657,Valuation!$A$2:$G$566,7,FALSE),0)</f>
        <v>756150593</v>
      </c>
      <c r="D657" s="11">
        <f>SUM(C657/C659)</f>
        <v>0.9167811693501606</v>
      </c>
      <c r="E657" s="7"/>
      <c r="F657" s="10">
        <f>SUM(F659*D657)</f>
        <v>4524315.070743043</v>
      </c>
      <c r="G657" s="10">
        <f>SUM(G659*D657)</f>
        <v>0</v>
      </c>
      <c r="H657" s="10">
        <f>SUM(H659*D657)</f>
        <v>0</v>
      </c>
    </row>
    <row r="658" spans="1:8" ht="15">
      <c r="A658" s="7"/>
      <c r="B658" s="7"/>
      <c r="C658" s="12" t="s">
        <v>17</v>
      </c>
      <c r="D658" s="12" t="s">
        <v>17</v>
      </c>
      <c r="E658" s="7"/>
      <c r="F658" s="12" t="s">
        <v>17</v>
      </c>
      <c r="G658" s="12" t="s">
        <v>17</v>
      </c>
      <c r="H658" s="12" t="s">
        <v>17</v>
      </c>
    </row>
    <row r="659" spans="1:8" ht="15">
      <c r="A659" s="7"/>
      <c r="B659" s="7"/>
      <c r="C659" s="10">
        <f>SUM(C656:C657)</f>
        <v>824788530</v>
      </c>
      <c r="D659" s="14">
        <f>SUM(D656:D657)</f>
        <v>1</v>
      </c>
      <c r="E659" s="7"/>
      <c r="F659" s="10">
        <v>4935000</v>
      </c>
      <c r="G659" s="10">
        <v>0</v>
      </c>
      <c r="H659" s="10">
        <v>0</v>
      </c>
    </row>
    <row r="660" spans="1:8" ht="15">
      <c r="A660" s="7"/>
      <c r="B660" s="7"/>
      <c r="C660" s="12" t="s">
        <v>25</v>
      </c>
      <c r="D660" s="12" t="s">
        <v>25</v>
      </c>
      <c r="E660" s="7"/>
      <c r="F660" s="12" t="s">
        <v>25</v>
      </c>
      <c r="G660" s="12" t="s">
        <v>25</v>
      </c>
      <c r="H660" s="12" t="s">
        <v>25</v>
      </c>
    </row>
    <row r="661" spans="1:8" ht="15">
      <c r="A661" s="7"/>
      <c r="B661" s="7"/>
      <c r="C661" s="10"/>
      <c r="D661" s="7"/>
      <c r="E661" s="7"/>
      <c r="F661" s="10"/>
      <c r="G661" s="10"/>
      <c r="H661" s="10"/>
    </row>
    <row r="662" spans="1:8" ht="15.75">
      <c r="A662" s="5" t="s">
        <v>524</v>
      </c>
      <c r="B662" s="7"/>
      <c r="C662" s="10"/>
      <c r="D662" s="7"/>
      <c r="E662" s="7"/>
      <c r="F662" s="10"/>
      <c r="G662" s="10"/>
      <c r="H662" s="10"/>
    </row>
    <row r="663" spans="1:8" ht="15">
      <c r="A663" s="6" t="s">
        <v>17</v>
      </c>
      <c r="B663" s="7"/>
      <c r="C663" s="10"/>
      <c r="D663" s="7"/>
      <c r="E663" s="7"/>
      <c r="F663" s="10"/>
      <c r="G663" s="10"/>
      <c r="H663" s="10"/>
    </row>
    <row r="664" spans="1:8" ht="15">
      <c r="A664" s="9" t="s">
        <v>525</v>
      </c>
      <c r="B664" s="9" t="s">
        <v>526</v>
      </c>
      <c r="C664" s="10">
        <f>ROUND(VLOOKUP(B664,Valuation!$A$2:$G$566,7,FALSE),0)</f>
        <v>129019426</v>
      </c>
      <c r="D664" s="11">
        <f>SUM(C664/C670)</f>
        <v>0.047297730155481464</v>
      </c>
      <c r="E664" s="7"/>
      <c r="F664" s="10">
        <f>SUM(F670*D664)</f>
        <v>0</v>
      </c>
      <c r="G664" s="10">
        <f>SUM(G670*D664)</f>
        <v>0</v>
      </c>
      <c r="H664" s="10">
        <f>SUM(H670*D664)</f>
        <v>0</v>
      </c>
    </row>
    <row r="665" spans="1:8" ht="15">
      <c r="A665" s="9" t="s">
        <v>527</v>
      </c>
      <c r="B665" s="9" t="s">
        <v>528</v>
      </c>
      <c r="C665" s="10">
        <f>ROUND(VLOOKUP(B665,Valuation!$A$2:$G$566,7,FALSE),0)</f>
        <v>818800279</v>
      </c>
      <c r="D665" s="11">
        <f>SUM(C665/C670)</f>
        <v>0.30016715969093627</v>
      </c>
      <c r="E665" s="7"/>
      <c r="F665" s="10">
        <f>SUM(F670*D665)</f>
        <v>0</v>
      </c>
      <c r="G665" s="10">
        <f>SUM(G670*D665)</f>
        <v>0</v>
      </c>
      <c r="H665" s="10">
        <f>SUM(H670*D665)</f>
        <v>0</v>
      </c>
    </row>
    <row r="666" spans="1:8" ht="15">
      <c r="A666" s="9" t="s">
        <v>529</v>
      </c>
      <c r="B666" s="9" t="s">
        <v>530</v>
      </c>
      <c r="C666" s="10">
        <f>ROUND(VLOOKUP(B666,Valuation!$A$2:$G$566,7,FALSE),0)</f>
        <v>355512265</v>
      </c>
      <c r="D666" s="11">
        <f>SUM(C666/C670)</f>
        <v>0.13032861560656778</v>
      </c>
      <c r="E666" s="7"/>
      <c r="F666" s="10">
        <f>SUM(F670*D666)</f>
        <v>0</v>
      </c>
      <c r="G666" s="10">
        <f>SUM(G670*D666)</f>
        <v>0</v>
      </c>
      <c r="H666" s="10">
        <f>SUM(H670*D666)</f>
        <v>0</v>
      </c>
    </row>
    <row r="667" spans="1:8" ht="15">
      <c r="A667" s="9" t="s">
        <v>531</v>
      </c>
      <c r="B667" s="9" t="s">
        <v>532</v>
      </c>
      <c r="C667" s="10">
        <f>ROUND(VLOOKUP(B667,Valuation!$A$2:$G$566,7,FALSE),0)</f>
        <v>133060369</v>
      </c>
      <c r="D667" s="11">
        <f>SUM(C667/C670)</f>
        <v>0.04877911507179385</v>
      </c>
      <c r="E667" s="7"/>
      <c r="F667" s="10">
        <f>SUM(F670*D667)</f>
        <v>0</v>
      </c>
      <c r="G667" s="10">
        <f>SUM(G670*D667)</f>
        <v>0</v>
      </c>
      <c r="H667" s="10">
        <f>SUM(H670*D667)</f>
        <v>0</v>
      </c>
    </row>
    <row r="668" spans="1:8" ht="15">
      <c r="A668" s="9" t="s">
        <v>533</v>
      </c>
      <c r="B668" s="9" t="s">
        <v>534</v>
      </c>
      <c r="C668" s="10">
        <f>ROUND(VLOOKUP(B668,Valuation!$A$2:$G$566,7,FALSE),0)</f>
        <v>1291421989</v>
      </c>
      <c r="D668" s="11">
        <f>SUM(C668/C670)</f>
        <v>0.4734273794752206</v>
      </c>
      <c r="E668" s="7"/>
      <c r="F668" s="10">
        <f>SUM(F670*D668)</f>
        <v>0</v>
      </c>
      <c r="G668" s="10">
        <f>SUM(G670*D668)</f>
        <v>0</v>
      </c>
      <c r="H668" s="10">
        <f>SUM(H670*D668)</f>
        <v>0</v>
      </c>
    </row>
    <row r="669" spans="1:8" ht="15">
      <c r="A669" s="7"/>
      <c r="B669" s="7"/>
      <c r="C669" s="12" t="s">
        <v>17</v>
      </c>
      <c r="D669" s="12" t="s">
        <v>17</v>
      </c>
      <c r="E669" s="7"/>
      <c r="F669" s="12" t="s">
        <v>17</v>
      </c>
      <c r="G669" s="12" t="s">
        <v>17</v>
      </c>
      <c r="H669" s="12" t="s">
        <v>17</v>
      </c>
    </row>
    <row r="670" spans="1:8" ht="15">
      <c r="A670" s="7"/>
      <c r="B670" s="7"/>
      <c r="C670" s="10">
        <f>SUM(C664:C668)</f>
        <v>2727814328</v>
      </c>
      <c r="D670" s="14">
        <f>SUM(D664:D668)</f>
        <v>1</v>
      </c>
      <c r="E670" s="7"/>
      <c r="F670" s="10">
        <v>0</v>
      </c>
      <c r="G670" s="10">
        <v>0</v>
      </c>
      <c r="H670" s="10">
        <v>0</v>
      </c>
    </row>
    <row r="671" spans="1:8" ht="15">
      <c r="A671" s="7"/>
      <c r="B671" s="7"/>
      <c r="C671" s="12" t="s">
        <v>25</v>
      </c>
      <c r="D671" s="12" t="s">
        <v>25</v>
      </c>
      <c r="E671" s="7"/>
      <c r="F671" s="12" t="s">
        <v>25</v>
      </c>
      <c r="G671" s="12" t="s">
        <v>25</v>
      </c>
      <c r="H671" s="12" t="s">
        <v>25</v>
      </c>
    </row>
    <row r="672" spans="1:8" ht="15">
      <c r="A672" s="7"/>
      <c r="B672" s="7"/>
      <c r="C672" s="10"/>
      <c r="D672" s="7"/>
      <c r="E672" s="7"/>
      <c r="F672" s="10"/>
      <c r="G672" s="10"/>
      <c r="H672" s="10"/>
    </row>
    <row r="673" spans="1:8" ht="15.75">
      <c r="A673" s="5" t="s">
        <v>535</v>
      </c>
      <c r="B673" s="7"/>
      <c r="C673" s="10"/>
      <c r="D673" s="7"/>
      <c r="E673" s="7"/>
      <c r="F673" s="10"/>
      <c r="G673" s="10"/>
      <c r="H673" s="10"/>
    </row>
    <row r="674" spans="1:8" ht="15">
      <c r="A674" s="6" t="s">
        <v>17</v>
      </c>
      <c r="B674" s="7"/>
      <c r="C674" s="10"/>
      <c r="D674" s="7"/>
      <c r="E674" s="7"/>
      <c r="F674" s="16" t="s">
        <v>55</v>
      </c>
      <c r="G674" s="10"/>
      <c r="H674" s="10"/>
    </row>
    <row r="675" spans="1:8" ht="15">
      <c r="A675" s="9" t="s">
        <v>536</v>
      </c>
      <c r="B675" s="9" t="s">
        <v>537</v>
      </c>
      <c r="C675" s="10">
        <f>ROUND(VLOOKUP(B675,Valuation!$A$2:$G$566,7,FALSE),0)</f>
        <v>439687327</v>
      </c>
      <c r="D675" s="11">
        <f>SUM(C675/C681)</f>
        <v>0.23338185306922968</v>
      </c>
      <c r="E675" s="7"/>
      <c r="F675" s="10">
        <f>SUM(F681*D675)</f>
        <v>0</v>
      </c>
      <c r="G675" s="10">
        <f>SUM(G681*D675)</f>
        <v>0</v>
      </c>
      <c r="H675" s="10">
        <f>SUM(H681*D675)</f>
        <v>0</v>
      </c>
    </row>
    <row r="676" spans="1:8" ht="15">
      <c r="A676" s="9" t="s">
        <v>538</v>
      </c>
      <c r="B676" s="9" t="s">
        <v>539</v>
      </c>
      <c r="C676" s="10">
        <f>ROUND(VLOOKUP(B676,Valuation!$A$2:$G$566,7,FALSE),0)</f>
        <v>696078390</v>
      </c>
      <c r="D676" s="11">
        <f>SUM(C676/C681)</f>
        <v>0.36947179180273704</v>
      </c>
      <c r="E676" s="7"/>
      <c r="F676" s="10">
        <f>SUM(F681*D676)</f>
        <v>0</v>
      </c>
      <c r="G676" s="10">
        <f>SUM(G681*D676)</f>
        <v>0</v>
      </c>
      <c r="H676" s="10">
        <f>SUM(H681*D676)</f>
        <v>0</v>
      </c>
    </row>
    <row r="677" spans="1:8" ht="15">
      <c r="A677" s="9" t="s">
        <v>540</v>
      </c>
      <c r="B677" s="9" t="s">
        <v>541</v>
      </c>
      <c r="C677" s="10">
        <f>ROUND(VLOOKUP(B677,Valuation!$A$2:$G$566,7,FALSE),0)</f>
        <v>480395646</v>
      </c>
      <c r="D677" s="11">
        <f>SUM(C677/C681)</f>
        <v>0.25498944178090827</v>
      </c>
      <c r="E677" s="7"/>
      <c r="F677" s="10">
        <f>SUM(F681*D677)</f>
        <v>0</v>
      </c>
      <c r="G677" s="10">
        <f>SUM(G681*D677)</f>
        <v>0</v>
      </c>
      <c r="H677" s="10">
        <f>SUM(H681*D677)</f>
        <v>0</v>
      </c>
    </row>
    <row r="678" spans="1:8" ht="15">
      <c r="A678" s="9" t="s">
        <v>542</v>
      </c>
      <c r="B678" s="9" t="s">
        <v>543</v>
      </c>
      <c r="C678" s="10">
        <f>ROUND(VLOOKUP(B678,Valuation!$A$2:$G$566,7,FALSE),0)</f>
        <v>265206634</v>
      </c>
      <c r="D678" s="11">
        <f>SUM(C678/C681)</f>
        <v>0.14076916001077505</v>
      </c>
      <c r="E678" s="7"/>
      <c r="F678" s="10">
        <f>SUM(F681*D678)</f>
        <v>0</v>
      </c>
      <c r="G678" s="10">
        <f>SUM(G681*D678)</f>
        <v>0</v>
      </c>
      <c r="H678" s="10">
        <f>SUM(H681*D678)</f>
        <v>0</v>
      </c>
    </row>
    <row r="679" spans="1:8" ht="15">
      <c r="A679" s="9" t="s">
        <v>544</v>
      </c>
      <c r="B679" s="9" t="s">
        <v>545</v>
      </c>
      <c r="C679" s="10">
        <f>ROUND(VLOOKUP(B679,Valuation!$A$2:$G$566,7,FALSE),0)</f>
        <v>2614503</v>
      </c>
      <c r="D679" s="11">
        <f>SUM(C679/C681)</f>
        <v>0.0013877533363499926</v>
      </c>
      <c r="E679" s="7"/>
      <c r="F679" s="10">
        <f>SUM(F681*D679)</f>
        <v>0</v>
      </c>
      <c r="G679" s="10">
        <f>SUM(G681*D679)</f>
        <v>0</v>
      </c>
      <c r="H679" s="10">
        <f>SUM(H681*D679)</f>
        <v>0</v>
      </c>
    </row>
    <row r="680" spans="1:8" ht="15">
      <c r="A680" s="7"/>
      <c r="B680" s="7"/>
      <c r="C680" s="12" t="s">
        <v>17</v>
      </c>
      <c r="D680" s="12" t="s">
        <v>17</v>
      </c>
      <c r="E680" s="7"/>
      <c r="F680" s="12" t="s">
        <v>17</v>
      </c>
      <c r="G680" s="12" t="s">
        <v>17</v>
      </c>
      <c r="H680" s="12" t="s">
        <v>17</v>
      </c>
    </row>
    <row r="681" spans="1:8" ht="15">
      <c r="A681" s="7"/>
      <c r="B681" s="7"/>
      <c r="C681" s="10">
        <f>SUM(C675:C679)</f>
        <v>1883982500</v>
      </c>
      <c r="D681" s="14">
        <f>SUM(D675:D679)</f>
        <v>1</v>
      </c>
      <c r="E681" s="7"/>
      <c r="F681" s="10">
        <v>0</v>
      </c>
      <c r="G681" s="10">
        <v>0</v>
      </c>
      <c r="H681" s="10">
        <v>0</v>
      </c>
    </row>
    <row r="682" spans="1:8" ht="15">
      <c r="A682" s="7"/>
      <c r="B682" s="7"/>
      <c r="C682" s="12" t="s">
        <v>25</v>
      </c>
      <c r="D682" s="12" t="s">
        <v>25</v>
      </c>
      <c r="E682" s="7"/>
      <c r="F682" s="12" t="s">
        <v>25</v>
      </c>
      <c r="G682" s="12" t="s">
        <v>25</v>
      </c>
      <c r="H682" s="12" t="s">
        <v>25</v>
      </c>
    </row>
    <row r="683" spans="1:8" ht="15">
      <c r="A683" s="7"/>
      <c r="B683" s="7"/>
      <c r="C683" s="10"/>
      <c r="D683" s="7"/>
      <c r="E683" s="7"/>
      <c r="F683" s="10"/>
      <c r="G683" s="10"/>
      <c r="H683" s="10"/>
    </row>
    <row r="684" spans="1:8" ht="15.75">
      <c r="A684" s="5" t="s">
        <v>546</v>
      </c>
      <c r="B684" s="7"/>
      <c r="C684" s="10"/>
      <c r="D684" s="7"/>
      <c r="E684" s="7"/>
      <c r="F684" s="10"/>
      <c r="G684" s="10"/>
      <c r="H684" s="10"/>
    </row>
    <row r="685" spans="1:8" ht="15">
      <c r="A685" s="6" t="s">
        <v>17</v>
      </c>
      <c r="B685" s="7"/>
      <c r="C685" s="10"/>
      <c r="D685" s="7"/>
      <c r="E685" s="7"/>
      <c r="F685" s="10"/>
      <c r="G685" s="10"/>
      <c r="H685" s="10"/>
    </row>
    <row r="686" spans="1:8" ht="15">
      <c r="A686" s="9" t="s">
        <v>542</v>
      </c>
      <c r="B686" s="9" t="s">
        <v>543</v>
      </c>
      <c r="C686" s="10">
        <f>ROUND(VLOOKUP(B686,Valuation!$A$2:$G$566,7,FALSE),0)</f>
        <v>265206634</v>
      </c>
      <c r="D686" s="11">
        <f>SUM(C686/C689)</f>
        <v>0.9902378765571441</v>
      </c>
      <c r="E686" s="7"/>
      <c r="F686" s="10">
        <f>SUM(F689*D686)</f>
        <v>0</v>
      </c>
      <c r="G686" s="10">
        <f>SUM(G6998*D686)</f>
        <v>0</v>
      </c>
      <c r="H686" s="10">
        <f>SUM(H689*D686)</f>
        <v>0</v>
      </c>
    </row>
    <row r="687" spans="1:8" ht="15">
      <c r="A687" s="9" t="s">
        <v>544</v>
      </c>
      <c r="B687" s="9" t="s">
        <v>545</v>
      </c>
      <c r="C687" s="10">
        <f>ROUND(VLOOKUP(B687,Valuation!$A$2:$G$566,7,FALSE),0)</f>
        <v>2614503</v>
      </c>
      <c r="D687" s="11">
        <f>SUM(C687/C689)</f>
        <v>0.009762123442855819</v>
      </c>
      <c r="E687" s="7"/>
      <c r="F687" s="10">
        <f>SUM(F689*D687)</f>
        <v>0</v>
      </c>
      <c r="G687" s="10">
        <f>SUM(G689*D687)</f>
        <v>0</v>
      </c>
      <c r="H687" s="10">
        <f>SUM(H689*D687)</f>
        <v>0</v>
      </c>
    </row>
    <row r="688" spans="1:8" ht="15">
      <c r="A688" s="7"/>
      <c r="B688" s="7"/>
      <c r="C688" s="12" t="s">
        <v>17</v>
      </c>
      <c r="D688" s="12" t="s">
        <v>17</v>
      </c>
      <c r="E688" s="7"/>
      <c r="F688" s="12" t="s">
        <v>17</v>
      </c>
      <c r="G688" s="12" t="s">
        <v>17</v>
      </c>
      <c r="H688" s="12" t="s">
        <v>17</v>
      </c>
    </row>
    <row r="689" spans="1:8" ht="15">
      <c r="A689" s="7"/>
      <c r="B689" s="7"/>
      <c r="C689" s="10">
        <f>SUM(C686:C687)</f>
        <v>267821137</v>
      </c>
      <c r="D689" s="14">
        <f>SUM(D686:D687)</f>
        <v>1</v>
      </c>
      <c r="E689" s="7"/>
      <c r="F689" s="10">
        <v>0</v>
      </c>
      <c r="G689" s="10">
        <v>0</v>
      </c>
      <c r="H689" s="10">
        <v>0</v>
      </c>
    </row>
    <row r="690" spans="1:8" ht="15">
      <c r="A690" s="7"/>
      <c r="B690" s="7"/>
      <c r="C690" s="12" t="s">
        <v>25</v>
      </c>
      <c r="D690" s="12" t="s">
        <v>25</v>
      </c>
      <c r="E690" s="7"/>
      <c r="F690" s="12" t="s">
        <v>25</v>
      </c>
      <c r="G690" s="12" t="s">
        <v>25</v>
      </c>
      <c r="H690" s="12" t="s">
        <v>25</v>
      </c>
    </row>
    <row r="691" spans="1:8" ht="15">
      <c r="A691" s="7"/>
      <c r="B691" s="7"/>
      <c r="C691" s="10"/>
      <c r="D691" s="7"/>
      <c r="E691" s="7"/>
      <c r="F691" s="10"/>
      <c r="G691" s="10"/>
      <c r="H691" s="10"/>
    </row>
    <row r="692" spans="1:8" ht="15.75">
      <c r="A692" s="5" t="s">
        <v>547</v>
      </c>
      <c r="B692" s="7"/>
      <c r="C692" s="10"/>
      <c r="D692" s="7"/>
      <c r="E692" s="7"/>
      <c r="F692" s="10"/>
      <c r="G692" s="10"/>
      <c r="H692" s="10"/>
    </row>
    <row r="693" spans="1:8" ht="15">
      <c r="A693" s="6" t="s">
        <v>17</v>
      </c>
      <c r="B693" s="7"/>
      <c r="C693" s="10"/>
      <c r="D693" s="7"/>
      <c r="E693" s="7"/>
      <c r="F693" s="10"/>
      <c r="G693" s="10"/>
      <c r="H693" s="10"/>
    </row>
    <row r="694" spans="1:8" ht="15">
      <c r="A694" s="9" t="s">
        <v>548</v>
      </c>
      <c r="B694" s="9" t="s">
        <v>549</v>
      </c>
      <c r="C694" s="10">
        <f>ROUND(VLOOKUP(B694,Valuation!$A$2:$G$566,7,FALSE),0)</f>
        <v>303083852</v>
      </c>
      <c r="D694" s="11">
        <f>SUM(C694/C698)</f>
        <v>0.18123236732921555</v>
      </c>
      <c r="E694" s="7"/>
      <c r="F694" s="10">
        <f>SUM(F698*D694)</f>
        <v>0</v>
      </c>
      <c r="G694" s="10">
        <f>SUM(G698*D694)</f>
        <v>0</v>
      </c>
      <c r="H694" s="10">
        <f>SUM(H698*D694)</f>
        <v>0</v>
      </c>
    </row>
    <row r="695" spans="1:8" ht="15">
      <c r="A695" s="9" t="s">
        <v>550</v>
      </c>
      <c r="B695" s="9" t="s">
        <v>551</v>
      </c>
      <c r="C695" s="10">
        <f>ROUND(VLOOKUP(B695,Valuation!$A$2:$G$566,7,FALSE),0)</f>
        <v>1033152112</v>
      </c>
      <c r="D695" s="11">
        <f>SUM(C695/C698)</f>
        <v>0.6177848203834325</v>
      </c>
      <c r="E695" s="7"/>
      <c r="F695" s="10">
        <f>SUM(F698*D695)</f>
        <v>0</v>
      </c>
      <c r="G695" s="10">
        <f>SUM(G698*D695)</f>
        <v>0</v>
      </c>
      <c r="H695" s="10">
        <f>SUM(H698*D695)</f>
        <v>0</v>
      </c>
    </row>
    <row r="696" spans="1:9" ht="15">
      <c r="A696" s="9" t="s">
        <v>552</v>
      </c>
      <c r="B696" s="9" t="s">
        <v>553</v>
      </c>
      <c r="C696" s="10">
        <f>ROUND(VLOOKUP(B696,Valuation!$A$2:$G$566,7,FALSE),0)</f>
        <v>336113498</v>
      </c>
      <c r="D696" s="11">
        <f>SUM(C696/C698)</f>
        <v>0.20098281228735193</v>
      </c>
      <c r="E696" s="7"/>
      <c r="F696" s="10">
        <f>SUM(F698*D696)</f>
        <v>0</v>
      </c>
      <c r="G696" s="10">
        <f>SUM(G698*D696)</f>
        <v>0</v>
      </c>
      <c r="H696" s="10">
        <f>SUM(H698*D696)</f>
        <v>0</v>
      </c>
      <c r="I696" s="33"/>
    </row>
    <row r="697" spans="1:8" ht="15">
      <c r="A697" s="7"/>
      <c r="B697" s="7"/>
      <c r="C697" s="12" t="s">
        <v>17</v>
      </c>
      <c r="D697" s="12" t="s">
        <v>17</v>
      </c>
      <c r="E697" s="7"/>
      <c r="F697" s="12" t="s">
        <v>17</v>
      </c>
      <c r="G697" s="12" t="s">
        <v>17</v>
      </c>
      <c r="H697" s="12" t="s">
        <v>17</v>
      </c>
    </row>
    <row r="698" spans="1:8" ht="15">
      <c r="A698" s="7"/>
      <c r="B698" s="7"/>
      <c r="C698" s="10">
        <f>SUM(C694:C696)</f>
        <v>1672349462</v>
      </c>
      <c r="D698" s="14">
        <f>SUM(D694:D696)</f>
        <v>1</v>
      </c>
      <c r="E698" s="7"/>
      <c r="F698" s="10">
        <v>0</v>
      </c>
      <c r="G698" s="10">
        <v>0</v>
      </c>
      <c r="H698" s="10">
        <v>0</v>
      </c>
    </row>
    <row r="699" spans="1:8" ht="15">
      <c r="A699" s="7"/>
      <c r="B699" s="7"/>
      <c r="C699" s="12" t="s">
        <v>25</v>
      </c>
      <c r="D699" s="12" t="s">
        <v>25</v>
      </c>
      <c r="E699" s="7"/>
      <c r="F699" s="12" t="s">
        <v>25</v>
      </c>
      <c r="G699" s="12" t="s">
        <v>25</v>
      </c>
      <c r="H699" s="12" t="s">
        <v>25</v>
      </c>
    </row>
    <row r="700" spans="1:8" ht="15">
      <c r="A700" s="7"/>
      <c r="B700" s="7"/>
      <c r="C700" s="10"/>
      <c r="D700" s="7"/>
      <c r="E700" s="7"/>
      <c r="F700" s="10"/>
      <c r="G700" s="10"/>
      <c r="H700" s="10"/>
    </row>
    <row r="701" spans="1:8" ht="15.75">
      <c r="A701" s="5" t="s">
        <v>554</v>
      </c>
      <c r="B701" s="7"/>
      <c r="C701" s="10"/>
      <c r="D701" s="7"/>
      <c r="E701" s="7"/>
      <c r="F701" s="10"/>
      <c r="G701" s="10"/>
      <c r="H701" s="10"/>
    </row>
    <row r="702" spans="1:8" ht="15.75">
      <c r="A702" s="6" t="s">
        <v>17</v>
      </c>
      <c r="B702" s="7"/>
      <c r="C702" s="10"/>
      <c r="D702" s="7"/>
      <c r="E702" s="7"/>
      <c r="F702" s="10"/>
      <c r="G702" s="21" t="s">
        <v>55</v>
      </c>
      <c r="H702" s="10"/>
    </row>
    <row r="703" spans="1:8" ht="15">
      <c r="A703" s="9" t="s">
        <v>531</v>
      </c>
      <c r="B703" s="9" t="s">
        <v>532</v>
      </c>
      <c r="C703" s="10">
        <f>ROUND(VLOOKUP(B703,Valuation!$A$2:$G$566,7,FALSE),0)</f>
        <v>133060369</v>
      </c>
      <c r="D703" s="11">
        <f>SUM(C703/C706)</f>
        <v>0.09340962929637069</v>
      </c>
      <c r="E703" s="7"/>
      <c r="F703" s="10">
        <f>SUM(F706*D703)</f>
        <v>0</v>
      </c>
      <c r="G703" s="10">
        <f>SUM(G706*D703)</f>
        <v>0</v>
      </c>
      <c r="H703" s="10">
        <f>SUM(H706*D703)</f>
        <v>0</v>
      </c>
    </row>
    <row r="704" spans="1:8" ht="15">
      <c r="A704" s="9" t="s">
        <v>533</v>
      </c>
      <c r="B704" s="9" t="s">
        <v>534</v>
      </c>
      <c r="C704" s="10">
        <f>ROUND(VLOOKUP(B704,Valuation!$A$2:$G$566,7,FALSE),0)</f>
        <v>1291421989</v>
      </c>
      <c r="D704" s="11">
        <f>SUM(C704/C706)</f>
        <v>0.9065903707036294</v>
      </c>
      <c r="E704" s="7"/>
      <c r="F704" s="10">
        <f>SUM(F706*D704)</f>
        <v>0</v>
      </c>
      <c r="G704" s="10">
        <f>SUM(G706*D704)</f>
        <v>0</v>
      </c>
      <c r="H704" s="10">
        <f>SUM(H706*D704)</f>
        <v>0</v>
      </c>
    </row>
    <row r="705" spans="1:9" ht="15">
      <c r="A705" s="7"/>
      <c r="B705" s="7"/>
      <c r="C705" s="12" t="s">
        <v>17</v>
      </c>
      <c r="D705" s="12" t="s">
        <v>17</v>
      </c>
      <c r="E705" s="7"/>
      <c r="F705" s="12" t="s">
        <v>17</v>
      </c>
      <c r="G705" s="12" t="s">
        <v>17</v>
      </c>
      <c r="H705" s="12" t="s">
        <v>17</v>
      </c>
      <c r="I705" s="33"/>
    </row>
    <row r="706" spans="1:8" ht="15">
      <c r="A706" s="7"/>
      <c r="B706" s="7"/>
      <c r="C706" s="10">
        <f>SUM(C703:C704)</f>
        <v>1424482358</v>
      </c>
      <c r="D706" s="14">
        <f>SUM(D703:D704)</f>
        <v>1</v>
      </c>
      <c r="E706" s="7"/>
      <c r="F706" s="10">
        <v>0</v>
      </c>
      <c r="G706" s="10">
        <v>0</v>
      </c>
      <c r="H706" s="10">
        <v>0</v>
      </c>
    </row>
    <row r="707" spans="1:8" ht="15">
      <c r="A707" s="7"/>
      <c r="B707" s="7"/>
      <c r="C707" s="12" t="s">
        <v>25</v>
      </c>
      <c r="D707" s="12" t="s">
        <v>25</v>
      </c>
      <c r="E707" s="7"/>
      <c r="F707" s="12" t="s">
        <v>25</v>
      </c>
      <c r="G707" s="12" t="s">
        <v>25</v>
      </c>
      <c r="H707" s="12" t="s">
        <v>25</v>
      </c>
    </row>
    <row r="708" spans="1:8" ht="15">
      <c r="A708" s="7"/>
      <c r="B708" s="7"/>
      <c r="C708" s="10"/>
      <c r="D708" s="7"/>
      <c r="E708" s="7"/>
      <c r="F708" s="10"/>
      <c r="G708" s="10"/>
      <c r="H708" s="10"/>
    </row>
    <row r="709" spans="1:8" ht="15.75">
      <c r="A709" s="5" t="s">
        <v>555</v>
      </c>
      <c r="B709" s="7"/>
      <c r="C709" s="10"/>
      <c r="D709" s="7"/>
      <c r="E709" s="7"/>
      <c r="F709" s="10"/>
      <c r="G709" s="10"/>
      <c r="H709" s="10"/>
    </row>
    <row r="710" spans="1:8" ht="15">
      <c r="A710" s="6" t="s">
        <v>17</v>
      </c>
      <c r="B710" s="7"/>
      <c r="C710" s="10"/>
      <c r="D710" s="7"/>
      <c r="E710" s="7"/>
      <c r="F710" s="28"/>
      <c r="G710" s="10"/>
      <c r="H710" s="10"/>
    </row>
    <row r="711" spans="1:8" ht="15">
      <c r="A711" s="9" t="s">
        <v>556</v>
      </c>
      <c r="B711" s="9" t="s">
        <v>557</v>
      </c>
      <c r="C711" s="10">
        <f>ROUND(VLOOKUP(B711,Valuation!$A$2:$G$566,7,FALSE),0)</f>
        <v>448659230</v>
      </c>
      <c r="D711" s="11">
        <f>SUM(C711/C716)</f>
        <v>0.2136473477083642</v>
      </c>
      <c r="E711" s="7"/>
      <c r="F711" s="10">
        <f>SUM(F716*D711)</f>
        <v>301242.7602687935</v>
      </c>
      <c r="G711" s="10">
        <f>SUM(G716*D711)</f>
        <v>0</v>
      </c>
      <c r="H711" s="10">
        <f>SUM(H716*D711)</f>
        <v>0</v>
      </c>
    </row>
    <row r="712" spans="1:8" ht="15">
      <c r="A712" s="9" t="s">
        <v>558</v>
      </c>
      <c r="B712" s="9" t="s">
        <v>559</v>
      </c>
      <c r="C712" s="10">
        <f>ROUND(VLOOKUP(B712,Valuation!$A$2:$G$566,7,FALSE),0)</f>
        <v>283489452</v>
      </c>
      <c r="D712" s="11">
        <f>SUM(C712/C716)</f>
        <v>0.13499503737635715</v>
      </c>
      <c r="E712" s="7"/>
      <c r="F712" s="10">
        <f>SUM(F716*D712)</f>
        <v>190343.00270066358</v>
      </c>
      <c r="G712" s="10">
        <f>SUM(G716*D712)</f>
        <v>0</v>
      </c>
      <c r="H712" s="10">
        <f>SUM(H716*D712)</f>
        <v>0</v>
      </c>
    </row>
    <row r="713" spans="1:8" ht="15">
      <c r="A713" s="9" t="s">
        <v>560</v>
      </c>
      <c r="B713" s="9" t="s">
        <v>561</v>
      </c>
      <c r="C713" s="10">
        <f>ROUND(VLOOKUP(B713,Valuation!$A$2:$G$566,7,FALSE),0)</f>
        <v>1164998216</v>
      </c>
      <c r="D713" s="11">
        <f>SUM(C713/C716)</f>
        <v>0.5547613027673051</v>
      </c>
      <c r="E713" s="7"/>
      <c r="F713" s="10">
        <f>SUM(F716*D713)</f>
        <v>782213.4369019001</v>
      </c>
      <c r="G713" s="10">
        <f>SUM(G716*D713)</f>
        <v>0</v>
      </c>
      <c r="H713" s="10">
        <f>SUM(H716*D713)</f>
        <v>0</v>
      </c>
    </row>
    <row r="714" spans="1:8" ht="15">
      <c r="A714" s="9" t="s">
        <v>562</v>
      </c>
      <c r="B714" s="9" t="s">
        <v>563</v>
      </c>
      <c r="C714" s="10">
        <f>ROUND(VLOOKUP(B714,Valuation!$A$2:$G$566,7,FALSE),0)</f>
        <v>202852165</v>
      </c>
      <c r="D714" s="11">
        <f>SUM(C714/C716)</f>
        <v>0.09659631214797357</v>
      </c>
      <c r="E714" s="7"/>
      <c r="F714" s="10">
        <f>SUM(F716*D714)</f>
        <v>136200.80012864273</v>
      </c>
      <c r="G714" s="10">
        <f>SUM(G716*D714)</f>
        <v>0</v>
      </c>
      <c r="H714" s="10">
        <f>SUM(H716*D714)</f>
        <v>0</v>
      </c>
    </row>
    <row r="715" spans="1:8" ht="15">
      <c r="A715" s="7"/>
      <c r="B715" s="7"/>
      <c r="C715" s="12" t="s">
        <v>17</v>
      </c>
      <c r="D715" s="15" t="s">
        <v>17</v>
      </c>
      <c r="E715" s="7"/>
      <c r="F715" s="12" t="s">
        <v>17</v>
      </c>
      <c r="G715" s="12" t="s">
        <v>17</v>
      </c>
      <c r="H715" s="12" t="s">
        <v>17</v>
      </c>
    </row>
    <row r="716" spans="1:8" ht="15">
      <c r="A716" s="7"/>
      <c r="B716" s="7"/>
      <c r="C716" s="10">
        <f>SUM(C711:C714)</f>
        <v>2099999063</v>
      </c>
      <c r="D716" s="14">
        <f>SUM(D711:D714)</f>
        <v>1</v>
      </c>
      <c r="E716" s="7"/>
      <c r="F716" s="10">
        <v>1410000</v>
      </c>
      <c r="G716" s="10">
        <v>0</v>
      </c>
      <c r="H716" s="10">
        <v>0</v>
      </c>
    </row>
    <row r="717" spans="1:8" ht="15">
      <c r="A717" s="7"/>
      <c r="B717" s="7"/>
      <c r="C717" s="12" t="s">
        <v>25</v>
      </c>
      <c r="D717" s="12" t="s">
        <v>25</v>
      </c>
      <c r="E717" s="7"/>
      <c r="F717" s="12" t="s">
        <v>25</v>
      </c>
      <c r="G717" s="12" t="s">
        <v>25</v>
      </c>
      <c r="H717" s="12" t="s">
        <v>25</v>
      </c>
    </row>
    <row r="718" spans="1:8" ht="15">
      <c r="A718" s="7"/>
      <c r="B718" s="7"/>
      <c r="C718" s="10"/>
      <c r="D718" s="7"/>
      <c r="E718" s="7"/>
      <c r="F718" s="10"/>
      <c r="G718" s="10"/>
      <c r="H718" s="10"/>
    </row>
    <row r="719" spans="1:8" ht="15.75">
      <c r="A719" s="5" t="s">
        <v>564</v>
      </c>
      <c r="B719" s="7"/>
      <c r="C719" s="10"/>
      <c r="D719" s="7"/>
      <c r="E719" s="7"/>
      <c r="F719" s="10"/>
      <c r="G719" s="10"/>
      <c r="H719" s="10"/>
    </row>
    <row r="720" spans="1:8" ht="15.75">
      <c r="A720" s="5" t="s">
        <v>565</v>
      </c>
      <c r="B720" s="7"/>
      <c r="C720" s="10"/>
      <c r="D720" s="7"/>
      <c r="E720" s="7"/>
      <c r="F720" s="10"/>
      <c r="G720" s="10"/>
      <c r="H720" s="10"/>
    </row>
    <row r="721" spans="1:8" ht="15">
      <c r="A721" s="6" t="s">
        <v>17</v>
      </c>
      <c r="B721" s="7"/>
      <c r="C721" s="10"/>
      <c r="D721" s="7"/>
      <c r="E721" s="7"/>
      <c r="F721" s="10"/>
      <c r="G721" s="10"/>
      <c r="H721" s="10"/>
    </row>
    <row r="722" spans="1:8" ht="15">
      <c r="A722" s="9" t="s">
        <v>566</v>
      </c>
      <c r="B722" s="9" t="s">
        <v>567</v>
      </c>
      <c r="C722" s="10">
        <f>ROUND(VLOOKUP(B722,Valuation!$A$2:$G$566,7,FALSE),0)</f>
        <v>1303500707</v>
      </c>
      <c r="D722" s="11">
        <f>SUM(C722/C725)</f>
        <v>0.22412303874357298</v>
      </c>
      <c r="E722" s="7"/>
      <c r="F722" s="10">
        <f>SUM(F725*D722)</f>
        <v>165851.048670244</v>
      </c>
      <c r="G722" s="10">
        <f>SUM(G725*D722)</f>
        <v>0</v>
      </c>
      <c r="H722" s="10">
        <f>SUM(H725*D722)</f>
        <v>0</v>
      </c>
    </row>
    <row r="723" spans="1:8" ht="15">
      <c r="A723" s="9" t="s">
        <v>568</v>
      </c>
      <c r="B723" s="9" t="s">
        <v>2</v>
      </c>
      <c r="C723" s="10">
        <f>ROUND(VLOOKUP(B723,Valuation!$A$2:$G$566,7,FALSE),0)</f>
        <v>4512504262</v>
      </c>
      <c r="D723" s="11">
        <f>SUM(C723/C725)</f>
        <v>0.775876961256427</v>
      </c>
      <c r="E723" s="7"/>
      <c r="F723" s="10">
        <f>SUM(F725*D723)</f>
        <v>574148.951329756</v>
      </c>
      <c r="G723" s="10">
        <f>SUM(G725*D723)</f>
        <v>0</v>
      </c>
      <c r="H723" s="10">
        <f>SUM(H725*D723)</f>
        <v>0</v>
      </c>
    </row>
    <row r="724" spans="1:8" ht="15">
      <c r="A724" s="7"/>
      <c r="B724" s="7"/>
      <c r="C724" s="12" t="s">
        <v>17</v>
      </c>
      <c r="D724" s="12" t="s">
        <v>17</v>
      </c>
      <c r="E724" s="7"/>
      <c r="F724" s="12" t="s">
        <v>17</v>
      </c>
      <c r="G724" s="12" t="s">
        <v>17</v>
      </c>
      <c r="H724" s="12" t="s">
        <v>17</v>
      </c>
    </row>
    <row r="725" spans="1:8" ht="15">
      <c r="A725" s="7"/>
      <c r="B725" s="7"/>
      <c r="C725" s="10">
        <f>SUM(C722:C723)</f>
        <v>5816004969</v>
      </c>
      <c r="D725" s="14">
        <f>SUM(D722:D723)</f>
        <v>1</v>
      </c>
      <c r="E725" s="7"/>
      <c r="F725" s="10">
        <v>740000</v>
      </c>
      <c r="G725" s="10">
        <v>0</v>
      </c>
      <c r="H725" s="10">
        <v>0</v>
      </c>
    </row>
    <row r="726" spans="1:8" ht="15">
      <c r="A726" s="7"/>
      <c r="B726" s="7"/>
      <c r="C726" s="12" t="s">
        <v>25</v>
      </c>
      <c r="D726" s="12" t="s">
        <v>25</v>
      </c>
      <c r="E726" s="7"/>
      <c r="F726" s="12" t="s">
        <v>25</v>
      </c>
      <c r="G726" s="12" t="s">
        <v>25</v>
      </c>
      <c r="H726" s="12" t="s">
        <v>25</v>
      </c>
    </row>
    <row r="727" spans="1:8" ht="15">
      <c r="A727" s="7"/>
      <c r="B727" s="7"/>
      <c r="C727" s="10"/>
      <c r="D727" s="7"/>
      <c r="E727" s="7"/>
      <c r="F727" s="10"/>
      <c r="G727" s="10"/>
      <c r="H727" s="10"/>
    </row>
    <row r="728" spans="1:8" ht="15">
      <c r="A728" s="7"/>
      <c r="B728" s="7"/>
      <c r="C728" s="10"/>
      <c r="D728" s="7"/>
      <c r="E728" s="7"/>
      <c r="F728" s="10"/>
      <c r="G728" s="10"/>
      <c r="H728" s="10"/>
    </row>
    <row r="729" spans="1:8" ht="15.75">
      <c r="A729" s="5" t="s">
        <v>569</v>
      </c>
      <c r="B729" s="7"/>
      <c r="C729" s="10"/>
      <c r="D729" s="7"/>
      <c r="E729" s="7"/>
      <c r="F729" s="10"/>
      <c r="G729" s="10"/>
      <c r="H729" s="10"/>
    </row>
    <row r="730" spans="1:8" ht="15.75">
      <c r="A730" s="5" t="s">
        <v>570</v>
      </c>
      <c r="B730" s="7"/>
      <c r="C730" s="10"/>
      <c r="D730" s="7"/>
      <c r="E730" s="7"/>
      <c r="F730" s="10"/>
      <c r="G730" s="10"/>
      <c r="H730" s="10"/>
    </row>
    <row r="731" spans="1:8" ht="15">
      <c r="A731" s="6" t="s">
        <v>17</v>
      </c>
      <c r="B731" s="7"/>
      <c r="C731" s="10"/>
      <c r="D731" s="7"/>
      <c r="E731" s="7"/>
      <c r="F731" s="10"/>
      <c r="G731" s="10"/>
      <c r="H731" s="10"/>
    </row>
    <row r="732" spans="1:8" ht="15">
      <c r="A732" s="9" t="s">
        <v>571</v>
      </c>
      <c r="B732" s="9" t="s">
        <v>572</v>
      </c>
      <c r="C732" s="10">
        <f>ROUND(VLOOKUP(B732,Valuation!$A$2:$G$566,7,FALSE),0)</f>
        <v>746275155</v>
      </c>
      <c r="D732" s="11">
        <f>SUM(C732/C737)</f>
        <v>0.4765436974627485</v>
      </c>
      <c r="E732" s="7"/>
      <c r="F732" s="10">
        <f>SUM(F737*D732)</f>
        <v>0</v>
      </c>
      <c r="G732" s="10">
        <f>SUM(G737*D732)</f>
        <v>0</v>
      </c>
      <c r="H732" s="10">
        <f>SUM(H737*D732)</f>
        <v>0</v>
      </c>
    </row>
    <row r="733" spans="1:8" ht="15">
      <c r="A733" s="9" t="s">
        <v>573</v>
      </c>
      <c r="B733" s="9" t="s">
        <v>574</v>
      </c>
      <c r="C733" s="10">
        <f>ROUND(VLOOKUP(B733,Valuation!$A$2:$G$566,7,FALSE),0)</f>
        <v>284483134</v>
      </c>
      <c r="D733" s="11">
        <f>SUM(C733/C737)</f>
        <v>0.1816604018422006</v>
      </c>
      <c r="E733" s="7"/>
      <c r="F733" s="10">
        <f>SUM(F737*D733)</f>
        <v>0</v>
      </c>
      <c r="G733" s="10">
        <f>SUM(G737*D733)</f>
        <v>0</v>
      </c>
      <c r="H733" s="10">
        <f>SUM(H737*D733)</f>
        <v>0</v>
      </c>
    </row>
    <row r="734" spans="1:8" ht="15">
      <c r="A734" s="9" t="s">
        <v>575</v>
      </c>
      <c r="B734" s="9" t="s">
        <v>576</v>
      </c>
      <c r="C734" s="10">
        <f>ROUND(VLOOKUP(B734,Valuation!$A$2:$G$566,7,FALSE),0)</f>
        <v>201082039</v>
      </c>
      <c r="D734" s="11">
        <f>SUM(C734/C737)</f>
        <v>0.12840354890068476</v>
      </c>
      <c r="E734" s="7"/>
      <c r="F734" s="10">
        <f>SUM(F737*D734)</f>
        <v>0</v>
      </c>
      <c r="G734" s="10">
        <f>SUM(G737*D734)</f>
        <v>0</v>
      </c>
      <c r="H734" s="10">
        <f>SUM(H737*D734)</f>
        <v>0</v>
      </c>
    </row>
    <row r="735" spans="1:8" ht="15">
      <c r="A735" s="9" t="s">
        <v>577</v>
      </c>
      <c r="B735" s="9" t="s">
        <v>578</v>
      </c>
      <c r="C735" s="10">
        <f>ROUND(VLOOKUP(B735,Valuation!$A$2:$G$566,7,FALSE),0)</f>
        <v>334175882</v>
      </c>
      <c r="D735" s="11">
        <f>SUM(C735/C737)</f>
        <v>0.21339235179436616</v>
      </c>
      <c r="E735" s="7"/>
      <c r="F735" s="10">
        <f>SUM(F737*D735)</f>
        <v>0</v>
      </c>
      <c r="G735" s="10">
        <f>SUM(G737*D735)</f>
        <v>0</v>
      </c>
      <c r="H735" s="10">
        <f>SUM(H737*D735)</f>
        <v>0</v>
      </c>
    </row>
    <row r="736" spans="1:8" ht="15">
      <c r="A736" s="7"/>
      <c r="B736" s="7"/>
      <c r="C736" s="12" t="s">
        <v>17</v>
      </c>
      <c r="D736" s="12" t="s">
        <v>17</v>
      </c>
      <c r="E736" s="7"/>
      <c r="F736" s="12" t="s">
        <v>17</v>
      </c>
      <c r="G736" s="12" t="s">
        <v>17</v>
      </c>
      <c r="H736" s="12" t="s">
        <v>17</v>
      </c>
    </row>
    <row r="737" spans="1:8" ht="15">
      <c r="A737" s="7"/>
      <c r="B737" s="7"/>
      <c r="C737" s="10">
        <f>SUM(C732:C735)</f>
        <v>1566016210</v>
      </c>
      <c r="D737" s="14">
        <f>SUM(D732:D735)</f>
        <v>1</v>
      </c>
      <c r="E737" s="7"/>
      <c r="F737" s="10">
        <v>0</v>
      </c>
      <c r="G737" s="10">
        <v>0</v>
      </c>
      <c r="H737" s="10">
        <v>0</v>
      </c>
    </row>
    <row r="738" spans="1:8" ht="15">
      <c r="A738" s="7"/>
      <c r="B738" s="7"/>
      <c r="C738" s="12" t="s">
        <v>25</v>
      </c>
      <c r="D738" s="12" t="s">
        <v>25</v>
      </c>
      <c r="E738" s="7"/>
      <c r="F738" s="12" t="s">
        <v>25</v>
      </c>
      <c r="G738" s="12" t="s">
        <v>25</v>
      </c>
      <c r="H738" s="12" t="s">
        <v>25</v>
      </c>
    </row>
    <row r="739" spans="1:8" ht="15">
      <c r="A739" s="7"/>
      <c r="B739" s="7"/>
      <c r="C739" s="10"/>
      <c r="D739" s="7"/>
      <c r="E739" s="7"/>
      <c r="F739" s="10"/>
      <c r="G739" s="10"/>
      <c r="H739" s="10"/>
    </row>
    <row r="740" spans="1:8" ht="15.75">
      <c r="A740" s="31" t="s">
        <v>579</v>
      </c>
      <c r="B740" s="7"/>
      <c r="C740" s="10"/>
      <c r="D740" s="7"/>
      <c r="E740" s="7"/>
      <c r="F740" s="10"/>
      <c r="G740" s="10"/>
      <c r="H740" s="10"/>
    </row>
    <row r="741" spans="1:8" ht="27">
      <c r="A741" s="6" t="s">
        <v>17</v>
      </c>
      <c r="B741" s="7"/>
      <c r="C741" s="10"/>
      <c r="D741" s="7"/>
      <c r="E741" s="32" t="s">
        <v>55</v>
      </c>
      <c r="F741" s="19" t="s">
        <v>55</v>
      </c>
      <c r="G741" s="10"/>
      <c r="H741" s="10"/>
    </row>
    <row r="742" spans="1:8" ht="15">
      <c r="A742" s="9" t="s">
        <v>238</v>
      </c>
      <c r="B742" s="9" t="s">
        <v>580</v>
      </c>
      <c r="C742" s="10">
        <f>ROUND(VLOOKUP(B742,Valuation!$A$2:$G$566,7,FALSE),0)</f>
        <v>421456781</v>
      </c>
      <c r="D742" s="11">
        <f>SUM(C742/C747)</f>
        <v>0.17603251746817497</v>
      </c>
      <c r="E742" s="7"/>
      <c r="F742" s="10">
        <f>SUM(F747*D742)</f>
        <v>1931780.846695752</v>
      </c>
      <c r="G742" s="10">
        <f>SUM(G747*D742)</f>
        <v>0</v>
      </c>
      <c r="H742" s="10">
        <f>SUM(H747*D742)</f>
        <v>0</v>
      </c>
    </row>
    <row r="743" spans="1:8" ht="15">
      <c r="A743" s="9" t="s">
        <v>124</v>
      </c>
      <c r="B743" s="9" t="s">
        <v>581</v>
      </c>
      <c r="C743" s="10">
        <f>ROUND(VLOOKUP(B743,Valuation!$A$2:$G$566,7,FALSE),0)</f>
        <v>765322077</v>
      </c>
      <c r="D743" s="11">
        <f>SUM(C743/C747)</f>
        <v>0.3196569089922472</v>
      </c>
      <c r="E743" s="7"/>
      <c r="F743" s="10">
        <f>SUM(F747*D743)</f>
        <v>3507914.9192809206</v>
      </c>
      <c r="G743" s="10">
        <f>SUM(G747*D743)</f>
        <v>0</v>
      </c>
      <c r="H743" s="10">
        <f>SUM(H747*D743)</f>
        <v>0</v>
      </c>
    </row>
    <row r="744" spans="1:8" ht="15">
      <c r="A744" s="9" t="s">
        <v>582</v>
      </c>
      <c r="B744" s="9" t="s">
        <v>583</v>
      </c>
      <c r="C744" s="10">
        <f>ROUND(VLOOKUP(B744,Valuation!$A$2:$G$566,7,FALSE),0)</f>
        <v>466021842</v>
      </c>
      <c r="D744" s="11">
        <f>SUM(C744/C747)</f>
        <v>0.1946462881621451</v>
      </c>
      <c r="E744" s="7"/>
      <c r="F744" s="10">
        <f>SUM(F747*D744)</f>
        <v>2136048.3662913805</v>
      </c>
      <c r="G744" s="10">
        <f>SUM(G747*D744)</f>
        <v>0</v>
      </c>
      <c r="H744" s="10">
        <f>SUM(H747*D744)</f>
        <v>0</v>
      </c>
    </row>
    <row r="745" spans="1:8" ht="15">
      <c r="A745" s="9" t="s">
        <v>92</v>
      </c>
      <c r="B745" s="9" t="s">
        <v>584</v>
      </c>
      <c r="C745" s="10">
        <f>ROUND(VLOOKUP(B745,Valuation!$A$2:$G$566,7,FALSE),0)</f>
        <v>741397753</v>
      </c>
      <c r="D745" s="11">
        <f>SUM(C745/C747)</f>
        <v>0.30966428537743274</v>
      </c>
      <c r="E745" s="7"/>
      <c r="F745" s="10">
        <f>SUM(F747*D745)</f>
        <v>3398255.867731947</v>
      </c>
      <c r="G745" s="10">
        <f>SUM(G747*D745)</f>
        <v>0</v>
      </c>
      <c r="H745" s="10">
        <f>SUM(H747*D745)</f>
        <v>0</v>
      </c>
    </row>
    <row r="746" spans="1:8" ht="15">
      <c r="A746" s="7"/>
      <c r="B746" s="7"/>
      <c r="C746" s="12" t="s">
        <v>17</v>
      </c>
      <c r="D746" s="12" t="s">
        <v>17</v>
      </c>
      <c r="E746" s="7"/>
      <c r="F746" s="12" t="s">
        <v>17</v>
      </c>
      <c r="G746" s="12" t="s">
        <v>17</v>
      </c>
      <c r="H746" s="12" t="s">
        <v>17</v>
      </c>
    </row>
    <row r="747" spans="1:8" ht="21" customHeight="1">
      <c r="A747" s="7"/>
      <c r="B747" s="7"/>
      <c r="C747" s="10">
        <f>SUM(C742:C745)</f>
        <v>2394198453</v>
      </c>
      <c r="D747" s="14">
        <f>SUM(D742:D745)</f>
        <v>1</v>
      </c>
      <c r="E747" s="32" t="s">
        <v>55</v>
      </c>
      <c r="F747" s="10">
        <v>10974000</v>
      </c>
      <c r="G747" s="10">
        <v>0</v>
      </c>
      <c r="H747" s="10">
        <v>0</v>
      </c>
    </row>
    <row r="748" spans="1:8" ht="15">
      <c r="A748" s="7"/>
      <c r="B748" s="7"/>
      <c r="C748" s="12" t="s">
        <v>25</v>
      </c>
      <c r="D748" s="12" t="s">
        <v>25</v>
      </c>
      <c r="E748" s="7"/>
      <c r="F748" s="6" t="s">
        <v>25</v>
      </c>
      <c r="G748" s="6" t="s">
        <v>25</v>
      </c>
      <c r="H748" s="6" t="s">
        <v>25</v>
      </c>
    </row>
    <row r="749" spans="1:8" ht="15">
      <c r="A749" s="7"/>
      <c r="B749" s="7"/>
      <c r="C749" s="10"/>
      <c r="D749" s="7"/>
      <c r="E749" s="7"/>
      <c r="F749" s="7"/>
      <c r="G749" s="7"/>
      <c r="H749" s="7"/>
    </row>
    <row r="750" spans="1:8" ht="15.75">
      <c r="A750" s="5" t="s">
        <v>585</v>
      </c>
      <c r="B750" s="7"/>
      <c r="C750" s="10"/>
      <c r="D750" s="7"/>
      <c r="E750" s="7"/>
      <c r="F750" s="10"/>
      <c r="G750" s="10"/>
      <c r="H750" s="10"/>
    </row>
    <row r="751" spans="1:8" ht="15">
      <c r="A751" s="6" t="s">
        <v>17</v>
      </c>
      <c r="B751" s="7"/>
      <c r="C751" s="10"/>
      <c r="D751" s="7"/>
      <c r="E751" s="7"/>
      <c r="F751" s="10"/>
      <c r="G751" s="10"/>
      <c r="H751" s="10"/>
    </row>
    <row r="752" spans="1:8" ht="15">
      <c r="A752" s="9" t="s">
        <v>586</v>
      </c>
      <c r="B752" s="9" t="s">
        <v>587</v>
      </c>
      <c r="C752" s="10">
        <f>ROUND(VLOOKUP(B752,Valuation!$A$2:$G$566,7,FALSE),0)</f>
        <v>303380871</v>
      </c>
      <c r="D752" s="11">
        <f>SUM(C752/C755)</f>
        <v>0.3360751606177211</v>
      </c>
      <c r="E752" s="7"/>
      <c r="F752" s="10">
        <f>SUM(F755*D752)</f>
        <v>687273.7034632396</v>
      </c>
      <c r="G752" s="10">
        <f>SUM(G755*D752)</f>
        <v>0</v>
      </c>
      <c r="H752" s="10">
        <f>SUM(H755*D752)</f>
        <v>0</v>
      </c>
    </row>
    <row r="753" spans="1:8" ht="15">
      <c r="A753" s="9" t="s">
        <v>588</v>
      </c>
      <c r="B753" s="9" t="s">
        <v>589</v>
      </c>
      <c r="C753" s="10">
        <f>ROUND(VLOOKUP(B753,Valuation!$A$2:$G$566,7,FALSE),0)</f>
        <v>599336457</v>
      </c>
      <c r="D753" s="11">
        <f>SUM(C753/C755)</f>
        <v>0.663924839382279</v>
      </c>
      <c r="E753" s="7"/>
      <c r="F753" s="10">
        <f>SUM(F755*D753)</f>
        <v>1357726.2965367604</v>
      </c>
      <c r="G753" s="10">
        <f>SUM(G755*D753)</f>
        <v>0</v>
      </c>
      <c r="H753" s="10">
        <f>SUM(H755*D753)</f>
        <v>0</v>
      </c>
    </row>
    <row r="754" spans="1:8" ht="15">
      <c r="A754" s="7"/>
      <c r="B754" s="7"/>
      <c r="C754" s="12" t="s">
        <v>17</v>
      </c>
      <c r="D754" s="12" t="s">
        <v>17</v>
      </c>
      <c r="E754" s="7"/>
      <c r="F754" s="12" t="s">
        <v>17</v>
      </c>
      <c r="G754" s="12" t="s">
        <v>17</v>
      </c>
      <c r="H754" s="12" t="s">
        <v>17</v>
      </c>
    </row>
    <row r="755" spans="1:8" ht="15">
      <c r="A755" s="7"/>
      <c r="B755" s="7"/>
      <c r="C755" s="10">
        <f>SUM(C752:C753)</f>
        <v>902717328</v>
      </c>
      <c r="D755" s="14">
        <f>SUM(D752:D753)</f>
        <v>1</v>
      </c>
      <c r="E755" s="7"/>
      <c r="F755" s="10">
        <v>2045000</v>
      </c>
      <c r="G755" s="10">
        <v>0</v>
      </c>
      <c r="H755" s="10">
        <v>0</v>
      </c>
    </row>
    <row r="756" spans="1:8" ht="15">
      <c r="A756" s="7"/>
      <c r="B756" s="7"/>
      <c r="C756" s="12" t="s">
        <v>25</v>
      </c>
      <c r="D756" s="12" t="s">
        <v>25</v>
      </c>
      <c r="E756" s="7"/>
      <c r="F756" s="6" t="s">
        <v>25</v>
      </c>
      <c r="G756" s="6" t="s">
        <v>25</v>
      </c>
      <c r="H756" s="6" t="s">
        <v>25</v>
      </c>
    </row>
    <row r="757" spans="1:8" ht="15">
      <c r="A757" s="7"/>
      <c r="B757" s="7"/>
      <c r="C757" s="10"/>
      <c r="D757" s="7"/>
      <c r="E757" s="7"/>
      <c r="F757" s="7"/>
      <c r="G757" s="7"/>
      <c r="H757" s="7"/>
    </row>
    <row r="758" spans="1:8" ht="15">
      <c r="A758" s="7"/>
      <c r="B758" s="7"/>
      <c r="C758" s="10"/>
      <c r="D758" s="7"/>
      <c r="E758" s="7"/>
      <c r="F758" s="7"/>
      <c r="G758" s="7"/>
      <c r="H758" s="7"/>
    </row>
    <row r="759" spans="1:8" ht="15">
      <c r="A759" s="7"/>
      <c r="B759" s="7"/>
      <c r="C759" s="10"/>
      <c r="D759" s="7"/>
      <c r="E759" s="7"/>
      <c r="F759" s="7"/>
      <c r="G759" s="7"/>
      <c r="H759" s="7"/>
    </row>
    <row r="760" spans="1:8" ht="15">
      <c r="A760" s="7"/>
      <c r="B760" s="7"/>
      <c r="C760" s="10"/>
      <c r="D760" s="7"/>
      <c r="E760" s="7"/>
      <c r="F760" s="7"/>
      <c r="G760" s="7"/>
      <c r="H760" s="7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</sheetData>
  <sheetProtection/>
  <mergeCells count="1">
    <mergeCell ref="D2:G2"/>
  </mergeCells>
  <printOptions/>
  <pageMargins left="0" right="0" top="0.75" bottom="0.75" header="0.3" footer="0.3"/>
  <pageSetup horizontalDpi="600" verticalDpi="600" orientation="landscape" paperSize="5" r:id="rId1"/>
  <rowBreaks count="17" manualBreakCount="17">
    <brk id="65" max="255" man="1"/>
    <brk id="163" max="255" man="1"/>
    <brk id="192" max="255" man="1"/>
    <brk id="252" max="255" man="1"/>
    <brk id="278" max="255" man="1"/>
    <brk id="306" max="255" man="1"/>
    <brk id="335" max="255" man="1"/>
    <brk id="363" max="255" man="1"/>
    <brk id="394" max="255" man="1"/>
    <brk id="488" max="255" man="1"/>
    <brk id="514" max="255" man="1"/>
    <brk id="608" max="255" man="1"/>
    <brk id="634" max="255" man="1"/>
    <brk id="661" max="255" man="1"/>
    <brk id="691" max="255" man="1"/>
    <brk id="71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41" customWidth="1"/>
    <col min="2" max="2" width="28.00390625" style="41" customWidth="1"/>
    <col min="3" max="3" width="11.28125" style="41" customWidth="1"/>
    <col min="4" max="7" width="17.00390625" style="47" customWidth="1"/>
  </cols>
  <sheetData>
    <row r="1" spans="1:7" ht="25.5">
      <c r="A1" s="43" t="s">
        <v>591</v>
      </c>
      <c r="B1" s="44" t="s">
        <v>592</v>
      </c>
      <c r="C1" s="44" t="s">
        <v>593</v>
      </c>
      <c r="D1" s="43" t="s">
        <v>1522</v>
      </c>
      <c r="E1" s="43" t="s">
        <v>1524</v>
      </c>
      <c r="F1" s="43" t="s">
        <v>1526</v>
      </c>
      <c r="G1" s="43" t="s">
        <v>1527</v>
      </c>
    </row>
    <row r="2" spans="1:8" ht="15">
      <c r="A2" s="45" t="s">
        <v>594</v>
      </c>
      <c r="B2" s="45" t="s">
        <v>595</v>
      </c>
      <c r="C2" s="45" t="s">
        <v>596</v>
      </c>
      <c r="D2" s="46">
        <v>743893642</v>
      </c>
      <c r="E2" s="46">
        <v>717707095</v>
      </c>
      <c r="F2" s="46">
        <v>772018536</v>
      </c>
      <c r="G2" s="47">
        <f>AVERAGE(D2:F2)</f>
        <v>744539757.6666666</v>
      </c>
      <c r="H2" s="35"/>
    </row>
    <row r="3" spans="1:8" ht="15">
      <c r="A3" s="45" t="s">
        <v>597</v>
      </c>
      <c r="B3" s="45" t="s">
        <v>598</v>
      </c>
      <c r="C3" s="45" t="s">
        <v>596</v>
      </c>
      <c r="D3" s="46">
        <v>2868251380</v>
      </c>
      <c r="E3" s="46">
        <v>2759260140</v>
      </c>
      <c r="F3" s="46">
        <v>2752388675</v>
      </c>
      <c r="G3" s="47">
        <f aca="true" t="shared" si="0" ref="G3:G66">AVERAGE(D3:F3)</f>
        <v>2793300065</v>
      </c>
      <c r="H3" s="35"/>
    </row>
    <row r="4" spans="1:8" ht="15">
      <c r="A4" s="45" t="s">
        <v>599</v>
      </c>
      <c r="B4" s="45" t="s">
        <v>600</v>
      </c>
      <c r="C4" s="45" t="s">
        <v>596</v>
      </c>
      <c r="D4" s="46">
        <v>3374079128</v>
      </c>
      <c r="E4" s="46">
        <v>3437695738</v>
      </c>
      <c r="F4" s="46">
        <v>3837403338</v>
      </c>
      <c r="G4" s="47">
        <f t="shared" si="0"/>
        <v>3549726068</v>
      </c>
      <c r="H4" s="35"/>
    </row>
    <row r="5" spans="1:8" ht="15">
      <c r="A5" s="45" t="s">
        <v>22</v>
      </c>
      <c r="B5" s="45" t="s">
        <v>601</v>
      </c>
      <c r="C5" s="45" t="s">
        <v>596</v>
      </c>
      <c r="D5" s="46">
        <v>263114085</v>
      </c>
      <c r="E5" s="46">
        <v>268698665</v>
      </c>
      <c r="F5" s="46">
        <v>289643701</v>
      </c>
      <c r="G5" s="47">
        <f t="shared" si="0"/>
        <v>273818817</v>
      </c>
      <c r="H5" s="35"/>
    </row>
    <row r="6" spans="1:8" ht="15">
      <c r="A6" s="45" t="s">
        <v>24</v>
      </c>
      <c r="B6" s="45" t="s">
        <v>602</v>
      </c>
      <c r="C6" s="45" t="s">
        <v>596</v>
      </c>
      <c r="D6" s="46">
        <v>594061355</v>
      </c>
      <c r="E6" s="46">
        <v>625769002</v>
      </c>
      <c r="F6" s="46">
        <v>658178750</v>
      </c>
      <c r="G6" s="47">
        <f t="shared" si="0"/>
        <v>626003035.6666666</v>
      </c>
      <c r="H6" s="35"/>
    </row>
    <row r="7" spans="1:8" ht="15">
      <c r="A7" s="45" t="s">
        <v>603</v>
      </c>
      <c r="B7" s="45" t="s">
        <v>604</v>
      </c>
      <c r="C7" s="45" t="s">
        <v>596</v>
      </c>
      <c r="D7" s="46">
        <v>51258081</v>
      </c>
      <c r="E7" s="46">
        <v>54352853</v>
      </c>
      <c r="F7" s="46">
        <v>54641231</v>
      </c>
      <c r="G7" s="47">
        <f t="shared" si="0"/>
        <v>53417388.333333336</v>
      </c>
      <c r="H7" s="35"/>
    </row>
    <row r="8" spans="1:8" ht="15">
      <c r="A8" s="45" t="s">
        <v>28</v>
      </c>
      <c r="B8" s="45" t="s">
        <v>27</v>
      </c>
      <c r="C8" s="45" t="s">
        <v>596</v>
      </c>
      <c r="D8" s="46">
        <v>213750134</v>
      </c>
      <c r="E8" s="46">
        <v>208211182</v>
      </c>
      <c r="F8" s="46">
        <v>233849121</v>
      </c>
      <c r="G8" s="47">
        <f t="shared" si="0"/>
        <v>218603479</v>
      </c>
      <c r="H8" s="35"/>
    </row>
    <row r="9" spans="1:8" ht="15">
      <c r="A9" s="45" t="s">
        <v>605</v>
      </c>
      <c r="B9" s="45" t="s">
        <v>606</v>
      </c>
      <c r="C9" s="45" t="s">
        <v>596</v>
      </c>
      <c r="D9" s="46">
        <v>4325068177</v>
      </c>
      <c r="E9" s="46">
        <v>4410765763</v>
      </c>
      <c r="F9" s="46">
        <v>4707248283</v>
      </c>
      <c r="G9" s="47">
        <f t="shared" si="0"/>
        <v>4481027407.666667</v>
      </c>
      <c r="H9" s="35"/>
    </row>
    <row r="10" spans="1:8" ht="15">
      <c r="A10" s="45" t="s">
        <v>607</v>
      </c>
      <c r="B10" s="45" t="s">
        <v>608</v>
      </c>
      <c r="C10" s="45" t="s">
        <v>596</v>
      </c>
      <c r="D10" s="46">
        <v>166438445</v>
      </c>
      <c r="E10" s="46">
        <v>170227805</v>
      </c>
      <c r="F10" s="46">
        <v>186973757</v>
      </c>
      <c r="G10" s="47">
        <f t="shared" si="0"/>
        <v>174546669</v>
      </c>
      <c r="H10" s="35"/>
    </row>
    <row r="11" spans="1:8" ht="15">
      <c r="A11" s="45" t="s">
        <v>609</v>
      </c>
      <c r="B11" s="45" t="s">
        <v>610</v>
      </c>
      <c r="C11" s="45" t="s">
        <v>596</v>
      </c>
      <c r="D11" s="46">
        <v>174926903</v>
      </c>
      <c r="E11" s="46">
        <v>181796456</v>
      </c>
      <c r="F11" s="46">
        <v>182256159</v>
      </c>
      <c r="G11" s="47">
        <f t="shared" si="0"/>
        <v>179659839.33333334</v>
      </c>
      <c r="H11" s="35"/>
    </row>
    <row r="12" spans="1:8" ht="15">
      <c r="A12" s="45" t="s">
        <v>30</v>
      </c>
      <c r="B12" s="45" t="s">
        <v>611</v>
      </c>
      <c r="C12" s="45" t="s">
        <v>596</v>
      </c>
      <c r="D12" s="46">
        <v>2865702006</v>
      </c>
      <c r="E12" s="46">
        <v>2938401012</v>
      </c>
      <c r="F12" s="46">
        <v>3176804638</v>
      </c>
      <c r="G12" s="47">
        <f t="shared" si="0"/>
        <v>2993635885.3333335</v>
      </c>
      <c r="H12" s="35"/>
    </row>
    <row r="13" spans="1:8" ht="15">
      <c r="A13" s="45" t="s">
        <v>32</v>
      </c>
      <c r="B13" s="45" t="s">
        <v>612</v>
      </c>
      <c r="C13" s="45" t="s">
        <v>596</v>
      </c>
      <c r="D13" s="46">
        <v>2247726891</v>
      </c>
      <c r="E13" s="46">
        <v>2178770801</v>
      </c>
      <c r="F13" s="46">
        <v>2283147363</v>
      </c>
      <c r="G13" s="47">
        <f t="shared" si="0"/>
        <v>2236548351.6666665</v>
      </c>
      <c r="H13" s="35"/>
    </row>
    <row r="14" spans="1:8" ht="15">
      <c r="A14" s="45" t="s">
        <v>613</v>
      </c>
      <c r="B14" s="45" t="s">
        <v>614</v>
      </c>
      <c r="C14" s="45" t="s">
        <v>596</v>
      </c>
      <c r="D14" s="46">
        <v>1452931835</v>
      </c>
      <c r="E14" s="46">
        <v>1486889130</v>
      </c>
      <c r="F14" s="46">
        <v>1514350400</v>
      </c>
      <c r="G14" s="47">
        <f t="shared" si="0"/>
        <v>1484723788.3333333</v>
      </c>
      <c r="H14" s="35"/>
    </row>
    <row r="15" spans="1:8" ht="15">
      <c r="A15" s="45" t="s">
        <v>37</v>
      </c>
      <c r="B15" s="45" t="s">
        <v>36</v>
      </c>
      <c r="C15" s="45" t="s">
        <v>596</v>
      </c>
      <c r="D15" s="46">
        <v>917423291</v>
      </c>
      <c r="E15" s="46">
        <v>944206127</v>
      </c>
      <c r="F15" s="46">
        <v>951929317</v>
      </c>
      <c r="G15" s="47">
        <f t="shared" si="0"/>
        <v>937852911.6666666</v>
      </c>
      <c r="H15" s="35"/>
    </row>
    <row r="16" spans="1:8" ht="15">
      <c r="A16" s="45" t="s">
        <v>615</v>
      </c>
      <c r="B16" s="45" t="s">
        <v>616</v>
      </c>
      <c r="C16" s="45" t="s">
        <v>596</v>
      </c>
      <c r="D16" s="46">
        <v>2001192623</v>
      </c>
      <c r="E16" s="46">
        <v>1958482287</v>
      </c>
      <c r="F16" s="46">
        <v>2119100370</v>
      </c>
      <c r="G16" s="47">
        <f t="shared" si="0"/>
        <v>2026258426.6666667</v>
      </c>
      <c r="H16" s="35"/>
    </row>
    <row r="17" spans="1:8" ht="15">
      <c r="A17" s="45" t="s">
        <v>617</v>
      </c>
      <c r="B17" s="45" t="s">
        <v>618</v>
      </c>
      <c r="C17" s="45" t="s">
        <v>596</v>
      </c>
      <c r="D17" s="46">
        <v>4249142841</v>
      </c>
      <c r="E17" s="46">
        <v>4348610537</v>
      </c>
      <c r="F17" s="46">
        <v>4753397847</v>
      </c>
      <c r="G17" s="47">
        <f t="shared" si="0"/>
        <v>4450383741.666667</v>
      </c>
      <c r="H17" s="35"/>
    </row>
    <row r="18" spans="1:8" ht="15">
      <c r="A18" s="45" t="s">
        <v>34</v>
      </c>
      <c r="B18" s="45" t="s">
        <v>619</v>
      </c>
      <c r="C18" s="45" t="s">
        <v>596</v>
      </c>
      <c r="D18" s="46">
        <v>475675746</v>
      </c>
      <c r="E18" s="46">
        <v>481414601</v>
      </c>
      <c r="F18" s="46">
        <v>533179878</v>
      </c>
      <c r="G18" s="47">
        <f t="shared" si="0"/>
        <v>496756741.6666667</v>
      </c>
      <c r="H18" s="35"/>
    </row>
    <row r="19" spans="1:8" ht="15">
      <c r="A19" s="45" t="s">
        <v>39</v>
      </c>
      <c r="B19" s="45" t="s">
        <v>38</v>
      </c>
      <c r="C19" s="45" t="s">
        <v>596</v>
      </c>
      <c r="D19" s="46">
        <v>889886441</v>
      </c>
      <c r="E19" s="46">
        <v>860375084</v>
      </c>
      <c r="F19" s="46">
        <v>906072161</v>
      </c>
      <c r="G19" s="47">
        <f t="shared" si="0"/>
        <v>885444562</v>
      </c>
      <c r="H19" s="35"/>
    </row>
    <row r="20" spans="1:8" ht="15">
      <c r="A20" s="45" t="s">
        <v>620</v>
      </c>
      <c r="B20" s="45" t="s">
        <v>621</v>
      </c>
      <c r="C20" s="45" t="s">
        <v>596</v>
      </c>
      <c r="D20" s="46">
        <v>763467926</v>
      </c>
      <c r="E20" s="46">
        <v>777116702</v>
      </c>
      <c r="F20" s="46">
        <v>857975686</v>
      </c>
      <c r="G20" s="47">
        <f t="shared" si="0"/>
        <v>799520104.6666666</v>
      </c>
      <c r="H20" s="35"/>
    </row>
    <row r="21" spans="1:8" ht="15">
      <c r="A21" s="45" t="s">
        <v>622</v>
      </c>
      <c r="B21" s="45" t="s">
        <v>623</v>
      </c>
      <c r="C21" s="45" t="s">
        <v>596</v>
      </c>
      <c r="D21" s="46">
        <v>130984123</v>
      </c>
      <c r="E21" s="46">
        <v>134370288</v>
      </c>
      <c r="F21" s="46">
        <v>146173589</v>
      </c>
      <c r="G21" s="47">
        <f t="shared" si="0"/>
        <v>137176000</v>
      </c>
      <c r="H21" s="35"/>
    </row>
    <row r="22" spans="1:8" ht="15">
      <c r="A22" s="45" t="s">
        <v>41</v>
      </c>
      <c r="B22" s="45" t="s">
        <v>40</v>
      </c>
      <c r="C22" s="45" t="s">
        <v>596</v>
      </c>
      <c r="D22" s="46">
        <v>1145401991</v>
      </c>
      <c r="E22" s="46">
        <v>1159363087</v>
      </c>
      <c r="F22" s="46">
        <v>1262310116</v>
      </c>
      <c r="G22" s="47">
        <f t="shared" si="0"/>
        <v>1189025064.6666667</v>
      </c>
      <c r="H22" s="35"/>
    </row>
    <row r="23" spans="1:8" ht="15">
      <c r="A23" s="45" t="s">
        <v>624</v>
      </c>
      <c r="B23" s="45" t="s">
        <v>625</v>
      </c>
      <c r="C23" s="45" t="s">
        <v>596</v>
      </c>
      <c r="D23" s="46">
        <v>2126782659</v>
      </c>
      <c r="E23" s="46">
        <v>2107941146</v>
      </c>
      <c r="F23" s="46">
        <v>2249217903</v>
      </c>
      <c r="G23" s="47">
        <f t="shared" si="0"/>
        <v>2161313902.6666665</v>
      </c>
      <c r="H23" s="35"/>
    </row>
    <row r="24" spans="1:8" ht="15">
      <c r="A24" s="45" t="s">
        <v>626</v>
      </c>
      <c r="B24" s="45" t="s">
        <v>627</v>
      </c>
      <c r="C24" s="45" t="s">
        <v>596</v>
      </c>
      <c r="D24" s="46">
        <v>181927915</v>
      </c>
      <c r="E24" s="46">
        <v>189568350</v>
      </c>
      <c r="F24" s="46">
        <v>185804159</v>
      </c>
      <c r="G24" s="47">
        <f t="shared" si="0"/>
        <v>185766808</v>
      </c>
      <c r="H24" s="35"/>
    </row>
    <row r="25" spans="1:8" ht="15">
      <c r="A25" s="45" t="s">
        <v>51</v>
      </c>
      <c r="B25" s="45" t="s">
        <v>628</v>
      </c>
      <c r="C25" s="45" t="s">
        <v>629</v>
      </c>
      <c r="D25" s="46">
        <v>1790777507</v>
      </c>
      <c r="E25" s="46">
        <v>1783306861</v>
      </c>
      <c r="F25" s="46">
        <v>1917969429</v>
      </c>
      <c r="G25" s="47">
        <f t="shared" si="0"/>
        <v>1830684599</v>
      </c>
      <c r="H25" s="35"/>
    </row>
    <row r="26" spans="1:8" ht="15">
      <c r="A26" s="45" t="s">
        <v>630</v>
      </c>
      <c r="B26" s="45" t="s">
        <v>631</v>
      </c>
      <c r="C26" s="45" t="s">
        <v>629</v>
      </c>
      <c r="D26" s="46">
        <v>1948532713</v>
      </c>
      <c r="E26" s="46">
        <v>1972060995</v>
      </c>
      <c r="F26" s="46">
        <v>1881088805</v>
      </c>
      <c r="G26" s="47">
        <f t="shared" si="0"/>
        <v>1933894171</v>
      </c>
      <c r="H26" s="35"/>
    </row>
    <row r="27" spans="1:8" ht="15">
      <c r="A27" s="45" t="s">
        <v>632</v>
      </c>
      <c r="B27" s="45" t="s">
        <v>633</v>
      </c>
      <c r="C27" s="45" t="s">
        <v>629</v>
      </c>
      <c r="D27" s="46">
        <v>3191351673</v>
      </c>
      <c r="E27" s="46">
        <v>3272949031</v>
      </c>
      <c r="F27" s="46">
        <v>3487039511</v>
      </c>
      <c r="G27" s="47">
        <f t="shared" si="0"/>
        <v>3317113405</v>
      </c>
      <c r="H27" s="35"/>
    </row>
    <row r="28" spans="1:8" ht="15">
      <c r="A28" s="45" t="s">
        <v>634</v>
      </c>
      <c r="B28" s="45" t="s">
        <v>635</v>
      </c>
      <c r="C28" s="45" t="s">
        <v>629</v>
      </c>
      <c r="D28" s="46">
        <v>808100391</v>
      </c>
      <c r="E28" s="46">
        <v>929268631</v>
      </c>
      <c r="F28" s="46">
        <v>949138668</v>
      </c>
      <c r="G28" s="47">
        <f t="shared" si="0"/>
        <v>895502563.3333334</v>
      </c>
      <c r="H28" s="35"/>
    </row>
    <row r="29" spans="1:8" ht="15">
      <c r="A29" s="45" t="s">
        <v>46</v>
      </c>
      <c r="B29" s="45" t="s">
        <v>636</v>
      </c>
      <c r="C29" s="45" t="s">
        <v>629</v>
      </c>
      <c r="D29" s="46">
        <v>2378414544</v>
      </c>
      <c r="E29" s="46">
        <v>2634714666</v>
      </c>
      <c r="F29" s="46">
        <v>2530093907</v>
      </c>
      <c r="G29" s="47">
        <f t="shared" si="0"/>
        <v>2514407705.6666665</v>
      </c>
      <c r="H29" s="35"/>
    </row>
    <row r="30" spans="1:8" ht="15">
      <c r="A30" s="45" t="s">
        <v>637</v>
      </c>
      <c r="B30" s="45" t="s">
        <v>638</v>
      </c>
      <c r="C30" s="45" t="s">
        <v>629</v>
      </c>
      <c r="D30" s="46">
        <v>3529233151</v>
      </c>
      <c r="E30" s="46">
        <v>3551234652</v>
      </c>
      <c r="F30" s="46">
        <v>3737532691</v>
      </c>
      <c r="G30" s="47">
        <f t="shared" si="0"/>
        <v>3606000164.6666665</v>
      </c>
      <c r="H30" s="35"/>
    </row>
    <row r="31" spans="1:8" ht="15">
      <c r="A31" s="45" t="s">
        <v>57</v>
      </c>
      <c r="B31" s="45" t="s">
        <v>639</v>
      </c>
      <c r="C31" s="45" t="s">
        <v>629</v>
      </c>
      <c r="D31" s="46">
        <v>2303013652</v>
      </c>
      <c r="E31" s="46">
        <v>2252973002</v>
      </c>
      <c r="F31" s="46">
        <v>2375083938</v>
      </c>
      <c r="G31" s="47">
        <f t="shared" si="0"/>
        <v>2310356864</v>
      </c>
      <c r="H31" s="35"/>
    </row>
    <row r="32" spans="1:8" ht="15">
      <c r="A32" s="45" t="s">
        <v>640</v>
      </c>
      <c r="B32" s="45" t="s">
        <v>641</v>
      </c>
      <c r="C32" s="45" t="s">
        <v>629</v>
      </c>
      <c r="D32" s="46">
        <v>2330518223</v>
      </c>
      <c r="E32" s="46">
        <v>2279404817</v>
      </c>
      <c r="F32" s="46">
        <v>2408212478</v>
      </c>
      <c r="G32" s="47">
        <f t="shared" si="0"/>
        <v>2339378506</v>
      </c>
      <c r="H32" s="35"/>
    </row>
    <row r="33" spans="1:8" ht="15">
      <c r="A33" s="45" t="s">
        <v>59</v>
      </c>
      <c r="B33" s="45" t="s">
        <v>642</v>
      </c>
      <c r="C33" s="45" t="s">
        <v>629</v>
      </c>
      <c r="D33" s="46">
        <v>1645379391</v>
      </c>
      <c r="E33" s="46">
        <v>1635933221</v>
      </c>
      <c r="F33" s="46">
        <v>1673752524</v>
      </c>
      <c r="G33" s="47">
        <f t="shared" si="0"/>
        <v>1651688378.6666667</v>
      </c>
      <c r="H33" s="35"/>
    </row>
    <row r="34" spans="1:8" ht="15">
      <c r="A34" s="45" t="s">
        <v>643</v>
      </c>
      <c r="B34" s="45" t="s">
        <v>644</v>
      </c>
      <c r="C34" s="45" t="s">
        <v>629</v>
      </c>
      <c r="D34" s="46">
        <v>2145729448</v>
      </c>
      <c r="E34" s="46">
        <v>2236245853</v>
      </c>
      <c r="F34" s="46">
        <v>2324158362</v>
      </c>
      <c r="G34" s="47">
        <f t="shared" si="0"/>
        <v>2235377887.6666665</v>
      </c>
      <c r="H34" s="35"/>
    </row>
    <row r="35" spans="1:8" ht="15">
      <c r="A35" s="45" t="s">
        <v>645</v>
      </c>
      <c r="B35" s="45" t="s">
        <v>646</v>
      </c>
      <c r="C35" s="45" t="s">
        <v>629</v>
      </c>
      <c r="D35" s="46">
        <v>2321666778</v>
      </c>
      <c r="E35" s="46">
        <v>2402882251</v>
      </c>
      <c r="F35" s="46">
        <v>2436052995</v>
      </c>
      <c r="G35" s="47">
        <f t="shared" si="0"/>
        <v>2386867341.3333335</v>
      </c>
      <c r="H35" s="35"/>
    </row>
    <row r="36" spans="1:8" ht="15">
      <c r="A36" s="45" t="s">
        <v>48</v>
      </c>
      <c r="B36" s="45" t="s">
        <v>647</v>
      </c>
      <c r="C36" s="45" t="s">
        <v>629</v>
      </c>
      <c r="D36" s="46">
        <v>2398081589</v>
      </c>
      <c r="E36" s="46">
        <v>2609391129</v>
      </c>
      <c r="F36" s="46">
        <v>2728636761</v>
      </c>
      <c r="G36" s="47">
        <f t="shared" si="0"/>
        <v>2578703159.6666665</v>
      </c>
      <c r="H36" s="35"/>
    </row>
    <row r="37" spans="1:8" ht="15">
      <c r="A37" s="45" t="s">
        <v>648</v>
      </c>
      <c r="B37" s="45" t="s">
        <v>649</v>
      </c>
      <c r="C37" s="45" t="s">
        <v>629</v>
      </c>
      <c r="D37" s="46">
        <v>4004487716</v>
      </c>
      <c r="E37" s="46">
        <v>3598414916</v>
      </c>
      <c r="F37" s="46">
        <v>3686565234</v>
      </c>
      <c r="G37" s="47">
        <f t="shared" si="0"/>
        <v>3763155955.3333335</v>
      </c>
      <c r="H37" s="35"/>
    </row>
    <row r="38" spans="1:8" ht="15">
      <c r="A38" s="45" t="s">
        <v>650</v>
      </c>
      <c r="B38" s="45" t="s">
        <v>651</v>
      </c>
      <c r="C38" s="45" t="s">
        <v>629</v>
      </c>
      <c r="D38" s="46">
        <v>1334534439</v>
      </c>
      <c r="E38" s="46">
        <v>1349485570</v>
      </c>
      <c r="F38" s="46">
        <v>1449977054</v>
      </c>
      <c r="G38" s="47">
        <f t="shared" si="0"/>
        <v>1377999021</v>
      </c>
      <c r="H38" s="35"/>
    </row>
    <row r="39" spans="1:8" ht="15">
      <c r="A39" s="45" t="s">
        <v>652</v>
      </c>
      <c r="B39" s="45" t="s">
        <v>653</v>
      </c>
      <c r="C39" s="45" t="s">
        <v>629</v>
      </c>
      <c r="D39" s="46">
        <v>5115166148</v>
      </c>
      <c r="E39" s="46">
        <v>5189538693</v>
      </c>
      <c r="F39" s="46">
        <v>5493332721</v>
      </c>
      <c r="G39" s="47">
        <f t="shared" si="0"/>
        <v>5266012520.666667</v>
      </c>
      <c r="H39" s="35"/>
    </row>
    <row r="40" spans="1:8" ht="15">
      <c r="A40" s="45" t="s">
        <v>654</v>
      </c>
      <c r="B40" s="45" t="s">
        <v>655</v>
      </c>
      <c r="C40" s="45" t="s">
        <v>629</v>
      </c>
      <c r="D40" s="46">
        <v>3770912189</v>
      </c>
      <c r="E40" s="46">
        <v>3473555748</v>
      </c>
      <c r="F40" s="46">
        <v>3465798819</v>
      </c>
      <c r="G40" s="47">
        <f t="shared" si="0"/>
        <v>3570088918.6666665</v>
      </c>
      <c r="H40" s="35"/>
    </row>
    <row r="41" spans="1:8" ht="15">
      <c r="A41" s="45" t="s">
        <v>656</v>
      </c>
      <c r="B41" s="45" t="s">
        <v>657</v>
      </c>
      <c r="C41" s="45" t="s">
        <v>629</v>
      </c>
      <c r="D41" s="46">
        <v>5211821622</v>
      </c>
      <c r="E41" s="46">
        <v>5390136611</v>
      </c>
      <c r="F41" s="46">
        <v>5625309019</v>
      </c>
      <c r="G41" s="47">
        <f t="shared" si="0"/>
        <v>5409089084</v>
      </c>
      <c r="H41" s="35"/>
    </row>
    <row r="42" spans="1:8" ht="15">
      <c r="A42" s="45" t="s">
        <v>658</v>
      </c>
      <c r="B42" s="45" t="s">
        <v>659</v>
      </c>
      <c r="C42" s="45" t="s">
        <v>629</v>
      </c>
      <c r="D42" s="46">
        <v>1398803880</v>
      </c>
      <c r="E42" s="46">
        <v>1434616137</v>
      </c>
      <c r="F42" s="46">
        <v>1569050629</v>
      </c>
      <c r="G42" s="47">
        <f t="shared" si="0"/>
        <v>1467490215.3333333</v>
      </c>
      <c r="H42" s="35"/>
    </row>
    <row r="43" spans="1:8" ht="15">
      <c r="A43" s="45" t="s">
        <v>660</v>
      </c>
      <c r="B43" s="45" t="s">
        <v>661</v>
      </c>
      <c r="C43" s="45" t="s">
        <v>629</v>
      </c>
      <c r="D43" s="46">
        <v>7276834390</v>
      </c>
      <c r="E43" s="46">
        <v>7291083508</v>
      </c>
      <c r="F43" s="46">
        <v>7724604771</v>
      </c>
      <c r="G43" s="47">
        <f t="shared" si="0"/>
        <v>7430840889.666667</v>
      </c>
      <c r="H43" s="35"/>
    </row>
    <row r="44" spans="1:8" ht="15">
      <c r="A44" s="45" t="s">
        <v>81</v>
      </c>
      <c r="B44" s="45" t="s">
        <v>662</v>
      </c>
      <c r="C44" s="45" t="s">
        <v>629</v>
      </c>
      <c r="D44" s="46">
        <v>4342519280</v>
      </c>
      <c r="E44" s="46">
        <v>4337093551</v>
      </c>
      <c r="F44" s="46">
        <v>4596357587</v>
      </c>
      <c r="G44" s="47">
        <f t="shared" si="0"/>
        <v>4425323472.666667</v>
      </c>
      <c r="H44" s="35"/>
    </row>
    <row r="45" spans="1:8" ht="15">
      <c r="A45" s="45" t="s">
        <v>663</v>
      </c>
      <c r="B45" s="45" t="s">
        <v>664</v>
      </c>
      <c r="C45" s="45" t="s">
        <v>629</v>
      </c>
      <c r="D45" s="46">
        <v>2649102545</v>
      </c>
      <c r="E45" s="46">
        <v>2766718479</v>
      </c>
      <c r="F45" s="46">
        <v>2897098261</v>
      </c>
      <c r="G45" s="47">
        <f t="shared" si="0"/>
        <v>2770973095</v>
      </c>
      <c r="H45" s="35"/>
    </row>
    <row r="46" spans="1:8" ht="15">
      <c r="A46" s="45" t="s">
        <v>665</v>
      </c>
      <c r="B46" s="45" t="s">
        <v>666</v>
      </c>
      <c r="C46" s="45" t="s">
        <v>629</v>
      </c>
      <c r="D46" s="46">
        <v>2690508261</v>
      </c>
      <c r="E46" s="46">
        <v>2752669145</v>
      </c>
      <c r="F46" s="46">
        <v>2750870080</v>
      </c>
      <c r="G46" s="47">
        <f t="shared" si="0"/>
        <v>2731349162</v>
      </c>
      <c r="H46" s="35"/>
    </row>
    <row r="47" spans="1:8" ht="15">
      <c r="A47" s="45" t="s">
        <v>667</v>
      </c>
      <c r="B47" s="45" t="s">
        <v>668</v>
      </c>
      <c r="C47" s="45" t="s">
        <v>629</v>
      </c>
      <c r="D47" s="46">
        <v>5951151138</v>
      </c>
      <c r="E47" s="46">
        <v>5946704761</v>
      </c>
      <c r="F47" s="46">
        <v>6210098163</v>
      </c>
      <c r="G47" s="47">
        <f t="shared" si="0"/>
        <v>6035984687.333333</v>
      </c>
      <c r="H47" s="35"/>
    </row>
    <row r="48" spans="1:8" ht="15">
      <c r="A48" s="45" t="s">
        <v>61</v>
      </c>
      <c r="B48" s="45" t="s">
        <v>669</v>
      </c>
      <c r="C48" s="45" t="s">
        <v>629</v>
      </c>
      <c r="D48" s="46">
        <v>1016560176</v>
      </c>
      <c r="E48" s="46">
        <v>1029395346</v>
      </c>
      <c r="F48" s="46">
        <v>1091460870</v>
      </c>
      <c r="G48" s="47">
        <f t="shared" si="0"/>
        <v>1045805464</v>
      </c>
      <c r="H48" s="35"/>
    </row>
    <row r="49" spans="1:8" ht="15">
      <c r="A49" s="45" t="s">
        <v>670</v>
      </c>
      <c r="B49" s="45" t="s">
        <v>671</v>
      </c>
      <c r="C49" s="45" t="s">
        <v>629</v>
      </c>
      <c r="D49" s="46">
        <v>1909066285</v>
      </c>
      <c r="E49" s="46">
        <v>1918215567</v>
      </c>
      <c r="F49" s="46">
        <v>2065662329</v>
      </c>
      <c r="G49" s="47">
        <f t="shared" si="0"/>
        <v>1964314727</v>
      </c>
      <c r="H49" s="35"/>
    </row>
    <row r="50" spans="1:8" ht="15">
      <c r="A50" s="45" t="s">
        <v>63</v>
      </c>
      <c r="B50" s="45" t="s">
        <v>672</v>
      </c>
      <c r="C50" s="45" t="s">
        <v>629</v>
      </c>
      <c r="D50" s="46">
        <v>935374695</v>
      </c>
      <c r="E50" s="46">
        <v>936115143</v>
      </c>
      <c r="F50" s="46">
        <v>979987437</v>
      </c>
      <c r="G50" s="47">
        <f t="shared" si="0"/>
        <v>950492425</v>
      </c>
      <c r="H50" s="35"/>
    </row>
    <row r="51" spans="1:8" ht="15">
      <c r="A51" s="45" t="s">
        <v>72</v>
      </c>
      <c r="B51" s="45" t="s">
        <v>673</v>
      </c>
      <c r="C51" s="45" t="s">
        <v>629</v>
      </c>
      <c r="D51" s="46">
        <v>1857004299</v>
      </c>
      <c r="E51" s="46">
        <v>1875924135</v>
      </c>
      <c r="F51" s="46">
        <v>1961500808</v>
      </c>
      <c r="G51" s="47">
        <f t="shared" si="0"/>
        <v>1898143080.6666667</v>
      </c>
      <c r="H51" s="35"/>
    </row>
    <row r="52" spans="1:8" ht="15">
      <c r="A52" s="45" t="s">
        <v>674</v>
      </c>
      <c r="B52" s="45" t="s">
        <v>675</v>
      </c>
      <c r="C52" s="45" t="s">
        <v>629</v>
      </c>
      <c r="D52" s="46">
        <v>1301876703</v>
      </c>
      <c r="E52" s="46">
        <v>1316122945</v>
      </c>
      <c r="F52" s="46">
        <v>1405614970</v>
      </c>
      <c r="G52" s="47">
        <f t="shared" si="0"/>
        <v>1341204872.6666667</v>
      </c>
      <c r="H52" s="35"/>
    </row>
    <row r="53" spans="1:8" ht="15">
      <c r="A53" s="45" t="s">
        <v>676</v>
      </c>
      <c r="B53" s="45" t="s">
        <v>677</v>
      </c>
      <c r="C53" s="45" t="s">
        <v>629</v>
      </c>
      <c r="D53" s="46">
        <v>1497179540</v>
      </c>
      <c r="E53" s="46">
        <v>1551667626</v>
      </c>
      <c r="F53" s="46">
        <v>1652357903</v>
      </c>
      <c r="G53" s="47">
        <f t="shared" si="0"/>
        <v>1567068356.3333333</v>
      </c>
      <c r="H53" s="35"/>
    </row>
    <row r="54" spans="1:8" ht="15">
      <c r="A54" s="45" t="s">
        <v>678</v>
      </c>
      <c r="B54" s="45" t="s">
        <v>679</v>
      </c>
      <c r="C54" s="45" t="s">
        <v>629</v>
      </c>
      <c r="D54" s="46">
        <v>1169709081</v>
      </c>
      <c r="E54" s="46">
        <v>1252089468</v>
      </c>
      <c r="F54" s="46">
        <v>1332650771</v>
      </c>
      <c r="G54" s="47">
        <f t="shared" si="0"/>
        <v>1251483106.6666667</v>
      </c>
      <c r="H54" s="35"/>
    </row>
    <row r="55" spans="1:8" ht="15">
      <c r="A55" s="45" t="s">
        <v>680</v>
      </c>
      <c r="B55" s="45" t="s">
        <v>681</v>
      </c>
      <c r="C55" s="45" t="s">
        <v>629</v>
      </c>
      <c r="D55" s="46">
        <v>2658704594</v>
      </c>
      <c r="E55" s="46">
        <v>2655204288</v>
      </c>
      <c r="F55" s="46">
        <v>2737696208</v>
      </c>
      <c r="G55" s="47">
        <f t="shared" si="0"/>
        <v>2683868363.3333335</v>
      </c>
      <c r="H55" s="35"/>
    </row>
    <row r="56" spans="1:8" ht="15">
      <c r="A56" s="45" t="s">
        <v>682</v>
      </c>
      <c r="B56" s="45" t="s">
        <v>683</v>
      </c>
      <c r="C56" s="45" t="s">
        <v>629</v>
      </c>
      <c r="D56" s="46">
        <v>3136943466</v>
      </c>
      <c r="E56" s="46">
        <v>3222515597</v>
      </c>
      <c r="F56" s="46">
        <v>3393280424</v>
      </c>
      <c r="G56" s="47">
        <f t="shared" si="0"/>
        <v>3250913162.3333335</v>
      </c>
      <c r="H56" s="35"/>
    </row>
    <row r="57" spans="1:8" ht="15">
      <c r="A57" s="45" t="s">
        <v>684</v>
      </c>
      <c r="B57" s="45" t="s">
        <v>685</v>
      </c>
      <c r="C57" s="45" t="s">
        <v>629</v>
      </c>
      <c r="D57" s="46">
        <v>6344964423</v>
      </c>
      <c r="E57" s="46">
        <v>6431157664</v>
      </c>
      <c r="F57" s="46">
        <v>6507166637</v>
      </c>
      <c r="G57" s="47">
        <f t="shared" si="0"/>
        <v>6427762908</v>
      </c>
      <c r="H57" s="35"/>
    </row>
    <row r="58" spans="1:8" ht="15">
      <c r="A58" s="45" t="s">
        <v>686</v>
      </c>
      <c r="B58" s="45" t="s">
        <v>687</v>
      </c>
      <c r="C58" s="45" t="s">
        <v>629</v>
      </c>
      <c r="D58" s="46">
        <v>1486237387</v>
      </c>
      <c r="E58" s="46">
        <v>1460943551</v>
      </c>
      <c r="F58" s="46">
        <v>1625333728</v>
      </c>
      <c r="G58" s="47">
        <f t="shared" si="0"/>
        <v>1524171555.3333333</v>
      </c>
      <c r="H58" s="35"/>
    </row>
    <row r="59" spans="1:8" ht="15">
      <c r="A59" s="45" t="s">
        <v>688</v>
      </c>
      <c r="B59" s="45" t="s">
        <v>689</v>
      </c>
      <c r="C59" s="45" t="s">
        <v>629</v>
      </c>
      <c r="D59" s="46">
        <v>1279247344</v>
      </c>
      <c r="E59" s="46">
        <v>1289041857</v>
      </c>
      <c r="F59" s="46">
        <v>1340418419</v>
      </c>
      <c r="G59" s="47">
        <f t="shared" si="0"/>
        <v>1302902540</v>
      </c>
      <c r="H59" s="35"/>
    </row>
    <row r="60" spans="1:8" ht="15">
      <c r="A60" s="45" t="s">
        <v>74</v>
      </c>
      <c r="B60" s="45" t="s">
        <v>690</v>
      </c>
      <c r="C60" s="45" t="s">
        <v>629</v>
      </c>
      <c r="D60" s="46">
        <v>2375762912</v>
      </c>
      <c r="E60" s="46">
        <v>2333897088</v>
      </c>
      <c r="F60" s="46">
        <v>2455239062</v>
      </c>
      <c r="G60" s="47">
        <f t="shared" si="0"/>
        <v>2388299687.3333335</v>
      </c>
      <c r="H60" s="35"/>
    </row>
    <row r="61" spans="1:8" ht="15">
      <c r="A61" s="45" t="s">
        <v>691</v>
      </c>
      <c r="B61" s="45" t="s">
        <v>692</v>
      </c>
      <c r="C61" s="45" t="s">
        <v>629</v>
      </c>
      <c r="D61" s="46">
        <v>939408612</v>
      </c>
      <c r="E61" s="46">
        <v>1009855189</v>
      </c>
      <c r="F61" s="46">
        <v>1035411253</v>
      </c>
      <c r="G61" s="47">
        <f t="shared" si="0"/>
        <v>994891684.6666666</v>
      </c>
      <c r="H61" s="35"/>
    </row>
    <row r="62" spans="1:8" ht="15">
      <c r="A62" s="45" t="s">
        <v>693</v>
      </c>
      <c r="B62" s="45" t="s">
        <v>694</v>
      </c>
      <c r="C62" s="45" t="s">
        <v>629</v>
      </c>
      <c r="D62" s="46">
        <v>1973346903</v>
      </c>
      <c r="E62" s="46">
        <v>2066231288</v>
      </c>
      <c r="F62" s="46">
        <v>2134321286</v>
      </c>
      <c r="G62" s="47">
        <f t="shared" si="0"/>
        <v>2057966492.3333333</v>
      </c>
      <c r="H62" s="35"/>
    </row>
    <row r="63" spans="1:8" ht="15">
      <c r="A63" s="45" t="s">
        <v>695</v>
      </c>
      <c r="B63" s="45" t="s">
        <v>696</v>
      </c>
      <c r="C63" s="45" t="s">
        <v>629</v>
      </c>
      <c r="D63" s="46">
        <v>1806860882</v>
      </c>
      <c r="E63" s="46">
        <v>2006476588</v>
      </c>
      <c r="F63" s="46">
        <v>2177158341</v>
      </c>
      <c r="G63" s="47">
        <f t="shared" si="0"/>
        <v>1996831937</v>
      </c>
      <c r="H63" s="35"/>
    </row>
    <row r="64" spans="1:8" ht="15">
      <c r="A64" s="45" t="s">
        <v>65</v>
      </c>
      <c r="B64" s="45" t="s">
        <v>697</v>
      </c>
      <c r="C64" s="45" t="s">
        <v>629</v>
      </c>
      <c r="D64" s="46">
        <v>1005278913</v>
      </c>
      <c r="E64" s="46">
        <v>976905868</v>
      </c>
      <c r="F64" s="46">
        <v>1031677277</v>
      </c>
      <c r="G64" s="47">
        <f t="shared" si="0"/>
        <v>1004620686</v>
      </c>
      <c r="H64" s="35"/>
    </row>
    <row r="65" spans="1:8" ht="15">
      <c r="A65" s="45" t="s">
        <v>67</v>
      </c>
      <c r="B65" s="45" t="s">
        <v>698</v>
      </c>
      <c r="C65" s="45" t="s">
        <v>629</v>
      </c>
      <c r="D65" s="46">
        <v>1302432601</v>
      </c>
      <c r="E65" s="46">
        <v>1310925302</v>
      </c>
      <c r="F65" s="46">
        <v>1327990227</v>
      </c>
      <c r="G65" s="47">
        <f t="shared" si="0"/>
        <v>1313782710</v>
      </c>
      <c r="H65" s="35"/>
    </row>
    <row r="66" spans="1:8" ht="15">
      <c r="A66" s="45" t="s">
        <v>83</v>
      </c>
      <c r="B66" s="45" t="s">
        <v>699</v>
      </c>
      <c r="C66" s="45" t="s">
        <v>629</v>
      </c>
      <c r="D66" s="46">
        <v>2628563027</v>
      </c>
      <c r="E66" s="46">
        <v>2621138623</v>
      </c>
      <c r="F66" s="46">
        <v>2762157381</v>
      </c>
      <c r="G66" s="47">
        <f t="shared" si="0"/>
        <v>2670619677</v>
      </c>
      <c r="H66" s="35"/>
    </row>
    <row r="67" spans="1:8" ht="15">
      <c r="A67" s="45" t="s">
        <v>69</v>
      </c>
      <c r="B67" s="45" t="s">
        <v>700</v>
      </c>
      <c r="C67" s="45" t="s">
        <v>629</v>
      </c>
      <c r="D67" s="46">
        <v>1747136607</v>
      </c>
      <c r="E67" s="46">
        <v>1746643355</v>
      </c>
      <c r="F67" s="46">
        <v>1780896911</v>
      </c>
      <c r="G67" s="47">
        <f aca="true" t="shared" si="1" ref="G67:G130">AVERAGE(D67:F67)</f>
        <v>1758225624.3333333</v>
      </c>
      <c r="H67" s="35"/>
    </row>
    <row r="68" spans="1:8" ht="15">
      <c r="A68" s="45" t="s">
        <v>88</v>
      </c>
      <c r="B68" s="45" t="s">
        <v>701</v>
      </c>
      <c r="C68" s="45" t="s">
        <v>629</v>
      </c>
      <c r="D68" s="46">
        <v>1790902867</v>
      </c>
      <c r="E68" s="46">
        <v>1808695157</v>
      </c>
      <c r="F68" s="46">
        <v>1890485478</v>
      </c>
      <c r="G68" s="47">
        <f t="shared" si="1"/>
        <v>1830027834</v>
      </c>
      <c r="H68" s="35"/>
    </row>
    <row r="69" spans="1:8" ht="15">
      <c r="A69" s="45" t="s">
        <v>702</v>
      </c>
      <c r="B69" s="45" t="s">
        <v>703</v>
      </c>
      <c r="C69" s="45" t="s">
        <v>629</v>
      </c>
      <c r="D69" s="46">
        <v>3123910835</v>
      </c>
      <c r="E69" s="46">
        <v>3327892759</v>
      </c>
      <c r="F69" s="46">
        <v>3790723136</v>
      </c>
      <c r="G69" s="47">
        <f t="shared" si="1"/>
        <v>3414175576.6666665</v>
      </c>
      <c r="H69" s="35"/>
    </row>
    <row r="70" spans="1:8" ht="15">
      <c r="A70" s="45" t="s">
        <v>704</v>
      </c>
      <c r="B70" s="45" t="s">
        <v>705</v>
      </c>
      <c r="C70" s="45" t="s">
        <v>629</v>
      </c>
      <c r="D70" s="46">
        <v>10423894680</v>
      </c>
      <c r="E70" s="46">
        <v>9796549087</v>
      </c>
      <c r="F70" s="46">
        <v>10842748664</v>
      </c>
      <c r="G70" s="47">
        <f t="shared" si="1"/>
        <v>10354397477</v>
      </c>
      <c r="H70" s="35"/>
    </row>
    <row r="71" spans="1:8" ht="15">
      <c r="A71" s="45" t="s">
        <v>706</v>
      </c>
      <c r="B71" s="45" t="s">
        <v>707</v>
      </c>
      <c r="C71" s="45" t="s">
        <v>629</v>
      </c>
      <c r="D71" s="46">
        <v>1870416618</v>
      </c>
      <c r="E71" s="46">
        <v>1864439394</v>
      </c>
      <c r="F71" s="46">
        <v>1903272197</v>
      </c>
      <c r="G71" s="47">
        <f t="shared" si="1"/>
        <v>1879376069.6666667</v>
      </c>
      <c r="H71" s="35"/>
    </row>
    <row r="72" spans="1:8" ht="15">
      <c r="A72" s="45" t="s">
        <v>708</v>
      </c>
      <c r="B72" s="45" t="s">
        <v>709</v>
      </c>
      <c r="C72" s="45" t="s">
        <v>629</v>
      </c>
      <c r="D72" s="46">
        <v>3684323349</v>
      </c>
      <c r="E72" s="46">
        <v>3680188707</v>
      </c>
      <c r="F72" s="46">
        <v>3763017578</v>
      </c>
      <c r="G72" s="47">
        <f t="shared" si="1"/>
        <v>3709176544.6666665</v>
      </c>
      <c r="H72" s="35"/>
    </row>
    <row r="73" spans="1:8" ht="15">
      <c r="A73" s="45" t="s">
        <v>710</v>
      </c>
      <c r="B73" s="45" t="s">
        <v>711</v>
      </c>
      <c r="C73" s="45" t="s">
        <v>629</v>
      </c>
      <c r="D73" s="46">
        <v>1971173688</v>
      </c>
      <c r="E73" s="46">
        <v>2067478174</v>
      </c>
      <c r="F73" s="46">
        <v>2276663520</v>
      </c>
      <c r="G73" s="47">
        <f t="shared" si="1"/>
        <v>2105105127.3333333</v>
      </c>
      <c r="H73" s="35"/>
    </row>
    <row r="74" spans="1:8" ht="15">
      <c r="A74" s="45" t="s">
        <v>712</v>
      </c>
      <c r="B74" s="45" t="s">
        <v>713</v>
      </c>
      <c r="C74" s="45" t="s">
        <v>629</v>
      </c>
      <c r="D74" s="46">
        <v>1573532633</v>
      </c>
      <c r="E74" s="46">
        <v>1667926134</v>
      </c>
      <c r="F74" s="46">
        <v>1726050304</v>
      </c>
      <c r="G74" s="47">
        <f t="shared" si="1"/>
        <v>1655836357</v>
      </c>
      <c r="H74" s="35"/>
    </row>
    <row r="75" spans="1:8" ht="15">
      <c r="A75" s="45" t="s">
        <v>714</v>
      </c>
      <c r="B75" s="45" t="s">
        <v>715</v>
      </c>
      <c r="C75" s="45" t="s">
        <v>629</v>
      </c>
      <c r="D75" s="46">
        <v>6732074699</v>
      </c>
      <c r="E75" s="46">
        <v>6770241480</v>
      </c>
      <c r="F75" s="46">
        <v>6900449603</v>
      </c>
      <c r="G75" s="47">
        <f t="shared" si="1"/>
        <v>6800921927.333333</v>
      </c>
      <c r="H75" s="35"/>
    </row>
    <row r="76" spans="1:8" ht="15">
      <c r="A76" s="45" t="s">
        <v>90</v>
      </c>
      <c r="B76" s="45" t="s">
        <v>716</v>
      </c>
      <c r="C76" s="45" t="s">
        <v>629</v>
      </c>
      <c r="D76" s="46">
        <v>1923480457</v>
      </c>
      <c r="E76" s="46">
        <v>1955198966</v>
      </c>
      <c r="F76" s="46">
        <v>1976552082</v>
      </c>
      <c r="G76" s="47">
        <f t="shared" si="1"/>
        <v>1951743835</v>
      </c>
      <c r="H76" s="35"/>
    </row>
    <row r="77" spans="1:8" ht="15">
      <c r="A77" s="45" t="s">
        <v>76</v>
      </c>
      <c r="B77" s="45" t="s">
        <v>717</v>
      </c>
      <c r="C77" s="45" t="s">
        <v>629</v>
      </c>
      <c r="D77" s="46">
        <v>2127655823</v>
      </c>
      <c r="E77" s="46">
        <v>2089725512</v>
      </c>
      <c r="F77" s="46">
        <v>2186983547</v>
      </c>
      <c r="G77" s="47">
        <f t="shared" si="1"/>
        <v>2134788294</v>
      </c>
      <c r="H77" s="35"/>
    </row>
    <row r="78" spans="1:8" ht="15">
      <c r="A78" s="45" t="s">
        <v>718</v>
      </c>
      <c r="B78" s="45" t="s">
        <v>719</v>
      </c>
      <c r="C78" s="45" t="s">
        <v>629</v>
      </c>
      <c r="D78" s="46">
        <v>1031205853</v>
      </c>
      <c r="E78" s="46">
        <v>1012549630</v>
      </c>
      <c r="F78" s="46">
        <v>1099995241</v>
      </c>
      <c r="G78" s="47">
        <f t="shared" si="1"/>
        <v>1047916908</v>
      </c>
      <c r="H78" s="35"/>
    </row>
    <row r="79" spans="1:8" ht="15">
      <c r="A79" s="45" t="s">
        <v>720</v>
      </c>
      <c r="B79" s="45" t="s">
        <v>721</v>
      </c>
      <c r="C79" s="45" t="s">
        <v>629</v>
      </c>
      <c r="D79" s="46">
        <v>222801061</v>
      </c>
      <c r="E79" s="46">
        <v>190607195</v>
      </c>
      <c r="F79" s="46">
        <v>200153625</v>
      </c>
      <c r="G79" s="47">
        <f t="shared" si="1"/>
        <v>204520627</v>
      </c>
      <c r="H79" s="35"/>
    </row>
    <row r="80" spans="1:8" ht="15">
      <c r="A80" s="45" t="s">
        <v>722</v>
      </c>
      <c r="B80" s="45" t="s">
        <v>723</v>
      </c>
      <c r="C80" s="45" t="s">
        <v>629</v>
      </c>
      <c r="D80" s="46">
        <v>3074814070</v>
      </c>
      <c r="E80" s="46">
        <v>3145482931</v>
      </c>
      <c r="F80" s="46">
        <v>3179703495</v>
      </c>
      <c r="G80" s="47">
        <f t="shared" si="1"/>
        <v>3133333498.6666665</v>
      </c>
      <c r="H80" s="35"/>
    </row>
    <row r="81" spans="1:8" ht="15">
      <c r="A81" s="45" t="s">
        <v>724</v>
      </c>
      <c r="B81" s="45" t="s">
        <v>725</v>
      </c>
      <c r="C81" s="45" t="s">
        <v>629</v>
      </c>
      <c r="D81" s="46">
        <v>2531072230</v>
      </c>
      <c r="E81" s="46">
        <v>2691430119</v>
      </c>
      <c r="F81" s="46">
        <v>2923122177</v>
      </c>
      <c r="G81" s="47">
        <f t="shared" si="1"/>
        <v>2715208175.3333335</v>
      </c>
      <c r="H81" s="35"/>
    </row>
    <row r="82" spans="1:8" ht="15">
      <c r="A82" s="45" t="s">
        <v>726</v>
      </c>
      <c r="B82" s="45" t="s">
        <v>727</v>
      </c>
      <c r="C82" s="45" t="s">
        <v>629</v>
      </c>
      <c r="D82" s="46">
        <v>2527460312</v>
      </c>
      <c r="E82" s="46">
        <v>2488598258</v>
      </c>
      <c r="F82" s="46">
        <v>2467941241</v>
      </c>
      <c r="G82" s="47">
        <f t="shared" si="1"/>
        <v>2494666603.6666665</v>
      </c>
      <c r="H82" s="35"/>
    </row>
    <row r="83" spans="1:8" ht="15">
      <c r="A83" s="45" t="s">
        <v>728</v>
      </c>
      <c r="B83" s="45" t="s">
        <v>729</v>
      </c>
      <c r="C83" s="45" t="s">
        <v>629</v>
      </c>
      <c r="D83" s="46">
        <v>610466585</v>
      </c>
      <c r="E83" s="46">
        <v>752481771</v>
      </c>
      <c r="F83" s="46">
        <v>729780396</v>
      </c>
      <c r="G83" s="47">
        <f t="shared" si="1"/>
        <v>697576250.6666666</v>
      </c>
      <c r="H83" s="35"/>
    </row>
    <row r="84" spans="1:8" ht="15">
      <c r="A84" s="45" t="s">
        <v>730</v>
      </c>
      <c r="B84" s="45" t="s">
        <v>731</v>
      </c>
      <c r="C84" s="45" t="s">
        <v>629</v>
      </c>
      <c r="D84" s="46">
        <v>6197165169</v>
      </c>
      <c r="E84" s="46">
        <v>6325239627</v>
      </c>
      <c r="F84" s="46">
        <v>6489460230</v>
      </c>
      <c r="G84" s="47">
        <f t="shared" si="1"/>
        <v>6337288342</v>
      </c>
      <c r="H84" s="35"/>
    </row>
    <row r="85" spans="1:8" ht="15">
      <c r="A85" s="45" t="s">
        <v>732</v>
      </c>
      <c r="B85" s="45" t="s">
        <v>733</v>
      </c>
      <c r="C85" s="45" t="s">
        <v>629</v>
      </c>
      <c r="D85" s="46">
        <v>4739059123</v>
      </c>
      <c r="E85" s="46">
        <v>4656311694</v>
      </c>
      <c r="F85" s="46">
        <v>4764238771</v>
      </c>
      <c r="G85" s="47">
        <f t="shared" si="1"/>
        <v>4719869862.666667</v>
      </c>
      <c r="H85" s="35"/>
    </row>
    <row r="86" spans="1:8" ht="15">
      <c r="A86" s="45" t="s">
        <v>734</v>
      </c>
      <c r="B86" s="45" t="s">
        <v>735</v>
      </c>
      <c r="C86" s="45" t="s">
        <v>629</v>
      </c>
      <c r="D86" s="46">
        <v>442444403</v>
      </c>
      <c r="E86" s="46">
        <v>451987773</v>
      </c>
      <c r="F86" s="46">
        <v>460748534</v>
      </c>
      <c r="G86" s="47">
        <f t="shared" si="1"/>
        <v>451726903.3333333</v>
      </c>
      <c r="H86" s="35"/>
    </row>
    <row r="87" spans="1:8" ht="15">
      <c r="A87" s="45" t="s">
        <v>53</v>
      </c>
      <c r="B87" s="45" t="s">
        <v>736</v>
      </c>
      <c r="C87" s="45" t="s">
        <v>629</v>
      </c>
      <c r="D87" s="46">
        <v>2729709767</v>
      </c>
      <c r="E87" s="46">
        <v>2701801468</v>
      </c>
      <c r="F87" s="46">
        <v>2773689176</v>
      </c>
      <c r="G87" s="47">
        <f t="shared" si="1"/>
        <v>2735066803.6666665</v>
      </c>
      <c r="H87" s="35"/>
    </row>
    <row r="88" spans="1:8" ht="15">
      <c r="A88" s="45" t="s">
        <v>737</v>
      </c>
      <c r="B88" s="45" t="s">
        <v>738</v>
      </c>
      <c r="C88" s="45" t="s">
        <v>629</v>
      </c>
      <c r="D88" s="46">
        <v>1693388407</v>
      </c>
      <c r="E88" s="46">
        <v>1727191771</v>
      </c>
      <c r="F88" s="46">
        <v>1828613081</v>
      </c>
      <c r="G88" s="47">
        <f t="shared" si="1"/>
        <v>1749731086.3333333</v>
      </c>
      <c r="H88" s="35"/>
    </row>
    <row r="89" spans="1:8" ht="15">
      <c r="A89" s="45" t="s">
        <v>739</v>
      </c>
      <c r="B89" s="45" t="s">
        <v>740</v>
      </c>
      <c r="C89" s="45" t="s">
        <v>629</v>
      </c>
      <c r="D89" s="46">
        <v>1149395313</v>
      </c>
      <c r="E89" s="46">
        <v>1213393894</v>
      </c>
      <c r="F89" s="46">
        <v>1315821297</v>
      </c>
      <c r="G89" s="47">
        <f t="shared" si="1"/>
        <v>1226203501.3333333</v>
      </c>
      <c r="H89" s="35"/>
    </row>
    <row r="90" spans="1:8" ht="15">
      <c r="A90" s="45" t="s">
        <v>93</v>
      </c>
      <c r="B90" s="45" t="s">
        <v>741</v>
      </c>
      <c r="C90" s="45" t="s">
        <v>629</v>
      </c>
      <c r="D90" s="46">
        <v>1828987161</v>
      </c>
      <c r="E90" s="46">
        <v>1855755051</v>
      </c>
      <c r="F90" s="46">
        <v>1965977300</v>
      </c>
      <c r="G90" s="47">
        <f t="shared" si="1"/>
        <v>1883573170.6666667</v>
      </c>
      <c r="H90" s="35"/>
    </row>
    <row r="91" spans="1:8" ht="15">
      <c r="A91" s="45" t="s">
        <v>95</v>
      </c>
      <c r="B91" s="45" t="s">
        <v>742</v>
      </c>
      <c r="C91" s="45" t="s">
        <v>629</v>
      </c>
      <c r="D91" s="46">
        <v>2105727630</v>
      </c>
      <c r="E91" s="46">
        <v>2138325170</v>
      </c>
      <c r="F91" s="46">
        <v>2388820747</v>
      </c>
      <c r="G91" s="47">
        <f t="shared" si="1"/>
        <v>2210957849</v>
      </c>
      <c r="H91" s="35"/>
    </row>
    <row r="92" spans="1:8" ht="15">
      <c r="A92" s="45" t="s">
        <v>78</v>
      </c>
      <c r="B92" s="45" t="s">
        <v>743</v>
      </c>
      <c r="C92" s="45" t="s">
        <v>629</v>
      </c>
      <c r="D92" s="46">
        <v>2009257095</v>
      </c>
      <c r="E92" s="46">
        <v>2154317195</v>
      </c>
      <c r="F92" s="46">
        <v>2213752836</v>
      </c>
      <c r="G92" s="47">
        <f t="shared" si="1"/>
        <v>2125775708.6666667</v>
      </c>
      <c r="H92" s="35"/>
    </row>
    <row r="93" spans="1:8" ht="15">
      <c r="A93" s="45" t="s">
        <v>744</v>
      </c>
      <c r="B93" s="45" t="s">
        <v>745</v>
      </c>
      <c r="C93" s="45" t="s">
        <v>629</v>
      </c>
      <c r="D93" s="46">
        <v>1502067739</v>
      </c>
      <c r="E93" s="46">
        <v>1587157932</v>
      </c>
      <c r="F93" s="46">
        <v>1641251989</v>
      </c>
      <c r="G93" s="47">
        <f t="shared" si="1"/>
        <v>1576825886.6666667</v>
      </c>
      <c r="H93" s="35"/>
    </row>
    <row r="94" spans="1:8" ht="15">
      <c r="A94" s="45" t="s">
        <v>85</v>
      </c>
      <c r="B94" s="45" t="s">
        <v>746</v>
      </c>
      <c r="C94" s="45" t="s">
        <v>629</v>
      </c>
      <c r="D94" s="46">
        <v>4722991887</v>
      </c>
      <c r="E94" s="46">
        <v>4760458753</v>
      </c>
      <c r="F94" s="46">
        <v>4820974035</v>
      </c>
      <c r="G94" s="47">
        <f t="shared" si="1"/>
        <v>4768141558.333333</v>
      </c>
      <c r="H94" s="35"/>
    </row>
    <row r="95" spans="1:8" ht="15">
      <c r="A95" s="45" t="s">
        <v>436</v>
      </c>
      <c r="B95" s="45" t="s">
        <v>747</v>
      </c>
      <c r="C95" s="45" t="s">
        <v>748</v>
      </c>
      <c r="D95" s="46">
        <v>173282518</v>
      </c>
      <c r="E95" s="46">
        <v>177337695</v>
      </c>
      <c r="F95" s="46">
        <v>192008981</v>
      </c>
      <c r="G95" s="47">
        <f t="shared" si="1"/>
        <v>180876398</v>
      </c>
      <c r="H95" s="35"/>
    </row>
    <row r="96" spans="1:8" ht="15">
      <c r="A96" s="45" t="s">
        <v>749</v>
      </c>
      <c r="B96" s="45" t="s">
        <v>750</v>
      </c>
      <c r="C96" s="45" t="s">
        <v>748</v>
      </c>
      <c r="D96" s="46">
        <v>124341957</v>
      </c>
      <c r="E96" s="46">
        <v>121578009</v>
      </c>
      <c r="F96" s="46">
        <v>127977588</v>
      </c>
      <c r="G96" s="47">
        <f t="shared" si="1"/>
        <v>124632518</v>
      </c>
      <c r="H96" s="35"/>
    </row>
    <row r="97" spans="1:8" ht="15">
      <c r="A97" s="45" t="s">
        <v>99</v>
      </c>
      <c r="B97" s="45" t="s">
        <v>98</v>
      </c>
      <c r="C97" s="45" t="s">
        <v>748</v>
      </c>
      <c r="D97" s="46">
        <v>362379910</v>
      </c>
      <c r="E97" s="46">
        <v>357722234</v>
      </c>
      <c r="F97" s="46">
        <v>365398056</v>
      </c>
      <c r="G97" s="47">
        <f t="shared" si="1"/>
        <v>361833400</v>
      </c>
      <c r="H97" s="35"/>
    </row>
    <row r="98" spans="1:8" ht="15">
      <c r="A98" s="45" t="s">
        <v>101</v>
      </c>
      <c r="B98" s="45" t="s">
        <v>751</v>
      </c>
      <c r="C98" s="45" t="s">
        <v>748</v>
      </c>
      <c r="D98" s="46">
        <v>1443017408</v>
      </c>
      <c r="E98" s="46">
        <v>1492484845</v>
      </c>
      <c r="F98" s="46">
        <v>1598194576</v>
      </c>
      <c r="G98" s="47">
        <f t="shared" si="1"/>
        <v>1511232276.3333333</v>
      </c>
      <c r="H98" s="35"/>
    </row>
    <row r="99" spans="1:8" ht="15">
      <c r="A99" s="45" t="s">
        <v>752</v>
      </c>
      <c r="B99" s="45" t="s">
        <v>753</v>
      </c>
      <c r="C99" s="45" t="s">
        <v>748</v>
      </c>
      <c r="D99" s="46">
        <v>669244196</v>
      </c>
      <c r="E99" s="46">
        <v>645548511</v>
      </c>
      <c r="F99" s="46">
        <v>651609093</v>
      </c>
      <c r="G99" s="47">
        <f t="shared" si="1"/>
        <v>655467266.6666666</v>
      </c>
      <c r="H99" s="35"/>
    </row>
    <row r="100" spans="1:8" ht="15">
      <c r="A100" s="45" t="s">
        <v>754</v>
      </c>
      <c r="B100" s="45" t="s">
        <v>755</v>
      </c>
      <c r="C100" s="45" t="s">
        <v>748</v>
      </c>
      <c r="D100" s="46">
        <v>2661108107</v>
      </c>
      <c r="E100" s="46">
        <v>2633121001</v>
      </c>
      <c r="F100" s="46">
        <v>2733020447</v>
      </c>
      <c r="G100" s="47">
        <f t="shared" si="1"/>
        <v>2675749851.6666665</v>
      </c>
      <c r="H100" s="35"/>
    </row>
    <row r="101" spans="1:8" ht="15">
      <c r="A101" s="45" t="s">
        <v>123</v>
      </c>
      <c r="B101" s="45" t="s">
        <v>756</v>
      </c>
      <c r="C101" s="45" t="s">
        <v>748</v>
      </c>
      <c r="D101" s="46">
        <v>836367992</v>
      </c>
      <c r="E101" s="46">
        <v>847928911</v>
      </c>
      <c r="F101" s="46">
        <v>901012431</v>
      </c>
      <c r="G101" s="47">
        <f t="shared" si="1"/>
        <v>861769778</v>
      </c>
      <c r="H101" s="35"/>
    </row>
    <row r="102" spans="1:8" ht="15">
      <c r="A102" s="45" t="s">
        <v>757</v>
      </c>
      <c r="B102" s="45" t="s">
        <v>758</v>
      </c>
      <c r="C102" s="45" t="s">
        <v>748</v>
      </c>
      <c r="D102" s="46">
        <v>1803932074</v>
      </c>
      <c r="E102" s="46">
        <v>1862789772</v>
      </c>
      <c r="F102" s="46">
        <v>1982029629</v>
      </c>
      <c r="G102" s="47">
        <f t="shared" si="1"/>
        <v>1882917158.3333333</v>
      </c>
      <c r="H102" s="35"/>
    </row>
    <row r="103" spans="1:8" ht="15">
      <c r="A103" s="45" t="s">
        <v>759</v>
      </c>
      <c r="B103" s="45" t="s">
        <v>760</v>
      </c>
      <c r="C103" s="45" t="s">
        <v>748</v>
      </c>
      <c r="D103" s="46">
        <v>425629995</v>
      </c>
      <c r="E103" s="46">
        <v>437642326</v>
      </c>
      <c r="F103" s="46">
        <v>471082935</v>
      </c>
      <c r="G103" s="47">
        <f t="shared" si="1"/>
        <v>444785085.3333333</v>
      </c>
      <c r="H103" s="35"/>
    </row>
    <row r="104" spans="1:8" ht="15">
      <c r="A104" s="45" t="s">
        <v>761</v>
      </c>
      <c r="B104" s="45" t="s">
        <v>762</v>
      </c>
      <c r="C104" s="45" t="s">
        <v>748</v>
      </c>
      <c r="D104" s="46">
        <v>1631306052</v>
      </c>
      <c r="E104" s="46">
        <v>1631877261</v>
      </c>
      <c r="F104" s="46">
        <v>1726482283</v>
      </c>
      <c r="G104" s="47">
        <f t="shared" si="1"/>
        <v>1663221865.3333333</v>
      </c>
      <c r="H104" s="35"/>
    </row>
    <row r="105" spans="1:8" ht="15">
      <c r="A105" s="45" t="s">
        <v>137</v>
      </c>
      <c r="B105" s="45" t="s">
        <v>763</v>
      </c>
      <c r="C105" s="45" t="s">
        <v>748</v>
      </c>
      <c r="D105" s="46">
        <v>503026976</v>
      </c>
      <c r="E105" s="46">
        <v>515258114</v>
      </c>
      <c r="F105" s="46">
        <v>564295192</v>
      </c>
      <c r="G105" s="47">
        <f t="shared" si="1"/>
        <v>527526760.6666667</v>
      </c>
      <c r="H105" s="35"/>
    </row>
    <row r="106" spans="1:8" ht="15">
      <c r="A106" s="45" t="s">
        <v>764</v>
      </c>
      <c r="B106" s="45" t="s">
        <v>765</v>
      </c>
      <c r="C106" s="45" t="s">
        <v>748</v>
      </c>
      <c r="D106" s="46">
        <v>582306224</v>
      </c>
      <c r="E106" s="46">
        <v>571378753</v>
      </c>
      <c r="F106" s="46">
        <v>615068236</v>
      </c>
      <c r="G106" s="47">
        <f t="shared" si="1"/>
        <v>589584404.3333334</v>
      </c>
      <c r="H106" s="35"/>
    </row>
    <row r="107" spans="1:8" ht="15">
      <c r="A107" s="45" t="s">
        <v>106</v>
      </c>
      <c r="B107" s="45" t="s">
        <v>766</v>
      </c>
      <c r="C107" s="45" t="s">
        <v>748</v>
      </c>
      <c r="D107" s="46">
        <v>5607683318</v>
      </c>
      <c r="E107" s="46">
        <v>5586074305</v>
      </c>
      <c r="F107" s="46">
        <v>5922041548</v>
      </c>
      <c r="G107" s="47">
        <f t="shared" si="1"/>
        <v>5705266390.333333</v>
      </c>
      <c r="H107" s="35"/>
    </row>
    <row r="108" spans="1:8" ht="15">
      <c r="A108" s="45" t="s">
        <v>103</v>
      </c>
      <c r="B108" s="45" t="s">
        <v>767</v>
      </c>
      <c r="C108" s="45" t="s">
        <v>748</v>
      </c>
      <c r="D108" s="46">
        <v>59074241</v>
      </c>
      <c r="E108" s="46">
        <v>58501938</v>
      </c>
      <c r="F108" s="46">
        <v>58830482</v>
      </c>
      <c r="G108" s="47">
        <f t="shared" si="1"/>
        <v>58802220.333333336</v>
      </c>
      <c r="H108" s="35"/>
    </row>
    <row r="109" spans="1:8" ht="15">
      <c r="A109" s="45" t="s">
        <v>768</v>
      </c>
      <c r="B109" s="45" t="s">
        <v>769</v>
      </c>
      <c r="C109" s="45" t="s">
        <v>748</v>
      </c>
      <c r="D109" s="46">
        <v>1268524476</v>
      </c>
      <c r="E109" s="46">
        <v>1300685397</v>
      </c>
      <c r="F109" s="46">
        <v>1312312049</v>
      </c>
      <c r="G109" s="47">
        <f t="shared" si="1"/>
        <v>1293840640.6666667</v>
      </c>
      <c r="H109" s="35"/>
    </row>
    <row r="110" spans="1:8" ht="15">
      <c r="A110" s="45" t="s">
        <v>139</v>
      </c>
      <c r="B110" s="45" t="s">
        <v>770</v>
      </c>
      <c r="C110" s="45" t="s">
        <v>748</v>
      </c>
      <c r="D110" s="46">
        <v>850863254</v>
      </c>
      <c r="E110" s="46">
        <v>878450469</v>
      </c>
      <c r="F110" s="46">
        <v>900113011</v>
      </c>
      <c r="G110" s="47">
        <f t="shared" si="1"/>
        <v>876475578</v>
      </c>
      <c r="H110" s="35"/>
    </row>
    <row r="111" spans="1:8" ht="15">
      <c r="A111" s="45" t="s">
        <v>141</v>
      </c>
      <c r="B111" s="45" t="s">
        <v>771</v>
      </c>
      <c r="C111" s="45" t="s">
        <v>748</v>
      </c>
      <c r="D111" s="46">
        <v>1402303787</v>
      </c>
      <c r="E111" s="46">
        <v>1412652420</v>
      </c>
      <c r="F111" s="46">
        <v>1420865948</v>
      </c>
      <c r="G111" s="47">
        <f t="shared" si="1"/>
        <v>1411940718.3333333</v>
      </c>
      <c r="H111" s="35"/>
    </row>
    <row r="112" spans="1:8" ht="15">
      <c r="A112" s="45" t="s">
        <v>125</v>
      </c>
      <c r="B112" s="45" t="s">
        <v>772</v>
      </c>
      <c r="C112" s="45" t="s">
        <v>748</v>
      </c>
      <c r="D112" s="46">
        <v>1244482143</v>
      </c>
      <c r="E112" s="46">
        <v>1259665101</v>
      </c>
      <c r="F112" s="46">
        <v>1273845163</v>
      </c>
      <c r="G112" s="47">
        <f t="shared" si="1"/>
        <v>1259330802.3333333</v>
      </c>
      <c r="H112" s="35"/>
    </row>
    <row r="113" spans="1:8" ht="15">
      <c r="A113" s="45" t="s">
        <v>773</v>
      </c>
      <c r="B113" s="45" t="s">
        <v>774</v>
      </c>
      <c r="C113" s="45" t="s">
        <v>748</v>
      </c>
      <c r="D113" s="46">
        <v>1379077243</v>
      </c>
      <c r="E113" s="46">
        <v>1413273992</v>
      </c>
      <c r="F113" s="46">
        <v>1545315923</v>
      </c>
      <c r="G113" s="47">
        <f t="shared" si="1"/>
        <v>1445889052.6666667</v>
      </c>
      <c r="H113" s="35"/>
    </row>
    <row r="114" spans="1:8" ht="15">
      <c r="A114" s="45" t="s">
        <v>108</v>
      </c>
      <c r="B114" s="45" t="s">
        <v>775</v>
      </c>
      <c r="C114" s="45" t="s">
        <v>748</v>
      </c>
      <c r="D114" s="46">
        <v>3385567329</v>
      </c>
      <c r="E114" s="46">
        <v>3463676842</v>
      </c>
      <c r="F114" s="46">
        <v>3616880488</v>
      </c>
      <c r="G114" s="47">
        <f t="shared" si="1"/>
        <v>3488708219.6666665</v>
      </c>
      <c r="H114" s="35"/>
    </row>
    <row r="115" spans="1:8" ht="15">
      <c r="A115" s="45" t="s">
        <v>110</v>
      </c>
      <c r="B115" s="45" t="s">
        <v>776</v>
      </c>
      <c r="C115" s="45" t="s">
        <v>748</v>
      </c>
      <c r="D115" s="46">
        <v>493841619</v>
      </c>
      <c r="E115" s="46">
        <v>503542739</v>
      </c>
      <c r="F115" s="46">
        <v>546519354</v>
      </c>
      <c r="G115" s="47">
        <f t="shared" si="1"/>
        <v>514634570.6666667</v>
      </c>
      <c r="H115" s="35"/>
    </row>
    <row r="116" spans="1:8" ht="15">
      <c r="A116" s="45" t="s">
        <v>777</v>
      </c>
      <c r="B116" s="45" t="s">
        <v>778</v>
      </c>
      <c r="C116" s="45" t="s">
        <v>748</v>
      </c>
      <c r="D116" s="46">
        <v>5050824144</v>
      </c>
      <c r="E116" s="46">
        <v>4967213910</v>
      </c>
      <c r="F116" s="46">
        <v>5236054152</v>
      </c>
      <c r="G116" s="47">
        <f t="shared" si="1"/>
        <v>5084697402</v>
      </c>
      <c r="H116" s="35"/>
    </row>
    <row r="117" spans="1:8" ht="15">
      <c r="A117" s="45" t="s">
        <v>143</v>
      </c>
      <c r="B117" s="45" t="s">
        <v>779</v>
      </c>
      <c r="C117" s="45" t="s">
        <v>748</v>
      </c>
      <c r="D117" s="46">
        <v>644201901</v>
      </c>
      <c r="E117" s="46">
        <v>656867659</v>
      </c>
      <c r="F117" s="46">
        <v>689003089</v>
      </c>
      <c r="G117" s="47">
        <f t="shared" si="1"/>
        <v>663357549.6666666</v>
      </c>
      <c r="H117" s="35"/>
    </row>
    <row r="118" spans="1:8" ht="15">
      <c r="A118" s="45" t="s">
        <v>112</v>
      </c>
      <c r="B118" s="45" t="s">
        <v>780</v>
      </c>
      <c r="C118" s="45" t="s">
        <v>748</v>
      </c>
      <c r="D118" s="46">
        <v>6373432925</v>
      </c>
      <c r="E118" s="46">
        <v>6533084180</v>
      </c>
      <c r="F118" s="46">
        <v>6931445014</v>
      </c>
      <c r="G118" s="47">
        <f t="shared" si="1"/>
        <v>6612654039.666667</v>
      </c>
      <c r="H118" s="35"/>
    </row>
    <row r="119" spans="1:8" ht="15">
      <c r="A119" s="45" t="s">
        <v>132</v>
      </c>
      <c r="B119" s="45" t="s">
        <v>781</v>
      </c>
      <c r="C119" s="45" t="s">
        <v>748</v>
      </c>
      <c r="D119" s="46">
        <v>90392389</v>
      </c>
      <c r="E119" s="46">
        <v>99438998</v>
      </c>
      <c r="F119" s="46">
        <v>105963660</v>
      </c>
      <c r="G119" s="47">
        <f t="shared" si="1"/>
        <v>98598349</v>
      </c>
      <c r="H119" s="35"/>
    </row>
    <row r="120" spans="1:8" ht="15">
      <c r="A120" s="45" t="s">
        <v>127</v>
      </c>
      <c r="B120" s="45" t="s">
        <v>782</v>
      </c>
      <c r="C120" s="45" t="s">
        <v>748</v>
      </c>
      <c r="D120" s="46">
        <v>449401671</v>
      </c>
      <c r="E120" s="46">
        <v>449072316</v>
      </c>
      <c r="F120" s="46">
        <v>451973136</v>
      </c>
      <c r="G120" s="47">
        <f t="shared" si="1"/>
        <v>450149041</v>
      </c>
      <c r="H120" s="35"/>
    </row>
    <row r="121" spans="1:8" ht="15">
      <c r="A121" s="45" t="s">
        <v>783</v>
      </c>
      <c r="B121" s="45" t="s">
        <v>784</v>
      </c>
      <c r="C121" s="45" t="s">
        <v>748</v>
      </c>
      <c r="D121" s="46">
        <v>509643050</v>
      </c>
      <c r="E121" s="46">
        <v>525217901</v>
      </c>
      <c r="F121" s="46">
        <v>559016680</v>
      </c>
      <c r="G121" s="47">
        <f t="shared" si="1"/>
        <v>531292543.6666667</v>
      </c>
      <c r="H121" s="35"/>
    </row>
    <row r="122" spans="1:8" ht="15">
      <c r="A122" s="45" t="s">
        <v>785</v>
      </c>
      <c r="B122" s="45" t="s">
        <v>786</v>
      </c>
      <c r="C122" s="45" t="s">
        <v>748</v>
      </c>
      <c r="D122" s="46">
        <v>111383481</v>
      </c>
      <c r="E122" s="46">
        <v>112115923</v>
      </c>
      <c r="F122" s="46">
        <v>115890984</v>
      </c>
      <c r="G122" s="47">
        <f t="shared" si="1"/>
        <v>113130129.33333333</v>
      </c>
      <c r="H122" s="35"/>
    </row>
    <row r="123" spans="1:8" ht="15">
      <c r="A123" s="45" t="s">
        <v>787</v>
      </c>
      <c r="B123" s="45" t="s">
        <v>788</v>
      </c>
      <c r="C123" s="45" t="s">
        <v>748</v>
      </c>
      <c r="D123" s="46">
        <v>1528881092</v>
      </c>
      <c r="E123" s="46">
        <v>1505491740</v>
      </c>
      <c r="F123" s="46">
        <v>1565275913</v>
      </c>
      <c r="G123" s="47">
        <f t="shared" si="1"/>
        <v>1533216248.3333333</v>
      </c>
      <c r="H123" s="35"/>
    </row>
    <row r="124" spans="1:8" ht="15">
      <c r="A124" s="45" t="s">
        <v>789</v>
      </c>
      <c r="B124" s="45" t="s">
        <v>790</v>
      </c>
      <c r="C124" s="45" t="s">
        <v>748</v>
      </c>
      <c r="D124" s="46">
        <v>437407916</v>
      </c>
      <c r="E124" s="46">
        <v>424049727</v>
      </c>
      <c r="F124" s="46">
        <v>464482597</v>
      </c>
      <c r="G124" s="47">
        <f t="shared" si="1"/>
        <v>441980080</v>
      </c>
      <c r="H124" s="35"/>
    </row>
    <row r="125" spans="1:8" ht="15">
      <c r="A125" s="45" t="s">
        <v>791</v>
      </c>
      <c r="B125" s="45" t="s">
        <v>792</v>
      </c>
      <c r="C125" s="45" t="s">
        <v>748</v>
      </c>
      <c r="D125" s="46">
        <v>287711463</v>
      </c>
      <c r="E125" s="46">
        <v>292392926</v>
      </c>
      <c r="F125" s="46">
        <v>303037422</v>
      </c>
      <c r="G125" s="47">
        <f t="shared" si="1"/>
        <v>294380603.6666667</v>
      </c>
      <c r="H125" s="35"/>
    </row>
    <row r="126" spans="1:8" ht="15">
      <c r="A126" s="45" t="s">
        <v>114</v>
      </c>
      <c r="B126" s="45" t="s">
        <v>793</v>
      </c>
      <c r="C126" s="45" t="s">
        <v>748</v>
      </c>
      <c r="D126" s="46">
        <v>716549416</v>
      </c>
      <c r="E126" s="46">
        <v>727588209</v>
      </c>
      <c r="F126" s="46">
        <v>764724306</v>
      </c>
      <c r="G126" s="47">
        <f t="shared" si="1"/>
        <v>736287310.3333334</v>
      </c>
      <c r="H126" s="35"/>
    </row>
    <row r="127" spans="1:8" ht="15">
      <c r="A127" s="45" t="s">
        <v>116</v>
      </c>
      <c r="B127" s="45" t="s">
        <v>794</v>
      </c>
      <c r="C127" s="45" t="s">
        <v>748</v>
      </c>
      <c r="D127" s="46">
        <v>1210334751</v>
      </c>
      <c r="E127" s="46">
        <v>1255967016</v>
      </c>
      <c r="F127" s="46">
        <v>1331389305</v>
      </c>
      <c r="G127" s="47">
        <f t="shared" si="1"/>
        <v>1265897024</v>
      </c>
      <c r="H127" s="35"/>
    </row>
    <row r="128" spans="1:8" ht="15">
      <c r="A128" s="45" t="s">
        <v>129</v>
      </c>
      <c r="B128" s="45" t="s">
        <v>795</v>
      </c>
      <c r="C128" s="45" t="s">
        <v>748</v>
      </c>
      <c r="D128" s="46">
        <v>442823165</v>
      </c>
      <c r="E128" s="46">
        <v>440724983</v>
      </c>
      <c r="F128" s="46">
        <v>468016511</v>
      </c>
      <c r="G128" s="47">
        <f t="shared" si="1"/>
        <v>450521553</v>
      </c>
      <c r="H128" s="35"/>
    </row>
    <row r="129" spans="1:8" ht="15">
      <c r="A129" s="45" t="s">
        <v>118</v>
      </c>
      <c r="B129" s="45" t="s">
        <v>796</v>
      </c>
      <c r="C129" s="45" t="s">
        <v>748</v>
      </c>
      <c r="D129" s="46">
        <v>741744536</v>
      </c>
      <c r="E129" s="46">
        <v>749583792</v>
      </c>
      <c r="F129" s="46">
        <v>803471056</v>
      </c>
      <c r="G129" s="47">
        <f t="shared" si="1"/>
        <v>764933128</v>
      </c>
      <c r="H129" s="35"/>
    </row>
    <row r="130" spans="1:8" ht="15">
      <c r="A130" s="45" t="s">
        <v>797</v>
      </c>
      <c r="B130" s="45" t="s">
        <v>741</v>
      </c>
      <c r="C130" s="45" t="s">
        <v>748</v>
      </c>
      <c r="D130" s="46">
        <v>100257969</v>
      </c>
      <c r="E130" s="46">
        <v>106901012</v>
      </c>
      <c r="F130" s="46">
        <v>111124971</v>
      </c>
      <c r="G130" s="47">
        <f t="shared" si="1"/>
        <v>106094650.66666667</v>
      </c>
      <c r="H130" s="35"/>
    </row>
    <row r="131" spans="1:8" ht="15">
      <c r="A131" s="45" t="s">
        <v>145</v>
      </c>
      <c r="B131" s="45" t="s">
        <v>798</v>
      </c>
      <c r="C131" s="45" t="s">
        <v>748</v>
      </c>
      <c r="D131" s="46">
        <v>1222488833</v>
      </c>
      <c r="E131" s="46">
        <v>1227777880</v>
      </c>
      <c r="F131" s="46">
        <v>1252624043</v>
      </c>
      <c r="G131" s="47">
        <f aca="true" t="shared" si="2" ref="G131:G194">AVERAGE(D131:F131)</f>
        <v>1234296918.6666667</v>
      </c>
      <c r="H131" s="35"/>
    </row>
    <row r="132" spans="1:8" ht="15">
      <c r="A132" s="45" t="s">
        <v>799</v>
      </c>
      <c r="B132" s="45" t="s">
        <v>800</v>
      </c>
      <c r="C132" s="45" t="s">
        <v>748</v>
      </c>
      <c r="D132" s="46">
        <v>1896265823</v>
      </c>
      <c r="E132" s="46">
        <v>1929358613</v>
      </c>
      <c r="F132" s="46">
        <v>2052177831</v>
      </c>
      <c r="G132" s="47">
        <f t="shared" si="2"/>
        <v>1959267422.3333333</v>
      </c>
      <c r="H132" s="35"/>
    </row>
    <row r="133" spans="1:8" ht="15">
      <c r="A133" s="45" t="s">
        <v>120</v>
      </c>
      <c r="B133" s="45" t="s">
        <v>801</v>
      </c>
      <c r="C133" s="45" t="s">
        <v>748</v>
      </c>
      <c r="D133" s="46">
        <v>146820904</v>
      </c>
      <c r="E133" s="46">
        <v>147359343</v>
      </c>
      <c r="F133" s="46">
        <v>165044824</v>
      </c>
      <c r="G133" s="47">
        <f t="shared" si="2"/>
        <v>153075023.66666666</v>
      </c>
      <c r="H133" s="35"/>
    </row>
    <row r="134" spans="1:8" ht="15">
      <c r="A134" s="45" t="s">
        <v>134</v>
      </c>
      <c r="B134" s="45" t="s">
        <v>802</v>
      </c>
      <c r="C134" s="45" t="s">
        <v>748</v>
      </c>
      <c r="D134" s="46">
        <v>43625586</v>
      </c>
      <c r="E134" s="46">
        <v>43165762</v>
      </c>
      <c r="F134" s="46">
        <v>46459702</v>
      </c>
      <c r="G134" s="47">
        <f t="shared" si="2"/>
        <v>44417016.666666664</v>
      </c>
      <c r="H134" s="35"/>
    </row>
    <row r="135" spans="1:8" ht="15">
      <c r="A135" s="45" t="s">
        <v>803</v>
      </c>
      <c r="B135" s="45" t="s">
        <v>804</v>
      </c>
      <c r="C135" s="45" t="s">
        <v>805</v>
      </c>
      <c r="D135" s="46">
        <v>732388544</v>
      </c>
      <c r="E135" s="46">
        <v>734221584</v>
      </c>
      <c r="F135" s="46">
        <v>795051599</v>
      </c>
      <c r="G135" s="47">
        <f t="shared" si="2"/>
        <v>753887242.3333334</v>
      </c>
      <c r="H135" s="35"/>
    </row>
    <row r="136" spans="1:8" ht="15">
      <c r="A136" s="45" t="s">
        <v>806</v>
      </c>
      <c r="B136" s="45" t="s">
        <v>807</v>
      </c>
      <c r="C136" s="45" t="s">
        <v>805</v>
      </c>
      <c r="D136" s="46">
        <v>20722795</v>
      </c>
      <c r="E136" s="46">
        <v>20722795</v>
      </c>
      <c r="F136" s="46">
        <v>20722795</v>
      </c>
      <c r="G136" s="47">
        <f t="shared" si="2"/>
        <v>20722795</v>
      </c>
      <c r="H136" s="35"/>
    </row>
    <row r="137" spans="1:8" ht="15">
      <c r="A137" s="45" t="s">
        <v>808</v>
      </c>
      <c r="B137" s="45" t="s">
        <v>809</v>
      </c>
      <c r="C137" s="45" t="s">
        <v>805</v>
      </c>
      <c r="D137" s="46">
        <v>514513164</v>
      </c>
      <c r="E137" s="46">
        <v>534781886</v>
      </c>
      <c r="F137" s="46">
        <v>560229183</v>
      </c>
      <c r="G137" s="47">
        <f t="shared" si="2"/>
        <v>536508077.6666667</v>
      </c>
      <c r="H137" s="35"/>
    </row>
    <row r="138" spans="1:8" ht="15">
      <c r="A138" s="45" t="s">
        <v>149</v>
      </c>
      <c r="B138" s="45" t="s">
        <v>810</v>
      </c>
      <c r="C138" s="45" t="s">
        <v>805</v>
      </c>
      <c r="D138" s="46">
        <v>772427149</v>
      </c>
      <c r="E138" s="46">
        <v>823045688</v>
      </c>
      <c r="F138" s="46">
        <v>832623759</v>
      </c>
      <c r="G138" s="47">
        <f t="shared" si="2"/>
        <v>809365532</v>
      </c>
      <c r="H138" s="35"/>
    </row>
    <row r="139" spans="1:8" ht="15">
      <c r="A139" s="45" t="s">
        <v>156</v>
      </c>
      <c r="B139" s="45" t="s">
        <v>811</v>
      </c>
      <c r="C139" s="45" t="s">
        <v>805</v>
      </c>
      <c r="D139" s="46">
        <v>727976375</v>
      </c>
      <c r="E139" s="46">
        <v>738455981</v>
      </c>
      <c r="F139" s="46">
        <v>803345041</v>
      </c>
      <c r="G139" s="47">
        <f t="shared" si="2"/>
        <v>756592465.6666666</v>
      </c>
      <c r="H139" s="35"/>
    </row>
    <row r="140" spans="1:8" ht="15">
      <c r="A140" s="45" t="s">
        <v>812</v>
      </c>
      <c r="B140" s="45" t="s">
        <v>813</v>
      </c>
      <c r="C140" s="45" t="s">
        <v>805</v>
      </c>
      <c r="D140" s="46">
        <v>656661446</v>
      </c>
      <c r="E140" s="46">
        <v>667318571</v>
      </c>
      <c r="F140" s="46">
        <v>715468764</v>
      </c>
      <c r="G140" s="47">
        <f t="shared" si="2"/>
        <v>679816260.3333334</v>
      </c>
      <c r="H140" s="35"/>
    </row>
    <row r="141" spans="1:8" ht="15">
      <c r="A141" s="45" t="s">
        <v>814</v>
      </c>
      <c r="B141" s="45" t="s">
        <v>815</v>
      </c>
      <c r="C141" s="45" t="s">
        <v>805</v>
      </c>
      <c r="D141" s="46">
        <v>117235288</v>
      </c>
      <c r="E141" s="46">
        <v>122463301</v>
      </c>
      <c r="F141" s="46">
        <v>143378760</v>
      </c>
      <c r="G141" s="47">
        <f t="shared" si="2"/>
        <v>127692449.66666667</v>
      </c>
      <c r="H141" s="35"/>
    </row>
    <row r="142" spans="1:8" ht="15">
      <c r="A142" s="45" t="s">
        <v>816</v>
      </c>
      <c r="B142" s="45" t="s">
        <v>817</v>
      </c>
      <c r="C142" s="45" t="s">
        <v>805</v>
      </c>
      <c r="D142" s="46">
        <v>1740248845</v>
      </c>
      <c r="E142" s="46">
        <v>1804345260</v>
      </c>
      <c r="F142" s="46">
        <v>1894858669</v>
      </c>
      <c r="G142" s="47">
        <f t="shared" si="2"/>
        <v>1813150924.6666667</v>
      </c>
      <c r="H142" s="35"/>
    </row>
    <row r="143" spans="1:8" ht="15">
      <c r="A143" s="45" t="s">
        <v>818</v>
      </c>
      <c r="B143" s="45" t="s">
        <v>819</v>
      </c>
      <c r="C143" s="45" t="s">
        <v>805</v>
      </c>
      <c r="D143" s="46">
        <v>8683457210</v>
      </c>
      <c r="E143" s="46">
        <v>9074215650</v>
      </c>
      <c r="F143" s="46">
        <v>9535659664</v>
      </c>
      <c r="G143" s="47">
        <f t="shared" si="2"/>
        <v>9097777508</v>
      </c>
      <c r="H143" s="35"/>
    </row>
    <row r="144" spans="1:8" ht="15">
      <c r="A144" s="45" t="s">
        <v>820</v>
      </c>
      <c r="B144" s="45" t="s">
        <v>821</v>
      </c>
      <c r="C144" s="45" t="s">
        <v>805</v>
      </c>
      <c r="D144" s="46">
        <v>84747713</v>
      </c>
      <c r="E144" s="46">
        <v>88431514</v>
      </c>
      <c r="F144" s="46">
        <v>98399377</v>
      </c>
      <c r="G144" s="47">
        <f t="shared" si="2"/>
        <v>90526201.33333333</v>
      </c>
      <c r="H144" s="35"/>
    </row>
    <row r="145" spans="1:8" ht="15">
      <c r="A145" s="45" t="s">
        <v>822</v>
      </c>
      <c r="B145" s="45" t="s">
        <v>823</v>
      </c>
      <c r="C145" s="45" t="s">
        <v>805</v>
      </c>
      <c r="D145" s="46">
        <v>256943149</v>
      </c>
      <c r="E145" s="46">
        <v>256446477</v>
      </c>
      <c r="F145" s="46">
        <v>275635149</v>
      </c>
      <c r="G145" s="47">
        <f t="shared" si="2"/>
        <v>263008258.33333334</v>
      </c>
      <c r="H145" s="35"/>
    </row>
    <row r="146" spans="1:8" ht="15">
      <c r="A146" s="45" t="s">
        <v>824</v>
      </c>
      <c r="B146" s="45" t="s">
        <v>825</v>
      </c>
      <c r="C146" s="45" t="s">
        <v>805</v>
      </c>
      <c r="D146" s="46">
        <v>1091635322</v>
      </c>
      <c r="E146" s="46">
        <v>1131732436</v>
      </c>
      <c r="F146" s="46">
        <v>1238749653</v>
      </c>
      <c r="G146" s="47">
        <f t="shared" si="2"/>
        <v>1154039137</v>
      </c>
      <c r="H146" s="35"/>
    </row>
    <row r="147" spans="1:8" ht="15">
      <c r="A147" s="45" t="s">
        <v>158</v>
      </c>
      <c r="B147" s="45" t="s">
        <v>826</v>
      </c>
      <c r="C147" s="45" t="s">
        <v>805</v>
      </c>
      <c r="D147" s="46">
        <v>261251250</v>
      </c>
      <c r="E147" s="46">
        <v>254761102</v>
      </c>
      <c r="F147" s="46">
        <v>257159982</v>
      </c>
      <c r="G147" s="47">
        <f t="shared" si="2"/>
        <v>257724111.33333334</v>
      </c>
      <c r="H147" s="35"/>
    </row>
    <row r="148" spans="1:8" ht="15">
      <c r="A148" s="45" t="s">
        <v>827</v>
      </c>
      <c r="B148" s="45" t="s">
        <v>828</v>
      </c>
      <c r="C148" s="45" t="s">
        <v>805</v>
      </c>
      <c r="D148" s="46">
        <v>537809333</v>
      </c>
      <c r="E148" s="46">
        <v>536542042</v>
      </c>
      <c r="F148" s="46">
        <v>596561997</v>
      </c>
      <c r="G148" s="47">
        <f t="shared" si="2"/>
        <v>556971124</v>
      </c>
      <c r="H148" s="35"/>
    </row>
    <row r="149" spans="1:8" ht="15">
      <c r="A149" s="45" t="s">
        <v>151</v>
      </c>
      <c r="B149" s="45" t="s">
        <v>829</v>
      </c>
      <c r="C149" s="45" t="s">
        <v>805</v>
      </c>
      <c r="D149" s="46">
        <v>4518599816</v>
      </c>
      <c r="E149" s="46">
        <v>4714645268</v>
      </c>
      <c r="F149" s="46">
        <v>4985882990</v>
      </c>
      <c r="G149" s="47">
        <f t="shared" si="2"/>
        <v>4739709358</v>
      </c>
      <c r="H149" s="35"/>
    </row>
    <row r="150" spans="1:8" ht="15">
      <c r="A150" s="45" t="s">
        <v>830</v>
      </c>
      <c r="B150" s="45" t="s">
        <v>831</v>
      </c>
      <c r="C150" s="45" t="s">
        <v>805</v>
      </c>
      <c r="D150" s="46">
        <v>1444316973</v>
      </c>
      <c r="E150" s="46">
        <v>1464023174</v>
      </c>
      <c r="F150" s="46">
        <v>1517926893</v>
      </c>
      <c r="G150" s="47">
        <f t="shared" si="2"/>
        <v>1475422346.6666667</v>
      </c>
      <c r="H150" s="35"/>
    </row>
    <row r="151" spans="1:8" ht="15">
      <c r="A151" s="45" t="s">
        <v>832</v>
      </c>
      <c r="B151" s="45" t="s">
        <v>833</v>
      </c>
      <c r="C151" s="45" t="s">
        <v>805</v>
      </c>
      <c r="D151" s="46">
        <v>2404662309</v>
      </c>
      <c r="E151" s="46">
        <v>2447153121</v>
      </c>
      <c r="F151" s="46">
        <v>2559267924</v>
      </c>
      <c r="G151" s="47">
        <f t="shared" si="2"/>
        <v>2470361118</v>
      </c>
      <c r="H151" s="35"/>
    </row>
    <row r="152" spans="1:8" ht="15">
      <c r="A152" s="45" t="s">
        <v>834</v>
      </c>
      <c r="B152" s="45" t="s">
        <v>835</v>
      </c>
      <c r="C152" s="45" t="s">
        <v>805</v>
      </c>
      <c r="D152" s="46">
        <v>838554817</v>
      </c>
      <c r="E152" s="46">
        <v>852628216</v>
      </c>
      <c r="F152" s="46">
        <v>882301263</v>
      </c>
      <c r="G152" s="47">
        <f t="shared" si="2"/>
        <v>857828098.6666666</v>
      </c>
      <c r="H152" s="35"/>
    </row>
    <row r="153" spans="1:8" ht="15">
      <c r="A153" s="45" t="s">
        <v>836</v>
      </c>
      <c r="B153" s="45" t="s">
        <v>837</v>
      </c>
      <c r="C153" s="45" t="s">
        <v>805</v>
      </c>
      <c r="D153" s="46">
        <v>37671975</v>
      </c>
      <c r="E153" s="46">
        <v>37490888</v>
      </c>
      <c r="F153" s="46">
        <v>42083158</v>
      </c>
      <c r="G153" s="47">
        <f t="shared" si="2"/>
        <v>39082007</v>
      </c>
      <c r="H153" s="35"/>
    </row>
    <row r="154" spans="1:8" ht="15">
      <c r="A154" s="45" t="s">
        <v>838</v>
      </c>
      <c r="B154" s="45" t="s">
        <v>839</v>
      </c>
      <c r="C154" s="45" t="s">
        <v>805</v>
      </c>
      <c r="D154" s="46">
        <v>123910456</v>
      </c>
      <c r="E154" s="46">
        <v>125450860</v>
      </c>
      <c r="F154" s="46">
        <v>130051150</v>
      </c>
      <c r="G154" s="47">
        <f t="shared" si="2"/>
        <v>126470822</v>
      </c>
      <c r="H154" s="35"/>
    </row>
    <row r="155" spans="1:8" ht="15">
      <c r="A155" s="45" t="s">
        <v>840</v>
      </c>
      <c r="B155" s="45" t="s">
        <v>841</v>
      </c>
      <c r="C155" s="45" t="s">
        <v>805</v>
      </c>
      <c r="D155" s="46">
        <v>218933555</v>
      </c>
      <c r="E155" s="46">
        <v>211033571</v>
      </c>
      <c r="F155" s="46">
        <v>208981444</v>
      </c>
      <c r="G155" s="47">
        <f t="shared" si="2"/>
        <v>212982856.66666666</v>
      </c>
      <c r="H155" s="35"/>
    </row>
    <row r="156" spans="1:8" ht="15">
      <c r="A156" s="45" t="s">
        <v>842</v>
      </c>
      <c r="B156" s="45" t="s">
        <v>843</v>
      </c>
      <c r="C156" s="45" t="s">
        <v>805</v>
      </c>
      <c r="D156" s="46">
        <v>593767635</v>
      </c>
      <c r="E156" s="46">
        <v>605579572</v>
      </c>
      <c r="F156" s="46">
        <v>631255642</v>
      </c>
      <c r="G156" s="47">
        <f t="shared" si="2"/>
        <v>610200949.6666666</v>
      </c>
      <c r="H156" s="35"/>
    </row>
    <row r="157" spans="1:8" ht="15">
      <c r="A157" s="45" t="s">
        <v>163</v>
      </c>
      <c r="B157" s="45" t="s">
        <v>844</v>
      </c>
      <c r="C157" s="45" t="s">
        <v>805</v>
      </c>
      <c r="D157" s="46">
        <v>278342700</v>
      </c>
      <c r="E157" s="46">
        <v>287676089</v>
      </c>
      <c r="F157" s="46">
        <v>309272759</v>
      </c>
      <c r="G157" s="47">
        <f t="shared" si="2"/>
        <v>291763849.3333333</v>
      </c>
      <c r="H157" s="35"/>
    </row>
    <row r="158" spans="1:8" ht="15">
      <c r="A158" s="45" t="s">
        <v>845</v>
      </c>
      <c r="B158" s="45" t="s">
        <v>846</v>
      </c>
      <c r="C158" s="45" t="s">
        <v>805</v>
      </c>
      <c r="D158" s="46">
        <v>250731789</v>
      </c>
      <c r="E158" s="46">
        <v>260546311</v>
      </c>
      <c r="F158" s="46">
        <v>272331669</v>
      </c>
      <c r="G158" s="47">
        <f t="shared" si="2"/>
        <v>261203256.33333334</v>
      </c>
      <c r="H158" s="35"/>
    </row>
    <row r="159" spans="1:8" ht="15">
      <c r="A159" s="45" t="s">
        <v>847</v>
      </c>
      <c r="B159" s="45" t="s">
        <v>848</v>
      </c>
      <c r="C159" s="45" t="s">
        <v>805</v>
      </c>
      <c r="D159" s="46">
        <v>284720426</v>
      </c>
      <c r="E159" s="46">
        <v>295742015</v>
      </c>
      <c r="F159" s="46">
        <v>326664354</v>
      </c>
      <c r="G159" s="47">
        <f t="shared" si="2"/>
        <v>302375598.3333333</v>
      </c>
      <c r="H159" s="35"/>
    </row>
    <row r="160" spans="1:8" ht="15">
      <c r="A160" s="45" t="s">
        <v>849</v>
      </c>
      <c r="B160" s="45" t="s">
        <v>850</v>
      </c>
      <c r="C160" s="45" t="s">
        <v>805</v>
      </c>
      <c r="D160" s="46">
        <v>283545147</v>
      </c>
      <c r="E160" s="46">
        <v>285263812</v>
      </c>
      <c r="F160" s="46">
        <v>302935291</v>
      </c>
      <c r="G160" s="47">
        <f t="shared" si="2"/>
        <v>290581416.6666667</v>
      </c>
      <c r="H160" s="35"/>
    </row>
    <row r="161" spans="1:8" ht="15">
      <c r="A161" s="45" t="s">
        <v>851</v>
      </c>
      <c r="B161" s="45" t="s">
        <v>852</v>
      </c>
      <c r="C161" s="45" t="s">
        <v>805</v>
      </c>
      <c r="D161" s="46">
        <v>2415095782</v>
      </c>
      <c r="E161" s="46">
        <v>2564096887</v>
      </c>
      <c r="F161" s="46">
        <v>2822942271</v>
      </c>
      <c r="G161" s="47">
        <f t="shared" si="2"/>
        <v>2600711646.6666665</v>
      </c>
      <c r="H161" s="35"/>
    </row>
    <row r="162" spans="1:8" ht="15">
      <c r="A162" s="45" t="s">
        <v>853</v>
      </c>
      <c r="B162" s="45" t="s">
        <v>854</v>
      </c>
      <c r="C162" s="45" t="s">
        <v>805</v>
      </c>
      <c r="D162" s="46">
        <v>442608650</v>
      </c>
      <c r="E162" s="46">
        <v>465074267</v>
      </c>
      <c r="F162" s="46">
        <v>506087394</v>
      </c>
      <c r="G162" s="47">
        <f t="shared" si="2"/>
        <v>471256770.3333333</v>
      </c>
      <c r="H162" s="35"/>
    </row>
    <row r="163" spans="1:8" ht="15">
      <c r="A163" s="45" t="s">
        <v>855</v>
      </c>
      <c r="B163" s="45" t="s">
        <v>856</v>
      </c>
      <c r="C163" s="45" t="s">
        <v>805</v>
      </c>
      <c r="D163" s="46">
        <v>44004400</v>
      </c>
      <c r="E163" s="46">
        <v>44004400</v>
      </c>
      <c r="F163" s="46">
        <v>44004400</v>
      </c>
      <c r="G163" s="47">
        <f t="shared" si="2"/>
        <v>44004400</v>
      </c>
      <c r="H163" s="35"/>
    </row>
    <row r="164" spans="1:8" ht="15">
      <c r="A164" s="45" t="s">
        <v>153</v>
      </c>
      <c r="B164" s="45" t="s">
        <v>857</v>
      </c>
      <c r="C164" s="45" t="s">
        <v>805</v>
      </c>
      <c r="D164" s="46">
        <v>529588248</v>
      </c>
      <c r="E164" s="46">
        <v>550014157</v>
      </c>
      <c r="F164" s="46">
        <v>592213747</v>
      </c>
      <c r="G164" s="47">
        <f t="shared" si="2"/>
        <v>557272050.6666666</v>
      </c>
      <c r="H164" s="35"/>
    </row>
    <row r="165" spans="1:8" ht="15">
      <c r="A165" s="45" t="s">
        <v>165</v>
      </c>
      <c r="B165" s="45" t="s">
        <v>858</v>
      </c>
      <c r="C165" s="45" t="s">
        <v>805</v>
      </c>
      <c r="D165" s="46">
        <v>371601135</v>
      </c>
      <c r="E165" s="46">
        <v>391650012</v>
      </c>
      <c r="F165" s="46">
        <v>404591617</v>
      </c>
      <c r="G165" s="47">
        <f t="shared" si="2"/>
        <v>389280921.3333333</v>
      </c>
      <c r="H165" s="35"/>
    </row>
    <row r="166" spans="1:8" ht="15">
      <c r="A166" s="45" t="s">
        <v>167</v>
      </c>
      <c r="B166" s="45" t="s">
        <v>859</v>
      </c>
      <c r="C166" s="45" t="s">
        <v>805</v>
      </c>
      <c r="D166" s="46">
        <v>442931424</v>
      </c>
      <c r="E166" s="46">
        <v>449128919</v>
      </c>
      <c r="F166" s="46">
        <v>485369606</v>
      </c>
      <c r="G166" s="47">
        <f t="shared" si="2"/>
        <v>459143316.3333333</v>
      </c>
      <c r="H166" s="35"/>
    </row>
    <row r="167" spans="1:8" ht="15">
      <c r="A167" s="45" t="s">
        <v>860</v>
      </c>
      <c r="B167" s="45" t="s">
        <v>861</v>
      </c>
      <c r="C167" s="45" t="s">
        <v>805</v>
      </c>
      <c r="D167" s="46">
        <v>17129229</v>
      </c>
      <c r="E167" s="46">
        <v>17129229</v>
      </c>
      <c r="F167" s="46">
        <v>17129229</v>
      </c>
      <c r="G167" s="47">
        <f t="shared" si="2"/>
        <v>17129229</v>
      </c>
      <c r="H167" s="35"/>
    </row>
    <row r="168" spans="1:8" ht="15">
      <c r="A168" s="45" t="s">
        <v>160</v>
      </c>
      <c r="B168" s="45" t="s">
        <v>862</v>
      </c>
      <c r="C168" s="45" t="s">
        <v>805</v>
      </c>
      <c r="D168" s="46">
        <v>3785981238</v>
      </c>
      <c r="E168" s="46">
        <v>3625914131</v>
      </c>
      <c r="F168" s="46">
        <v>3793903474</v>
      </c>
      <c r="G168" s="47">
        <f t="shared" si="2"/>
        <v>3735266281</v>
      </c>
      <c r="H168" s="35"/>
    </row>
    <row r="169" spans="1:8" ht="15">
      <c r="A169" s="45" t="s">
        <v>863</v>
      </c>
      <c r="B169" s="45" t="s">
        <v>864</v>
      </c>
      <c r="C169" s="45" t="s">
        <v>805</v>
      </c>
      <c r="D169" s="46">
        <v>782259067</v>
      </c>
      <c r="E169" s="46">
        <v>805458181</v>
      </c>
      <c r="F169" s="46">
        <v>862658540</v>
      </c>
      <c r="G169" s="47">
        <f t="shared" si="2"/>
        <v>816791929.3333334</v>
      </c>
      <c r="H169" s="35"/>
    </row>
    <row r="170" spans="1:8" ht="15">
      <c r="A170" s="45" t="s">
        <v>865</v>
      </c>
      <c r="B170" s="45" t="s">
        <v>866</v>
      </c>
      <c r="C170" s="45" t="s">
        <v>805</v>
      </c>
      <c r="D170" s="46">
        <v>2711777898</v>
      </c>
      <c r="E170" s="46">
        <v>2790802082</v>
      </c>
      <c r="F170" s="46">
        <v>3039790301</v>
      </c>
      <c r="G170" s="47">
        <f t="shared" si="2"/>
        <v>2847456760.3333335</v>
      </c>
      <c r="H170" s="35"/>
    </row>
    <row r="171" spans="1:8" ht="15">
      <c r="A171" s="45" t="s">
        <v>867</v>
      </c>
      <c r="B171" s="45" t="s">
        <v>868</v>
      </c>
      <c r="C171" s="45" t="s">
        <v>805</v>
      </c>
      <c r="D171" s="46">
        <v>73733168</v>
      </c>
      <c r="E171" s="46">
        <v>69277601</v>
      </c>
      <c r="F171" s="46">
        <v>72721804</v>
      </c>
      <c r="G171" s="47">
        <f t="shared" si="2"/>
        <v>71910857.66666667</v>
      </c>
      <c r="H171" s="35"/>
    </row>
    <row r="172" spans="1:8" ht="15">
      <c r="A172" s="45" t="s">
        <v>869</v>
      </c>
      <c r="B172" s="45" t="s">
        <v>870</v>
      </c>
      <c r="C172" s="45" t="s">
        <v>871</v>
      </c>
      <c r="D172" s="46">
        <v>9688233544</v>
      </c>
      <c r="E172" s="46">
        <v>10362352371</v>
      </c>
      <c r="F172" s="46">
        <v>11209531550</v>
      </c>
      <c r="G172" s="47">
        <f t="shared" si="2"/>
        <v>10420039155</v>
      </c>
      <c r="H172" s="35"/>
    </row>
    <row r="173" spans="1:8" ht="15">
      <c r="A173" s="45" t="s">
        <v>171</v>
      </c>
      <c r="B173" s="45" t="s">
        <v>170</v>
      </c>
      <c r="C173" s="45" t="s">
        <v>871</v>
      </c>
      <c r="D173" s="46">
        <v>3086180533</v>
      </c>
      <c r="E173" s="46">
        <v>3243694045</v>
      </c>
      <c r="F173" s="46">
        <v>3610732366</v>
      </c>
      <c r="G173" s="47">
        <f t="shared" si="2"/>
        <v>3313535648</v>
      </c>
      <c r="H173" s="35"/>
    </row>
    <row r="174" spans="1:8" ht="15">
      <c r="A174" s="45" t="s">
        <v>872</v>
      </c>
      <c r="B174" s="45" t="s">
        <v>873</v>
      </c>
      <c r="C174" s="45" t="s">
        <v>871</v>
      </c>
      <c r="D174" s="46">
        <v>507894270</v>
      </c>
      <c r="E174" s="46">
        <v>517561318</v>
      </c>
      <c r="F174" s="46">
        <v>593695735</v>
      </c>
      <c r="G174" s="47">
        <f t="shared" si="2"/>
        <v>539717107.6666666</v>
      </c>
      <c r="H174" s="35"/>
    </row>
    <row r="175" spans="1:8" ht="15">
      <c r="A175" s="45" t="s">
        <v>874</v>
      </c>
      <c r="B175" s="45" t="s">
        <v>875</v>
      </c>
      <c r="C175" s="45" t="s">
        <v>871</v>
      </c>
      <c r="D175" s="46">
        <v>918574101</v>
      </c>
      <c r="E175" s="46">
        <v>938923902</v>
      </c>
      <c r="F175" s="46">
        <v>1027306210</v>
      </c>
      <c r="G175" s="47">
        <f t="shared" si="2"/>
        <v>961601404.3333334</v>
      </c>
      <c r="H175" s="35"/>
    </row>
    <row r="176" spans="1:8" ht="15">
      <c r="A176" s="45" t="s">
        <v>173</v>
      </c>
      <c r="B176" s="45" t="s">
        <v>876</v>
      </c>
      <c r="C176" s="45" t="s">
        <v>871</v>
      </c>
      <c r="D176" s="46">
        <v>4182343452</v>
      </c>
      <c r="E176" s="46">
        <v>4314825830</v>
      </c>
      <c r="F176" s="46">
        <v>4746603854</v>
      </c>
      <c r="G176" s="47">
        <f t="shared" si="2"/>
        <v>4414591045.333333</v>
      </c>
      <c r="H176" s="35"/>
    </row>
    <row r="177" spans="1:8" ht="15">
      <c r="A177" s="45" t="s">
        <v>877</v>
      </c>
      <c r="B177" s="45" t="s">
        <v>878</v>
      </c>
      <c r="C177" s="45" t="s">
        <v>871</v>
      </c>
      <c r="D177" s="46">
        <v>2791302809</v>
      </c>
      <c r="E177" s="46">
        <v>2836412158</v>
      </c>
      <c r="F177" s="46">
        <v>2990915327</v>
      </c>
      <c r="G177" s="47">
        <f t="shared" si="2"/>
        <v>2872876764.6666665</v>
      </c>
      <c r="H177" s="35"/>
    </row>
    <row r="178" spans="1:8" ht="15">
      <c r="A178" s="45" t="s">
        <v>879</v>
      </c>
      <c r="B178" s="45" t="s">
        <v>880</v>
      </c>
      <c r="C178" s="45" t="s">
        <v>871</v>
      </c>
      <c r="D178" s="46">
        <v>2786600021</v>
      </c>
      <c r="E178" s="46">
        <v>2903493573</v>
      </c>
      <c r="F178" s="46">
        <v>3198074553</v>
      </c>
      <c r="G178" s="47">
        <f t="shared" si="2"/>
        <v>2962722715.6666665</v>
      </c>
      <c r="H178" s="35"/>
    </row>
    <row r="179" spans="1:8" ht="15">
      <c r="A179" s="45" t="s">
        <v>881</v>
      </c>
      <c r="B179" s="45" t="s">
        <v>882</v>
      </c>
      <c r="C179" s="45" t="s">
        <v>871</v>
      </c>
      <c r="D179" s="46">
        <v>13064258506</v>
      </c>
      <c r="E179" s="46">
        <v>13585112022</v>
      </c>
      <c r="F179" s="46">
        <v>15237045123</v>
      </c>
      <c r="G179" s="47">
        <f t="shared" si="2"/>
        <v>13962138550.333334</v>
      </c>
      <c r="H179" s="35"/>
    </row>
    <row r="180" spans="1:8" ht="15">
      <c r="A180" s="45" t="s">
        <v>883</v>
      </c>
      <c r="B180" s="45" t="s">
        <v>884</v>
      </c>
      <c r="C180" s="45" t="s">
        <v>871</v>
      </c>
      <c r="D180" s="46">
        <v>5352420060</v>
      </c>
      <c r="E180" s="46">
        <v>5724840585</v>
      </c>
      <c r="F180" s="46">
        <v>6485982356</v>
      </c>
      <c r="G180" s="47">
        <f t="shared" si="2"/>
        <v>5854414333.666667</v>
      </c>
      <c r="H180" s="35"/>
    </row>
    <row r="181" spans="1:8" ht="15">
      <c r="A181" s="45" t="s">
        <v>885</v>
      </c>
      <c r="B181" s="45" t="s">
        <v>886</v>
      </c>
      <c r="C181" s="45" t="s">
        <v>871</v>
      </c>
      <c r="D181" s="46">
        <v>5101961676</v>
      </c>
      <c r="E181" s="46">
        <v>5425972574</v>
      </c>
      <c r="F181" s="46">
        <v>6086794510</v>
      </c>
      <c r="G181" s="47">
        <f t="shared" si="2"/>
        <v>5538242920</v>
      </c>
      <c r="H181" s="35"/>
    </row>
    <row r="182" spans="1:8" ht="15">
      <c r="A182" s="45" t="s">
        <v>887</v>
      </c>
      <c r="B182" s="45" t="s">
        <v>888</v>
      </c>
      <c r="C182" s="45" t="s">
        <v>871</v>
      </c>
      <c r="D182" s="46">
        <v>1976278669</v>
      </c>
      <c r="E182" s="46">
        <v>2017392796</v>
      </c>
      <c r="F182" s="46">
        <v>2181640418</v>
      </c>
      <c r="G182" s="47">
        <f t="shared" si="2"/>
        <v>2058437294.3333333</v>
      </c>
      <c r="H182" s="35"/>
    </row>
    <row r="183" spans="1:8" ht="15">
      <c r="A183" s="45" t="s">
        <v>175</v>
      </c>
      <c r="B183" s="45" t="s">
        <v>889</v>
      </c>
      <c r="C183" s="45" t="s">
        <v>871</v>
      </c>
      <c r="D183" s="46">
        <v>566604592</v>
      </c>
      <c r="E183" s="46">
        <v>612271147</v>
      </c>
      <c r="F183" s="46">
        <v>704786205</v>
      </c>
      <c r="G183" s="47">
        <f t="shared" si="2"/>
        <v>627887314.6666666</v>
      </c>
      <c r="H183" s="35"/>
    </row>
    <row r="184" spans="1:8" ht="15">
      <c r="A184" s="45" t="s">
        <v>890</v>
      </c>
      <c r="B184" s="45" t="s">
        <v>891</v>
      </c>
      <c r="C184" s="45" t="s">
        <v>871</v>
      </c>
      <c r="D184" s="46">
        <v>237613960</v>
      </c>
      <c r="E184" s="46">
        <v>247194383</v>
      </c>
      <c r="F184" s="46">
        <v>262929844</v>
      </c>
      <c r="G184" s="47">
        <f t="shared" si="2"/>
        <v>249246062.33333334</v>
      </c>
      <c r="H184" s="35"/>
    </row>
    <row r="185" spans="1:8" ht="15">
      <c r="A185" s="45" t="s">
        <v>892</v>
      </c>
      <c r="B185" s="45" t="s">
        <v>893</v>
      </c>
      <c r="C185" s="45" t="s">
        <v>871</v>
      </c>
      <c r="D185" s="46">
        <v>1483035517</v>
      </c>
      <c r="E185" s="46">
        <v>1556223955</v>
      </c>
      <c r="F185" s="46">
        <v>1724831506</v>
      </c>
      <c r="G185" s="47">
        <f t="shared" si="2"/>
        <v>1588030326</v>
      </c>
      <c r="H185" s="35"/>
    </row>
    <row r="186" spans="1:8" ht="15">
      <c r="A186" s="45" t="s">
        <v>894</v>
      </c>
      <c r="B186" s="45" t="s">
        <v>895</v>
      </c>
      <c r="C186" s="45" t="s">
        <v>871</v>
      </c>
      <c r="D186" s="46">
        <v>2286037629</v>
      </c>
      <c r="E186" s="46">
        <v>2346972716</v>
      </c>
      <c r="F186" s="46">
        <v>2595042312</v>
      </c>
      <c r="G186" s="47">
        <f t="shared" si="2"/>
        <v>2409350885.6666665</v>
      </c>
      <c r="H186" s="35"/>
    </row>
    <row r="187" spans="1:8" ht="15">
      <c r="A187" s="45" t="s">
        <v>896</v>
      </c>
      <c r="B187" s="45" t="s">
        <v>897</v>
      </c>
      <c r="C187" s="45" t="s">
        <v>871</v>
      </c>
      <c r="D187" s="46">
        <v>153384421</v>
      </c>
      <c r="E187" s="46">
        <v>155710985</v>
      </c>
      <c r="F187" s="46">
        <v>160700082</v>
      </c>
      <c r="G187" s="47">
        <f t="shared" si="2"/>
        <v>156598496</v>
      </c>
      <c r="H187" s="35"/>
    </row>
    <row r="188" spans="1:8" ht="15">
      <c r="A188" s="45" t="s">
        <v>898</v>
      </c>
      <c r="B188" s="45" t="s">
        <v>899</v>
      </c>
      <c r="C188" s="45" t="s">
        <v>900</v>
      </c>
      <c r="D188" s="46">
        <v>526036567</v>
      </c>
      <c r="E188" s="46">
        <v>516717243</v>
      </c>
      <c r="F188" s="46">
        <v>558251048</v>
      </c>
      <c r="G188" s="47">
        <f t="shared" si="2"/>
        <v>533668286</v>
      </c>
      <c r="H188" s="35"/>
    </row>
    <row r="189" spans="1:8" ht="15">
      <c r="A189" s="45" t="s">
        <v>901</v>
      </c>
      <c r="B189" s="45" t="s">
        <v>902</v>
      </c>
      <c r="C189" s="45" t="s">
        <v>900</v>
      </c>
      <c r="D189" s="46">
        <v>244980717</v>
      </c>
      <c r="E189" s="46">
        <v>247085712</v>
      </c>
      <c r="F189" s="46">
        <v>253868955</v>
      </c>
      <c r="G189" s="47">
        <f t="shared" si="2"/>
        <v>248645128</v>
      </c>
      <c r="H189" s="35"/>
    </row>
    <row r="190" spans="1:8" ht="15">
      <c r="A190" s="45" t="s">
        <v>179</v>
      </c>
      <c r="B190" s="45" t="s">
        <v>903</v>
      </c>
      <c r="C190" s="45" t="s">
        <v>900</v>
      </c>
      <c r="D190" s="46">
        <v>202782930</v>
      </c>
      <c r="E190" s="46">
        <v>202083625</v>
      </c>
      <c r="F190" s="46">
        <v>226331555</v>
      </c>
      <c r="G190" s="47">
        <f t="shared" si="2"/>
        <v>210399370</v>
      </c>
      <c r="H190" s="35"/>
    </row>
    <row r="191" spans="1:8" ht="15">
      <c r="A191" s="45" t="s">
        <v>904</v>
      </c>
      <c r="B191" s="45" t="s">
        <v>905</v>
      </c>
      <c r="C191" s="45" t="s">
        <v>900</v>
      </c>
      <c r="D191" s="46">
        <v>134028999</v>
      </c>
      <c r="E191" s="46">
        <v>131929364</v>
      </c>
      <c r="F191" s="46">
        <v>141775392</v>
      </c>
      <c r="G191" s="47">
        <f t="shared" si="2"/>
        <v>135911251.66666666</v>
      </c>
      <c r="H191" s="35"/>
    </row>
    <row r="192" spans="1:8" ht="15">
      <c r="A192" s="45" t="s">
        <v>181</v>
      </c>
      <c r="B192" s="45" t="s">
        <v>906</v>
      </c>
      <c r="C192" s="45" t="s">
        <v>900</v>
      </c>
      <c r="D192" s="46">
        <v>281891481</v>
      </c>
      <c r="E192" s="46">
        <v>279497757</v>
      </c>
      <c r="F192" s="46">
        <v>301490043</v>
      </c>
      <c r="G192" s="47">
        <f t="shared" si="2"/>
        <v>287626427</v>
      </c>
      <c r="H192" s="35"/>
    </row>
    <row r="193" spans="1:8" ht="15">
      <c r="A193" s="45" t="s">
        <v>183</v>
      </c>
      <c r="B193" s="45" t="s">
        <v>907</v>
      </c>
      <c r="C193" s="45" t="s">
        <v>900</v>
      </c>
      <c r="D193" s="46">
        <v>72900918</v>
      </c>
      <c r="E193" s="46">
        <v>70060911</v>
      </c>
      <c r="F193" s="46">
        <v>75309417</v>
      </c>
      <c r="G193" s="47">
        <f t="shared" si="2"/>
        <v>72757082</v>
      </c>
      <c r="H193" s="35"/>
    </row>
    <row r="194" spans="1:8" ht="15">
      <c r="A194" s="45" t="s">
        <v>185</v>
      </c>
      <c r="B194" s="45" t="s">
        <v>908</v>
      </c>
      <c r="C194" s="45" t="s">
        <v>900</v>
      </c>
      <c r="D194" s="46">
        <v>329174956</v>
      </c>
      <c r="E194" s="46">
        <v>326080590</v>
      </c>
      <c r="F194" s="46">
        <v>325018462</v>
      </c>
      <c r="G194" s="47">
        <f t="shared" si="2"/>
        <v>326758002.6666667</v>
      </c>
      <c r="H194" s="35"/>
    </row>
    <row r="195" spans="1:8" ht="15">
      <c r="A195" s="45" t="s">
        <v>909</v>
      </c>
      <c r="B195" s="45" t="s">
        <v>910</v>
      </c>
      <c r="C195" s="45" t="s">
        <v>900</v>
      </c>
      <c r="D195" s="46">
        <v>225670145</v>
      </c>
      <c r="E195" s="46">
        <v>224034640</v>
      </c>
      <c r="F195" s="46">
        <v>232781419</v>
      </c>
      <c r="G195" s="47">
        <f aca="true" t="shared" si="3" ref="G195:G258">AVERAGE(D195:F195)</f>
        <v>227495401.33333334</v>
      </c>
      <c r="H195" s="35"/>
    </row>
    <row r="196" spans="1:8" ht="15">
      <c r="A196" s="45" t="s">
        <v>911</v>
      </c>
      <c r="B196" s="45" t="s">
        <v>912</v>
      </c>
      <c r="C196" s="45" t="s">
        <v>900</v>
      </c>
      <c r="D196" s="46">
        <v>277778105</v>
      </c>
      <c r="E196" s="46">
        <v>275207284</v>
      </c>
      <c r="F196" s="46">
        <v>297551131</v>
      </c>
      <c r="G196" s="47">
        <f t="shared" si="3"/>
        <v>283512173.3333333</v>
      </c>
      <c r="H196" s="35"/>
    </row>
    <row r="197" spans="1:8" ht="15">
      <c r="A197" s="45" t="s">
        <v>913</v>
      </c>
      <c r="B197" s="45" t="s">
        <v>914</v>
      </c>
      <c r="C197" s="45" t="s">
        <v>900</v>
      </c>
      <c r="D197" s="46">
        <v>1565067691</v>
      </c>
      <c r="E197" s="46">
        <v>1563675844</v>
      </c>
      <c r="F197" s="46">
        <v>1733384837</v>
      </c>
      <c r="G197" s="47">
        <f t="shared" si="3"/>
        <v>1620709457.3333333</v>
      </c>
      <c r="H197" s="35"/>
    </row>
    <row r="198" spans="1:8" ht="15">
      <c r="A198" s="45" t="s">
        <v>187</v>
      </c>
      <c r="B198" s="45" t="s">
        <v>915</v>
      </c>
      <c r="C198" s="45" t="s">
        <v>900</v>
      </c>
      <c r="D198" s="46">
        <v>33069456</v>
      </c>
      <c r="E198" s="46">
        <v>34160885</v>
      </c>
      <c r="F198" s="46">
        <v>37625952</v>
      </c>
      <c r="G198" s="47">
        <f t="shared" si="3"/>
        <v>34952097.666666664</v>
      </c>
      <c r="H198" s="35"/>
    </row>
    <row r="199" spans="1:8" ht="15">
      <c r="A199" s="45" t="s">
        <v>189</v>
      </c>
      <c r="B199" s="45" t="s">
        <v>916</v>
      </c>
      <c r="C199" s="45" t="s">
        <v>900</v>
      </c>
      <c r="D199" s="46">
        <v>113524616</v>
      </c>
      <c r="E199" s="46">
        <v>119458473</v>
      </c>
      <c r="F199" s="46">
        <v>121857743</v>
      </c>
      <c r="G199" s="47">
        <f t="shared" si="3"/>
        <v>118280277.33333333</v>
      </c>
      <c r="H199" s="35"/>
    </row>
    <row r="200" spans="1:8" ht="15">
      <c r="A200" s="45" t="s">
        <v>191</v>
      </c>
      <c r="B200" s="45" t="s">
        <v>917</v>
      </c>
      <c r="C200" s="45" t="s">
        <v>900</v>
      </c>
      <c r="D200" s="46">
        <v>616146710</v>
      </c>
      <c r="E200" s="46">
        <v>637456227</v>
      </c>
      <c r="F200" s="46">
        <v>681370245</v>
      </c>
      <c r="G200" s="47">
        <f t="shared" si="3"/>
        <v>644991060.6666666</v>
      </c>
      <c r="H200" s="35"/>
    </row>
    <row r="201" spans="1:8" ht="15">
      <c r="A201" s="45" t="s">
        <v>918</v>
      </c>
      <c r="B201" s="45" t="s">
        <v>919</v>
      </c>
      <c r="C201" s="45" t="s">
        <v>900</v>
      </c>
      <c r="D201" s="46">
        <v>3947168655</v>
      </c>
      <c r="E201" s="46">
        <v>3994107441</v>
      </c>
      <c r="F201" s="46">
        <v>4236073837</v>
      </c>
      <c r="G201" s="47">
        <f t="shared" si="3"/>
        <v>4059116644.3333335</v>
      </c>
      <c r="H201" s="35"/>
    </row>
    <row r="202" spans="1:8" ht="15">
      <c r="A202" s="45" t="s">
        <v>920</v>
      </c>
      <c r="B202" s="45" t="s">
        <v>921</v>
      </c>
      <c r="C202" s="45" t="s">
        <v>922</v>
      </c>
      <c r="D202" s="46">
        <v>3134416726</v>
      </c>
      <c r="E202" s="46">
        <v>3261154073</v>
      </c>
      <c r="F202" s="46">
        <v>3397496275</v>
      </c>
      <c r="G202" s="47">
        <f t="shared" si="3"/>
        <v>3264355691.3333335</v>
      </c>
      <c r="H202" s="35"/>
    </row>
    <row r="203" spans="1:8" ht="15">
      <c r="A203" s="45" t="s">
        <v>923</v>
      </c>
      <c r="B203" s="45" t="s">
        <v>924</v>
      </c>
      <c r="C203" s="45" t="s">
        <v>922</v>
      </c>
      <c r="D203" s="46">
        <v>4978741864</v>
      </c>
      <c r="E203" s="46">
        <v>5242695837</v>
      </c>
      <c r="F203" s="46">
        <v>5467900559</v>
      </c>
      <c r="G203" s="47">
        <f t="shared" si="3"/>
        <v>5229779420</v>
      </c>
      <c r="H203" s="35"/>
    </row>
    <row r="204" spans="1:8" ht="15">
      <c r="A204" s="45" t="s">
        <v>203</v>
      </c>
      <c r="B204" s="45" t="s">
        <v>925</v>
      </c>
      <c r="C204" s="45" t="s">
        <v>922</v>
      </c>
      <c r="D204" s="46">
        <v>1148885714</v>
      </c>
      <c r="E204" s="46">
        <v>1211257871</v>
      </c>
      <c r="F204" s="46">
        <v>1286960895</v>
      </c>
      <c r="G204" s="47">
        <f t="shared" si="3"/>
        <v>1215701493.3333333</v>
      </c>
      <c r="H204" s="35"/>
    </row>
    <row r="205" spans="1:8" ht="15">
      <c r="A205" s="45" t="s">
        <v>926</v>
      </c>
      <c r="B205" s="45" t="s">
        <v>927</v>
      </c>
      <c r="C205" s="45" t="s">
        <v>922</v>
      </c>
      <c r="D205" s="46">
        <v>2364941365</v>
      </c>
      <c r="E205" s="46">
        <v>2415463056</v>
      </c>
      <c r="F205" s="46">
        <v>2512751895</v>
      </c>
      <c r="G205" s="47">
        <f t="shared" si="3"/>
        <v>2431052105.3333335</v>
      </c>
      <c r="H205" s="35"/>
    </row>
    <row r="206" spans="1:8" ht="15">
      <c r="A206" s="45" t="s">
        <v>928</v>
      </c>
      <c r="B206" s="45" t="s">
        <v>929</v>
      </c>
      <c r="C206" s="45" t="s">
        <v>922</v>
      </c>
      <c r="D206" s="46">
        <v>3206881374</v>
      </c>
      <c r="E206" s="46">
        <v>3473048531</v>
      </c>
      <c r="F206" s="46">
        <v>3990249118</v>
      </c>
      <c r="G206" s="47">
        <f t="shared" si="3"/>
        <v>3556726341</v>
      </c>
      <c r="H206" s="35"/>
    </row>
    <row r="207" spans="1:8" ht="15">
      <c r="A207" s="45" t="s">
        <v>195</v>
      </c>
      <c r="B207" s="45" t="s">
        <v>930</v>
      </c>
      <c r="C207" s="45" t="s">
        <v>922</v>
      </c>
      <c r="D207" s="46">
        <v>822466848</v>
      </c>
      <c r="E207" s="46">
        <v>796099222</v>
      </c>
      <c r="F207" s="46">
        <v>808199624</v>
      </c>
      <c r="G207" s="47">
        <f t="shared" si="3"/>
        <v>808921898</v>
      </c>
      <c r="H207" s="35"/>
    </row>
    <row r="208" spans="1:8" ht="15">
      <c r="A208" s="45" t="s">
        <v>196</v>
      </c>
      <c r="B208" s="45" t="s">
        <v>906</v>
      </c>
      <c r="C208" s="45" t="s">
        <v>922</v>
      </c>
      <c r="D208" s="46">
        <v>3250318106</v>
      </c>
      <c r="E208" s="46">
        <v>3639762003</v>
      </c>
      <c r="F208" s="46">
        <v>3520915648</v>
      </c>
      <c r="G208" s="47">
        <f t="shared" si="3"/>
        <v>3470331919</v>
      </c>
      <c r="H208" s="35"/>
    </row>
    <row r="209" spans="1:8" ht="15">
      <c r="A209" s="45" t="s">
        <v>931</v>
      </c>
      <c r="B209" s="45" t="s">
        <v>932</v>
      </c>
      <c r="C209" s="45" t="s">
        <v>922</v>
      </c>
      <c r="D209" s="46">
        <v>1855324858</v>
      </c>
      <c r="E209" s="46">
        <v>1900560728</v>
      </c>
      <c r="F209" s="46">
        <v>2034595767</v>
      </c>
      <c r="G209" s="47">
        <f t="shared" si="3"/>
        <v>1930160451</v>
      </c>
      <c r="H209" s="35"/>
    </row>
    <row r="210" spans="1:8" ht="15">
      <c r="A210" s="45" t="s">
        <v>933</v>
      </c>
      <c r="B210" s="45" t="s">
        <v>934</v>
      </c>
      <c r="C210" s="45" t="s">
        <v>922</v>
      </c>
      <c r="D210" s="46">
        <v>2060950134</v>
      </c>
      <c r="E210" s="46">
        <v>2231408244</v>
      </c>
      <c r="F210" s="46">
        <v>2530685611</v>
      </c>
      <c r="G210" s="47">
        <f t="shared" si="3"/>
        <v>2274347996.3333335</v>
      </c>
      <c r="H210" s="35"/>
    </row>
    <row r="211" spans="1:8" ht="15">
      <c r="A211" s="45" t="s">
        <v>935</v>
      </c>
      <c r="B211" s="45" t="s">
        <v>936</v>
      </c>
      <c r="C211" s="45" t="s">
        <v>922</v>
      </c>
      <c r="D211" s="46">
        <v>8412194871</v>
      </c>
      <c r="E211" s="46">
        <v>8657413936</v>
      </c>
      <c r="F211" s="46">
        <v>8860326278</v>
      </c>
      <c r="G211" s="47">
        <f t="shared" si="3"/>
        <v>8643311695</v>
      </c>
      <c r="H211" s="35"/>
    </row>
    <row r="212" spans="1:8" ht="15">
      <c r="A212" s="45" t="s">
        <v>208</v>
      </c>
      <c r="B212" s="45" t="s">
        <v>937</v>
      </c>
      <c r="C212" s="45" t="s">
        <v>922</v>
      </c>
      <c r="D212" s="46">
        <v>4332994283</v>
      </c>
      <c r="E212" s="46">
        <v>4276395951</v>
      </c>
      <c r="F212" s="46">
        <v>4569620189</v>
      </c>
      <c r="G212" s="47">
        <f t="shared" si="3"/>
        <v>4393003474.333333</v>
      </c>
      <c r="H212" s="35"/>
    </row>
    <row r="213" spans="1:8" ht="15">
      <c r="A213" s="45" t="s">
        <v>938</v>
      </c>
      <c r="B213" s="45" t="s">
        <v>939</v>
      </c>
      <c r="C213" s="45" t="s">
        <v>922</v>
      </c>
      <c r="D213" s="46">
        <v>9966212825</v>
      </c>
      <c r="E213" s="46">
        <v>9891860922</v>
      </c>
      <c r="F213" s="46">
        <v>10260199430</v>
      </c>
      <c r="G213" s="47">
        <f t="shared" si="3"/>
        <v>10039424392.333334</v>
      </c>
      <c r="H213" s="35"/>
    </row>
    <row r="214" spans="1:8" ht="15">
      <c r="A214" s="45" t="s">
        <v>940</v>
      </c>
      <c r="B214" s="45" t="s">
        <v>941</v>
      </c>
      <c r="C214" s="45" t="s">
        <v>922</v>
      </c>
      <c r="D214" s="46">
        <v>7876903810</v>
      </c>
      <c r="E214" s="46">
        <v>8031039864</v>
      </c>
      <c r="F214" s="46">
        <v>8592179428</v>
      </c>
      <c r="G214" s="47">
        <f t="shared" si="3"/>
        <v>8166707700.666667</v>
      </c>
      <c r="H214" s="35"/>
    </row>
    <row r="215" spans="1:8" ht="15">
      <c r="A215" s="45" t="s">
        <v>942</v>
      </c>
      <c r="B215" s="45" t="s">
        <v>943</v>
      </c>
      <c r="C215" s="45" t="s">
        <v>922</v>
      </c>
      <c r="D215" s="46">
        <v>14282039796</v>
      </c>
      <c r="E215" s="46">
        <v>14199859137</v>
      </c>
      <c r="F215" s="46">
        <v>14385292348</v>
      </c>
      <c r="G215" s="47">
        <f t="shared" si="3"/>
        <v>14289063760.333334</v>
      </c>
      <c r="H215" s="35"/>
    </row>
    <row r="216" spans="1:8" ht="15">
      <c r="A216" s="45" t="s">
        <v>198</v>
      </c>
      <c r="B216" s="45" t="s">
        <v>944</v>
      </c>
      <c r="C216" s="45" t="s">
        <v>922</v>
      </c>
      <c r="D216" s="46">
        <v>1819554631</v>
      </c>
      <c r="E216" s="46">
        <v>1827034110</v>
      </c>
      <c r="F216" s="46">
        <v>1915329370</v>
      </c>
      <c r="G216" s="47">
        <f t="shared" si="3"/>
        <v>1853972703.6666667</v>
      </c>
      <c r="H216" s="35"/>
    </row>
    <row r="217" spans="1:8" ht="15">
      <c r="A217" s="45" t="s">
        <v>945</v>
      </c>
      <c r="B217" s="45" t="s">
        <v>946</v>
      </c>
      <c r="C217" s="45" t="s">
        <v>922</v>
      </c>
      <c r="D217" s="46">
        <v>4003087687</v>
      </c>
      <c r="E217" s="46">
        <v>4200183856</v>
      </c>
      <c r="F217" s="46">
        <v>4361348391</v>
      </c>
      <c r="G217" s="47">
        <f t="shared" si="3"/>
        <v>4188206644.6666665</v>
      </c>
      <c r="H217" s="35"/>
    </row>
    <row r="218" spans="1:8" ht="15">
      <c r="A218" s="45" t="s">
        <v>947</v>
      </c>
      <c r="B218" s="45" t="s">
        <v>948</v>
      </c>
      <c r="C218" s="45" t="s">
        <v>922</v>
      </c>
      <c r="D218" s="46">
        <v>1421029174</v>
      </c>
      <c r="E218" s="46">
        <v>1407593289</v>
      </c>
      <c r="F218" s="46">
        <v>1591837104</v>
      </c>
      <c r="G218" s="47">
        <f t="shared" si="3"/>
        <v>1473486522.3333333</v>
      </c>
      <c r="H218" s="35"/>
    </row>
    <row r="219" spans="1:8" ht="15">
      <c r="A219" s="45" t="s">
        <v>200</v>
      </c>
      <c r="B219" s="45" t="s">
        <v>949</v>
      </c>
      <c r="C219" s="45" t="s">
        <v>922</v>
      </c>
      <c r="D219" s="46">
        <v>1781632061</v>
      </c>
      <c r="E219" s="46">
        <v>1794303135</v>
      </c>
      <c r="F219" s="46">
        <v>1846449742</v>
      </c>
      <c r="G219" s="47">
        <f t="shared" si="3"/>
        <v>1807461646</v>
      </c>
      <c r="H219" s="35"/>
    </row>
    <row r="220" spans="1:8" ht="15">
      <c r="A220" s="45" t="s">
        <v>210</v>
      </c>
      <c r="B220" s="45" t="s">
        <v>950</v>
      </c>
      <c r="C220" s="45" t="s">
        <v>922</v>
      </c>
      <c r="D220" s="46">
        <v>3123685620</v>
      </c>
      <c r="E220" s="46">
        <v>3124076152</v>
      </c>
      <c r="F220" s="46">
        <v>3370126668</v>
      </c>
      <c r="G220" s="47">
        <f t="shared" si="3"/>
        <v>3205962813.3333335</v>
      </c>
      <c r="H220" s="35"/>
    </row>
    <row r="221" spans="1:8" ht="15">
      <c r="A221" s="45" t="s">
        <v>951</v>
      </c>
      <c r="B221" s="45" t="s">
        <v>952</v>
      </c>
      <c r="C221" s="45" t="s">
        <v>922</v>
      </c>
      <c r="D221" s="46">
        <v>2544137957</v>
      </c>
      <c r="E221" s="46">
        <v>2592713852</v>
      </c>
      <c r="F221" s="46">
        <v>2704521369</v>
      </c>
      <c r="G221" s="47">
        <f t="shared" si="3"/>
        <v>2613791059.3333335</v>
      </c>
      <c r="H221" s="35"/>
    </row>
    <row r="222" spans="1:8" ht="15">
      <c r="A222" s="45" t="s">
        <v>205</v>
      </c>
      <c r="B222" s="45" t="s">
        <v>953</v>
      </c>
      <c r="C222" s="45" t="s">
        <v>922</v>
      </c>
      <c r="D222" s="46">
        <v>2496198058</v>
      </c>
      <c r="E222" s="46">
        <v>2506285165</v>
      </c>
      <c r="F222" s="46">
        <v>2964906492</v>
      </c>
      <c r="G222" s="47">
        <f t="shared" si="3"/>
        <v>2655796571.6666665</v>
      </c>
      <c r="H222" s="35"/>
    </row>
    <row r="223" spans="1:8" ht="15">
      <c r="A223" s="45" t="s">
        <v>954</v>
      </c>
      <c r="B223" s="45" t="s">
        <v>955</v>
      </c>
      <c r="C223" s="45" t="s">
        <v>922</v>
      </c>
      <c r="D223" s="46">
        <v>6509088281</v>
      </c>
      <c r="E223" s="46">
        <v>6654449737</v>
      </c>
      <c r="F223" s="46">
        <v>6628158584</v>
      </c>
      <c r="G223" s="47">
        <f t="shared" si="3"/>
        <v>6597232200.666667</v>
      </c>
      <c r="H223" s="35"/>
    </row>
    <row r="224" spans="1:8" ht="15">
      <c r="A224" s="45" t="s">
        <v>956</v>
      </c>
      <c r="B224" s="45" t="s">
        <v>957</v>
      </c>
      <c r="C224" s="45" t="s">
        <v>958</v>
      </c>
      <c r="D224" s="46">
        <v>484468171</v>
      </c>
      <c r="E224" s="46">
        <v>492448006</v>
      </c>
      <c r="F224" s="46">
        <v>542365487</v>
      </c>
      <c r="G224" s="47">
        <f t="shared" si="3"/>
        <v>506427221.3333333</v>
      </c>
      <c r="H224" s="35"/>
    </row>
    <row r="225" spans="1:8" ht="15">
      <c r="A225" s="45" t="s">
        <v>959</v>
      </c>
      <c r="B225" s="45" t="s">
        <v>960</v>
      </c>
      <c r="C225" s="45" t="s">
        <v>958</v>
      </c>
      <c r="D225" s="46">
        <v>2866755431</v>
      </c>
      <c r="E225" s="46">
        <v>3008175349</v>
      </c>
      <c r="F225" s="46">
        <v>3178801796</v>
      </c>
      <c r="G225" s="47">
        <f t="shared" si="3"/>
        <v>3017910858.6666665</v>
      </c>
      <c r="H225" s="35"/>
    </row>
    <row r="226" spans="1:8" ht="15">
      <c r="A226" s="45" t="s">
        <v>228</v>
      </c>
      <c r="B226" s="45" t="s">
        <v>961</v>
      </c>
      <c r="C226" s="45" t="s">
        <v>958</v>
      </c>
      <c r="D226" s="46">
        <v>1197370882</v>
      </c>
      <c r="E226" s="46">
        <v>1226508608</v>
      </c>
      <c r="F226" s="46">
        <v>1311929379</v>
      </c>
      <c r="G226" s="47">
        <f t="shared" si="3"/>
        <v>1245269623</v>
      </c>
      <c r="H226" s="35"/>
    </row>
    <row r="227" spans="1:8" ht="15">
      <c r="A227" s="45" t="s">
        <v>237</v>
      </c>
      <c r="B227" s="45" t="s">
        <v>962</v>
      </c>
      <c r="C227" s="45" t="s">
        <v>958</v>
      </c>
      <c r="D227" s="46">
        <v>390989792</v>
      </c>
      <c r="E227" s="46">
        <v>405634160</v>
      </c>
      <c r="F227" s="46">
        <v>436242743</v>
      </c>
      <c r="G227" s="47">
        <f t="shared" si="3"/>
        <v>410955565</v>
      </c>
      <c r="H227" s="35"/>
    </row>
    <row r="228" spans="1:8" ht="15">
      <c r="A228" s="45" t="s">
        <v>239</v>
      </c>
      <c r="B228" s="45" t="s">
        <v>963</v>
      </c>
      <c r="C228" s="45" t="s">
        <v>958</v>
      </c>
      <c r="D228" s="46">
        <v>1330259708</v>
      </c>
      <c r="E228" s="46">
        <v>1361000111</v>
      </c>
      <c r="F228" s="46">
        <v>1451017432</v>
      </c>
      <c r="G228" s="47">
        <f t="shared" si="3"/>
        <v>1380759083.6666667</v>
      </c>
      <c r="H228" s="35"/>
    </row>
    <row r="229" spans="1:8" ht="15">
      <c r="A229" s="45" t="s">
        <v>964</v>
      </c>
      <c r="B229" s="45" t="s">
        <v>965</v>
      </c>
      <c r="C229" s="45" t="s">
        <v>958</v>
      </c>
      <c r="D229" s="46">
        <v>1285296756</v>
      </c>
      <c r="E229" s="46">
        <v>1282265518</v>
      </c>
      <c r="F229" s="46">
        <v>1368819488</v>
      </c>
      <c r="G229" s="47">
        <f t="shared" si="3"/>
        <v>1312127254</v>
      </c>
      <c r="H229" s="35"/>
    </row>
    <row r="230" spans="1:8" ht="15">
      <c r="A230" s="45" t="s">
        <v>966</v>
      </c>
      <c r="B230" s="45" t="s">
        <v>907</v>
      </c>
      <c r="C230" s="45" t="s">
        <v>958</v>
      </c>
      <c r="D230" s="46">
        <v>748084682</v>
      </c>
      <c r="E230" s="46">
        <v>707115357</v>
      </c>
      <c r="F230" s="46">
        <v>751378501</v>
      </c>
      <c r="G230" s="47">
        <f t="shared" si="3"/>
        <v>735526180</v>
      </c>
      <c r="H230" s="35"/>
    </row>
    <row r="231" spans="1:8" ht="15">
      <c r="A231" s="45" t="s">
        <v>214</v>
      </c>
      <c r="B231" s="45" t="s">
        <v>967</v>
      </c>
      <c r="C231" s="45" t="s">
        <v>958</v>
      </c>
      <c r="D231" s="46">
        <v>1582569487</v>
      </c>
      <c r="E231" s="46">
        <v>1623796885</v>
      </c>
      <c r="F231" s="46">
        <v>1723066414</v>
      </c>
      <c r="G231" s="47">
        <f t="shared" si="3"/>
        <v>1643144262</v>
      </c>
      <c r="H231" s="35"/>
    </row>
    <row r="232" spans="1:8" ht="15">
      <c r="A232" s="45" t="s">
        <v>968</v>
      </c>
      <c r="B232" s="45" t="s">
        <v>969</v>
      </c>
      <c r="C232" s="45" t="s">
        <v>958</v>
      </c>
      <c r="D232" s="46">
        <v>1456838483</v>
      </c>
      <c r="E232" s="46">
        <v>1540035726</v>
      </c>
      <c r="F232" s="46">
        <v>1676765768</v>
      </c>
      <c r="G232" s="47">
        <f t="shared" si="3"/>
        <v>1557879992.3333333</v>
      </c>
      <c r="H232" s="35"/>
    </row>
    <row r="233" spans="1:8" ht="15">
      <c r="A233" s="45" t="s">
        <v>216</v>
      </c>
      <c r="B233" s="45" t="s">
        <v>970</v>
      </c>
      <c r="C233" s="45" t="s">
        <v>958</v>
      </c>
      <c r="D233" s="46">
        <v>1444083635</v>
      </c>
      <c r="E233" s="46">
        <v>1488640215</v>
      </c>
      <c r="F233" s="46">
        <v>1573828428</v>
      </c>
      <c r="G233" s="47">
        <f t="shared" si="3"/>
        <v>1502184092.6666667</v>
      </c>
      <c r="H233" s="35"/>
    </row>
    <row r="234" spans="1:8" ht="15">
      <c r="A234" s="45" t="s">
        <v>971</v>
      </c>
      <c r="B234" s="45" t="s">
        <v>972</v>
      </c>
      <c r="C234" s="45" t="s">
        <v>958</v>
      </c>
      <c r="D234" s="46">
        <v>2700142986</v>
      </c>
      <c r="E234" s="46">
        <v>2794349040</v>
      </c>
      <c r="F234" s="46">
        <v>3063713141</v>
      </c>
      <c r="G234" s="47">
        <f t="shared" si="3"/>
        <v>2852735055.6666665</v>
      </c>
      <c r="H234" s="35"/>
    </row>
    <row r="235" spans="1:8" ht="15">
      <c r="A235" s="45" t="s">
        <v>219</v>
      </c>
      <c r="B235" s="45" t="s">
        <v>973</v>
      </c>
      <c r="C235" s="45" t="s">
        <v>958</v>
      </c>
      <c r="D235" s="46">
        <v>164083532</v>
      </c>
      <c r="E235" s="46">
        <v>160628745</v>
      </c>
      <c r="F235" s="46">
        <v>174305531</v>
      </c>
      <c r="G235" s="47">
        <f t="shared" si="3"/>
        <v>166339269.33333334</v>
      </c>
      <c r="H235" s="35"/>
    </row>
    <row r="236" spans="1:8" ht="15">
      <c r="A236" s="45" t="s">
        <v>974</v>
      </c>
      <c r="B236" s="45" t="s">
        <v>975</v>
      </c>
      <c r="C236" s="45" t="s">
        <v>958</v>
      </c>
      <c r="D236" s="46">
        <v>133941466</v>
      </c>
      <c r="E236" s="46">
        <v>136156580</v>
      </c>
      <c r="F236" s="46">
        <v>147815085</v>
      </c>
      <c r="G236" s="47">
        <f t="shared" si="3"/>
        <v>139304377</v>
      </c>
      <c r="H236" s="35"/>
    </row>
    <row r="237" spans="1:8" ht="15">
      <c r="A237" s="45" t="s">
        <v>976</v>
      </c>
      <c r="B237" s="45" t="s">
        <v>977</v>
      </c>
      <c r="C237" s="45" t="s">
        <v>958</v>
      </c>
      <c r="D237" s="46">
        <v>336509806</v>
      </c>
      <c r="E237" s="46">
        <v>322450409</v>
      </c>
      <c r="F237" s="46">
        <v>348808198</v>
      </c>
      <c r="G237" s="47">
        <f t="shared" si="3"/>
        <v>335922804.3333333</v>
      </c>
      <c r="H237" s="35"/>
    </row>
    <row r="238" spans="1:8" ht="15">
      <c r="A238" s="45" t="s">
        <v>978</v>
      </c>
      <c r="B238" s="45" t="s">
        <v>979</v>
      </c>
      <c r="C238" s="45" t="s">
        <v>958</v>
      </c>
      <c r="D238" s="46">
        <v>620918721</v>
      </c>
      <c r="E238" s="46">
        <v>635013064</v>
      </c>
      <c r="F238" s="46">
        <v>674646564</v>
      </c>
      <c r="G238" s="47">
        <f t="shared" si="3"/>
        <v>643526116.3333334</v>
      </c>
      <c r="H238" s="35"/>
    </row>
    <row r="239" spans="1:8" ht="15">
      <c r="A239" s="45" t="s">
        <v>230</v>
      </c>
      <c r="B239" s="45" t="s">
        <v>980</v>
      </c>
      <c r="C239" s="45" t="s">
        <v>958</v>
      </c>
      <c r="D239" s="46">
        <v>405485480</v>
      </c>
      <c r="E239" s="46">
        <v>418141680</v>
      </c>
      <c r="F239" s="46">
        <v>453401255</v>
      </c>
      <c r="G239" s="47">
        <f t="shared" si="3"/>
        <v>425676138.3333333</v>
      </c>
      <c r="H239" s="35"/>
    </row>
    <row r="240" spans="1:8" ht="15">
      <c r="A240" s="45" t="s">
        <v>232</v>
      </c>
      <c r="B240" s="45" t="s">
        <v>981</v>
      </c>
      <c r="C240" s="45" t="s">
        <v>958</v>
      </c>
      <c r="D240" s="46">
        <v>181072706</v>
      </c>
      <c r="E240" s="46">
        <v>188656147</v>
      </c>
      <c r="F240" s="46">
        <v>197517954</v>
      </c>
      <c r="G240" s="47">
        <f t="shared" si="3"/>
        <v>189082269</v>
      </c>
      <c r="H240" s="35"/>
    </row>
    <row r="241" spans="1:8" ht="15">
      <c r="A241" s="45" t="s">
        <v>982</v>
      </c>
      <c r="B241" s="45" t="s">
        <v>741</v>
      </c>
      <c r="C241" s="45" t="s">
        <v>958</v>
      </c>
      <c r="D241" s="46">
        <v>4839162879</v>
      </c>
      <c r="E241" s="46">
        <v>4911447944</v>
      </c>
      <c r="F241" s="46">
        <v>5252032508</v>
      </c>
      <c r="G241" s="47">
        <f t="shared" si="3"/>
        <v>5000881110.333333</v>
      </c>
      <c r="H241" s="35"/>
    </row>
    <row r="242" spans="1:8" ht="15">
      <c r="A242" s="45" t="s">
        <v>221</v>
      </c>
      <c r="B242" s="45" t="s">
        <v>983</v>
      </c>
      <c r="C242" s="45" t="s">
        <v>958</v>
      </c>
      <c r="D242" s="46">
        <v>222773188</v>
      </c>
      <c r="E242" s="46">
        <v>223085881</v>
      </c>
      <c r="F242" s="46">
        <v>235059806</v>
      </c>
      <c r="G242" s="47">
        <f t="shared" si="3"/>
        <v>226972958.33333334</v>
      </c>
      <c r="H242" s="35"/>
    </row>
    <row r="243" spans="1:8" ht="15">
      <c r="A243" s="45" t="s">
        <v>984</v>
      </c>
      <c r="B243" s="45" t="s">
        <v>985</v>
      </c>
      <c r="C243" s="45" t="s">
        <v>958</v>
      </c>
      <c r="D243" s="46">
        <v>2394426256</v>
      </c>
      <c r="E243" s="46">
        <v>2385012643</v>
      </c>
      <c r="F243" s="46">
        <v>2498979412</v>
      </c>
      <c r="G243" s="47">
        <f t="shared" si="3"/>
        <v>2426139437</v>
      </c>
      <c r="H243" s="35"/>
    </row>
    <row r="244" spans="1:8" ht="15">
      <c r="A244" s="45" t="s">
        <v>223</v>
      </c>
      <c r="B244" s="45" t="s">
        <v>986</v>
      </c>
      <c r="C244" s="45" t="s">
        <v>958</v>
      </c>
      <c r="D244" s="46">
        <v>237333778</v>
      </c>
      <c r="E244" s="46">
        <v>240150445</v>
      </c>
      <c r="F244" s="46">
        <v>258086584</v>
      </c>
      <c r="G244" s="47">
        <f t="shared" si="3"/>
        <v>245190269</v>
      </c>
      <c r="H244" s="35"/>
    </row>
    <row r="245" spans="1:8" ht="15">
      <c r="A245" s="45" t="s">
        <v>987</v>
      </c>
      <c r="B245" s="45" t="s">
        <v>988</v>
      </c>
      <c r="C245" s="45" t="s">
        <v>958</v>
      </c>
      <c r="D245" s="46">
        <v>625850508</v>
      </c>
      <c r="E245" s="46">
        <v>609982208</v>
      </c>
      <c r="F245" s="46">
        <v>662352159</v>
      </c>
      <c r="G245" s="47">
        <f t="shared" si="3"/>
        <v>632728291.6666666</v>
      </c>
      <c r="H245" s="35"/>
    </row>
    <row r="246" spans="1:8" ht="15">
      <c r="A246" s="45" t="s">
        <v>225</v>
      </c>
      <c r="B246" s="45" t="s">
        <v>989</v>
      </c>
      <c r="C246" s="45" t="s">
        <v>958</v>
      </c>
      <c r="D246" s="46">
        <v>268092618</v>
      </c>
      <c r="E246" s="46">
        <v>257859580</v>
      </c>
      <c r="F246" s="46">
        <v>283963552</v>
      </c>
      <c r="G246" s="47">
        <f t="shared" si="3"/>
        <v>269971916.6666667</v>
      </c>
      <c r="H246" s="35"/>
    </row>
    <row r="247" spans="1:8" ht="15">
      <c r="A247" s="45" t="s">
        <v>234</v>
      </c>
      <c r="B247" s="45" t="s">
        <v>990</v>
      </c>
      <c r="C247" s="45" t="s">
        <v>958</v>
      </c>
      <c r="D247" s="46">
        <v>1331686017</v>
      </c>
      <c r="E247" s="46">
        <v>1382965425</v>
      </c>
      <c r="F247" s="46">
        <v>1481572906</v>
      </c>
      <c r="G247" s="47">
        <f t="shared" si="3"/>
        <v>1398741449.3333333</v>
      </c>
      <c r="H247" s="35"/>
    </row>
    <row r="248" spans="1:8" ht="15">
      <c r="A248" s="45" t="s">
        <v>991</v>
      </c>
      <c r="B248" s="45" t="s">
        <v>992</v>
      </c>
      <c r="C248" s="45" t="s">
        <v>993</v>
      </c>
      <c r="D248" s="46">
        <v>7102914187</v>
      </c>
      <c r="E248" s="46">
        <v>7911272547</v>
      </c>
      <c r="F248" s="46">
        <v>8255768961</v>
      </c>
      <c r="G248" s="47">
        <f t="shared" si="3"/>
        <v>7756651898.333333</v>
      </c>
      <c r="H248" s="35"/>
    </row>
    <row r="249" spans="1:8" ht="15">
      <c r="A249" s="45" t="s">
        <v>994</v>
      </c>
      <c r="B249" s="45" t="s">
        <v>995</v>
      </c>
      <c r="C249" s="45" t="s">
        <v>993</v>
      </c>
      <c r="D249" s="46">
        <v>202922106</v>
      </c>
      <c r="E249" s="46">
        <v>223161851</v>
      </c>
      <c r="F249" s="46">
        <v>211493664</v>
      </c>
      <c r="G249" s="47">
        <f t="shared" si="3"/>
        <v>212525873.66666666</v>
      </c>
      <c r="H249" s="35"/>
    </row>
    <row r="250" spans="1:8" ht="15">
      <c r="A250" s="45" t="s">
        <v>996</v>
      </c>
      <c r="B250" s="45" t="s">
        <v>997</v>
      </c>
      <c r="C250" s="45" t="s">
        <v>993</v>
      </c>
      <c r="D250" s="46">
        <v>1192783413</v>
      </c>
      <c r="E250" s="46">
        <v>1201533652</v>
      </c>
      <c r="F250" s="46">
        <v>1151526589</v>
      </c>
      <c r="G250" s="47">
        <f t="shared" si="3"/>
        <v>1181947884.6666667</v>
      </c>
      <c r="H250" s="35"/>
    </row>
    <row r="251" spans="1:8" ht="15">
      <c r="A251" s="45" t="s">
        <v>998</v>
      </c>
      <c r="B251" s="45" t="s">
        <v>999</v>
      </c>
      <c r="C251" s="45" t="s">
        <v>993</v>
      </c>
      <c r="D251" s="46">
        <v>1449424979</v>
      </c>
      <c r="E251" s="46">
        <v>1440844118</v>
      </c>
      <c r="F251" s="46">
        <v>1584842681</v>
      </c>
      <c r="G251" s="47">
        <f t="shared" si="3"/>
        <v>1491703926</v>
      </c>
      <c r="H251" s="35"/>
    </row>
    <row r="252" spans="1:8" ht="15">
      <c r="A252" s="45" t="s">
        <v>1000</v>
      </c>
      <c r="B252" s="45" t="s">
        <v>1001</v>
      </c>
      <c r="C252" s="45" t="s">
        <v>993</v>
      </c>
      <c r="D252" s="46">
        <v>17533605299</v>
      </c>
      <c r="E252" s="46">
        <v>17439736877</v>
      </c>
      <c r="F252" s="46">
        <v>16823660446</v>
      </c>
      <c r="G252" s="47">
        <f t="shared" si="3"/>
        <v>17265667540.666668</v>
      </c>
      <c r="H252" s="35"/>
    </row>
    <row r="253" spans="1:8" ht="15">
      <c r="A253" s="45" t="s">
        <v>1002</v>
      </c>
      <c r="B253" s="45" t="s">
        <v>1003</v>
      </c>
      <c r="C253" s="45" t="s">
        <v>993</v>
      </c>
      <c r="D253" s="46">
        <v>40064411608</v>
      </c>
      <c r="E253" s="46">
        <v>44172746827</v>
      </c>
      <c r="F253" s="46">
        <v>45299692487</v>
      </c>
      <c r="G253" s="47">
        <f t="shared" si="3"/>
        <v>43178950307.333336</v>
      </c>
      <c r="H253" s="35"/>
    </row>
    <row r="254" spans="1:8" ht="15">
      <c r="A254" s="45" t="s">
        <v>1004</v>
      </c>
      <c r="B254" s="45" t="s">
        <v>1005</v>
      </c>
      <c r="C254" s="45" t="s">
        <v>993</v>
      </c>
      <c r="D254" s="46">
        <v>4275340637</v>
      </c>
      <c r="E254" s="46">
        <v>4486111253</v>
      </c>
      <c r="F254" s="46">
        <v>4891490261</v>
      </c>
      <c r="G254" s="47">
        <f t="shared" si="3"/>
        <v>4550980717</v>
      </c>
      <c r="H254" s="35"/>
    </row>
    <row r="255" spans="1:8" ht="15">
      <c r="A255" s="45" t="s">
        <v>1006</v>
      </c>
      <c r="B255" s="45" t="s">
        <v>1007</v>
      </c>
      <c r="C255" s="45" t="s">
        <v>993</v>
      </c>
      <c r="D255" s="46">
        <v>6632649323</v>
      </c>
      <c r="E255" s="46">
        <v>6925858715</v>
      </c>
      <c r="F255" s="46">
        <v>7616666470</v>
      </c>
      <c r="G255" s="47">
        <f t="shared" si="3"/>
        <v>7058391502.666667</v>
      </c>
      <c r="H255" s="35"/>
    </row>
    <row r="256" spans="1:8" ht="15">
      <c r="A256" s="45" t="s">
        <v>1008</v>
      </c>
      <c r="B256" s="45" t="s">
        <v>1009</v>
      </c>
      <c r="C256" s="45" t="s">
        <v>993</v>
      </c>
      <c r="D256" s="46">
        <v>5514301027</v>
      </c>
      <c r="E256" s="46">
        <v>5633744201</v>
      </c>
      <c r="F256" s="46">
        <v>5232197325</v>
      </c>
      <c r="G256" s="47">
        <f t="shared" si="3"/>
        <v>5460080851</v>
      </c>
      <c r="H256" s="35"/>
    </row>
    <row r="257" spans="1:8" ht="15">
      <c r="A257" s="45" t="s">
        <v>1010</v>
      </c>
      <c r="B257" s="45" t="s">
        <v>1011</v>
      </c>
      <c r="C257" s="45" t="s">
        <v>993</v>
      </c>
      <c r="D257" s="46">
        <v>4366591012</v>
      </c>
      <c r="E257" s="46">
        <v>4655996199</v>
      </c>
      <c r="F257" s="46">
        <v>4721954534</v>
      </c>
      <c r="G257" s="47">
        <f t="shared" si="3"/>
        <v>4581513915</v>
      </c>
      <c r="H257" s="35"/>
    </row>
    <row r="258" spans="1:8" ht="15">
      <c r="A258" s="45" t="s">
        <v>1012</v>
      </c>
      <c r="B258" s="45" t="s">
        <v>1013</v>
      </c>
      <c r="C258" s="45" t="s">
        <v>993</v>
      </c>
      <c r="D258" s="46">
        <v>4043324698</v>
      </c>
      <c r="E258" s="46">
        <v>4100569873</v>
      </c>
      <c r="F258" s="46">
        <v>4499452580</v>
      </c>
      <c r="G258" s="47">
        <f t="shared" si="3"/>
        <v>4214449050.3333335</v>
      </c>
      <c r="H258" s="35"/>
    </row>
    <row r="259" spans="1:8" ht="15">
      <c r="A259" s="45" t="s">
        <v>1014</v>
      </c>
      <c r="B259" s="45" t="s">
        <v>1015</v>
      </c>
      <c r="C259" s="45" t="s">
        <v>993</v>
      </c>
      <c r="D259" s="46">
        <v>3329753919</v>
      </c>
      <c r="E259" s="46">
        <v>3451996931</v>
      </c>
      <c r="F259" s="46">
        <v>3475811814</v>
      </c>
      <c r="G259" s="47">
        <f aca="true" t="shared" si="4" ref="G259:G322">AVERAGE(D259:F259)</f>
        <v>3419187554.6666665</v>
      </c>
      <c r="H259" s="35"/>
    </row>
    <row r="260" spans="1:8" ht="15">
      <c r="A260" s="45" t="s">
        <v>244</v>
      </c>
      <c r="B260" s="45" t="s">
        <v>1016</v>
      </c>
      <c r="C260" s="45" t="s">
        <v>1017</v>
      </c>
      <c r="D260" s="46">
        <v>786560506</v>
      </c>
      <c r="E260" s="46">
        <v>783836167</v>
      </c>
      <c r="F260" s="46">
        <v>828926770</v>
      </c>
      <c r="G260" s="47">
        <f t="shared" si="4"/>
        <v>799774481</v>
      </c>
      <c r="H260" s="35"/>
    </row>
    <row r="261" spans="1:8" ht="15">
      <c r="A261" s="45" t="s">
        <v>267</v>
      </c>
      <c r="B261" s="45" t="s">
        <v>1018</v>
      </c>
      <c r="C261" s="45" t="s">
        <v>1017</v>
      </c>
      <c r="D261" s="46">
        <v>568744943</v>
      </c>
      <c r="E261" s="46">
        <v>589854727</v>
      </c>
      <c r="F261" s="46">
        <v>612124984</v>
      </c>
      <c r="G261" s="47">
        <f t="shared" si="4"/>
        <v>590241551.3333334</v>
      </c>
      <c r="H261" s="35"/>
    </row>
    <row r="262" spans="1:8" ht="15">
      <c r="A262" s="45" t="s">
        <v>1019</v>
      </c>
      <c r="B262" s="45" t="s">
        <v>1020</v>
      </c>
      <c r="C262" s="45" t="s">
        <v>1017</v>
      </c>
      <c r="D262" s="46">
        <v>97265111</v>
      </c>
      <c r="E262" s="46">
        <v>100083222</v>
      </c>
      <c r="F262" s="46">
        <v>103551593</v>
      </c>
      <c r="G262" s="47">
        <f t="shared" si="4"/>
        <v>100299975.33333333</v>
      </c>
      <c r="H262" s="35"/>
    </row>
    <row r="263" spans="1:8" ht="15">
      <c r="A263" s="45" t="s">
        <v>269</v>
      </c>
      <c r="B263" s="45" t="s">
        <v>1021</v>
      </c>
      <c r="C263" s="45" t="s">
        <v>1017</v>
      </c>
      <c r="D263" s="46">
        <v>150333094</v>
      </c>
      <c r="E263" s="46">
        <v>151618751</v>
      </c>
      <c r="F263" s="46">
        <v>155077772</v>
      </c>
      <c r="G263" s="47">
        <f t="shared" si="4"/>
        <v>152343205.66666666</v>
      </c>
      <c r="H263" s="35"/>
    </row>
    <row r="264" spans="1:8" ht="15">
      <c r="A264" s="45" t="s">
        <v>271</v>
      </c>
      <c r="B264" s="45" t="s">
        <v>270</v>
      </c>
      <c r="C264" s="45" t="s">
        <v>1017</v>
      </c>
      <c r="D264" s="46">
        <v>411548365</v>
      </c>
      <c r="E264" s="46">
        <v>419678094</v>
      </c>
      <c r="F264" s="46">
        <v>429540106</v>
      </c>
      <c r="G264" s="47">
        <f t="shared" si="4"/>
        <v>420255521.6666667</v>
      </c>
      <c r="H264" s="35"/>
    </row>
    <row r="265" spans="1:8" ht="15">
      <c r="A265" s="45" t="s">
        <v>273</v>
      </c>
      <c r="B265" s="45" t="s">
        <v>1022</v>
      </c>
      <c r="C265" s="45" t="s">
        <v>1017</v>
      </c>
      <c r="D265" s="46">
        <v>2295299316</v>
      </c>
      <c r="E265" s="46">
        <v>2302816410</v>
      </c>
      <c r="F265" s="46">
        <v>2331337844</v>
      </c>
      <c r="G265" s="47">
        <f t="shared" si="4"/>
        <v>2309817856.6666665</v>
      </c>
      <c r="H265" s="35"/>
    </row>
    <row r="266" spans="1:8" ht="15">
      <c r="A266" s="45" t="s">
        <v>260</v>
      </c>
      <c r="B266" s="45" t="s">
        <v>1023</v>
      </c>
      <c r="C266" s="45" t="s">
        <v>1017</v>
      </c>
      <c r="D266" s="46">
        <v>873056655</v>
      </c>
      <c r="E266" s="46">
        <v>871760961</v>
      </c>
      <c r="F266" s="46">
        <v>930248532</v>
      </c>
      <c r="G266" s="47">
        <f t="shared" si="4"/>
        <v>891688716</v>
      </c>
      <c r="H266" s="35"/>
    </row>
    <row r="267" spans="1:8" ht="15">
      <c r="A267" s="45" t="s">
        <v>262</v>
      </c>
      <c r="B267" s="45" t="s">
        <v>1024</v>
      </c>
      <c r="C267" s="45" t="s">
        <v>1017</v>
      </c>
      <c r="D267" s="46">
        <v>761584586</v>
      </c>
      <c r="E267" s="46">
        <v>750292871</v>
      </c>
      <c r="F267" s="46">
        <v>787916119</v>
      </c>
      <c r="G267" s="47">
        <f t="shared" si="4"/>
        <v>766597858.6666666</v>
      </c>
      <c r="H267" s="35"/>
    </row>
    <row r="268" spans="1:8" ht="15">
      <c r="A268" s="45" t="s">
        <v>255</v>
      </c>
      <c r="B268" s="45" t="s">
        <v>1025</v>
      </c>
      <c r="C268" s="45" t="s">
        <v>1017</v>
      </c>
      <c r="D268" s="46">
        <v>463248456</v>
      </c>
      <c r="E268" s="46">
        <v>436176754</v>
      </c>
      <c r="F268" s="46">
        <v>451843503</v>
      </c>
      <c r="G268" s="47">
        <f t="shared" si="4"/>
        <v>450422904.3333333</v>
      </c>
      <c r="H268" s="35"/>
    </row>
    <row r="269" spans="1:8" ht="15">
      <c r="A269" s="45" t="s">
        <v>274</v>
      </c>
      <c r="B269" s="45" t="s">
        <v>963</v>
      </c>
      <c r="C269" s="45" t="s">
        <v>1017</v>
      </c>
      <c r="D269" s="46">
        <v>562856152</v>
      </c>
      <c r="E269" s="46">
        <v>542975551</v>
      </c>
      <c r="F269" s="46">
        <v>553170540</v>
      </c>
      <c r="G269" s="47">
        <f t="shared" si="4"/>
        <v>553000747.6666666</v>
      </c>
      <c r="H269" s="35"/>
    </row>
    <row r="270" spans="1:8" ht="15">
      <c r="A270" s="45" t="s">
        <v>246</v>
      </c>
      <c r="B270" s="45" t="s">
        <v>1026</v>
      </c>
      <c r="C270" s="45" t="s">
        <v>1017</v>
      </c>
      <c r="D270" s="46">
        <v>169116012</v>
      </c>
      <c r="E270" s="46">
        <v>170497743</v>
      </c>
      <c r="F270" s="46">
        <v>180561515</v>
      </c>
      <c r="G270" s="47">
        <f t="shared" si="4"/>
        <v>173391756.66666666</v>
      </c>
      <c r="H270" s="35"/>
    </row>
    <row r="271" spans="1:8" ht="15">
      <c r="A271" s="45" t="s">
        <v>276</v>
      </c>
      <c r="B271" s="45" t="s">
        <v>1027</v>
      </c>
      <c r="C271" s="45" t="s">
        <v>1017</v>
      </c>
      <c r="D271" s="46">
        <v>170119902</v>
      </c>
      <c r="E271" s="46">
        <v>170859608</v>
      </c>
      <c r="F271" s="46">
        <v>179018230</v>
      </c>
      <c r="G271" s="47">
        <f t="shared" si="4"/>
        <v>173332580</v>
      </c>
      <c r="H271" s="35"/>
    </row>
    <row r="272" spans="1:8" ht="15">
      <c r="A272" s="45" t="s">
        <v>278</v>
      </c>
      <c r="B272" s="45" t="s">
        <v>1028</v>
      </c>
      <c r="C272" s="45" t="s">
        <v>1017</v>
      </c>
      <c r="D272" s="46">
        <v>125134276</v>
      </c>
      <c r="E272" s="46">
        <v>125865378</v>
      </c>
      <c r="F272" s="46">
        <v>130955369</v>
      </c>
      <c r="G272" s="47">
        <f t="shared" si="4"/>
        <v>127318341</v>
      </c>
      <c r="H272" s="35"/>
    </row>
    <row r="273" spans="1:8" ht="15">
      <c r="A273" s="45" t="s">
        <v>280</v>
      </c>
      <c r="B273" s="45" t="s">
        <v>1029</v>
      </c>
      <c r="C273" s="45" t="s">
        <v>1017</v>
      </c>
      <c r="D273" s="46">
        <v>350467418</v>
      </c>
      <c r="E273" s="46">
        <v>349771749</v>
      </c>
      <c r="F273" s="46">
        <v>373129831</v>
      </c>
      <c r="G273" s="47">
        <f t="shared" si="4"/>
        <v>357789666</v>
      </c>
      <c r="H273" s="35"/>
    </row>
    <row r="274" spans="1:8" ht="15">
      <c r="A274" s="45" t="s">
        <v>248</v>
      </c>
      <c r="B274" s="45" t="s">
        <v>1030</v>
      </c>
      <c r="C274" s="45" t="s">
        <v>1017</v>
      </c>
      <c r="D274" s="46">
        <v>688150282</v>
      </c>
      <c r="E274" s="46">
        <v>691678093</v>
      </c>
      <c r="F274" s="46">
        <v>731568444</v>
      </c>
      <c r="G274" s="47">
        <f t="shared" si="4"/>
        <v>703798939.6666666</v>
      </c>
      <c r="H274" s="35"/>
    </row>
    <row r="275" spans="1:8" ht="15">
      <c r="A275" s="45" t="s">
        <v>250</v>
      </c>
      <c r="B275" s="45" t="s">
        <v>1031</v>
      </c>
      <c r="C275" s="45" t="s">
        <v>1017</v>
      </c>
      <c r="D275" s="46">
        <v>623182913</v>
      </c>
      <c r="E275" s="46">
        <v>635713106</v>
      </c>
      <c r="F275" s="46">
        <v>684407722</v>
      </c>
      <c r="G275" s="47">
        <f t="shared" si="4"/>
        <v>647767913.6666666</v>
      </c>
      <c r="H275" s="35"/>
    </row>
    <row r="276" spans="1:8" ht="15">
      <c r="A276" s="45" t="s">
        <v>291</v>
      </c>
      <c r="B276" s="45" t="s">
        <v>290</v>
      </c>
      <c r="C276" s="45" t="s">
        <v>1017</v>
      </c>
      <c r="D276" s="46">
        <v>807744909</v>
      </c>
      <c r="E276" s="46">
        <v>818922974</v>
      </c>
      <c r="F276" s="46">
        <v>864288474</v>
      </c>
      <c r="G276" s="47">
        <f t="shared" si="4"/>
        <v>830318785.6666666</v>
      </c>
      <c r="H276" s="35"/>
    </row>
    <row r="277" spans="1:8" ht="15">
      <c r="A277" s="45" t="s">
        <v>282</v>
      </c>
      <c r="B277" s="45" t="s">
        <v>1032</v>
      </c>
      <c r="C277" s="45" t="s">
        <v>1017</v>
      </c>
      <c r="D277" s="46">
        <v>284127095</v>
      </c>
      <c r="E277" s="46">
        <v>285053469</v>
      </c>
      <c r="F277" s="46">
        <v>287604232</v>
      </c>
      <c r="G277" s="47">
        <f t="shared" si="4"/>
        <v>285594932</v>
      </c>
      <c r="H277" s="35"/>
    </row>
    <row r="278" spans="1:8" ht="15">
      <c r="A278" s="45" t="s">
        <v>284</v>
      </c>
      <c r="B278" s="45" t="s">
        <v>1033</v>
      </c>
      <c r="C278" s="45" t="s">
        <v>1017</v>
      </c>
      <c r="D278" s="46">
        <v>925955630</v>
      </c>
      <c r="E278" s="46">
        <v>941321044</v>
      </c>
      <c r="F278" s="46">
        <v>988024976</v>
      </c>
      <c r="G278" s="47">
        <f t="shared" si="4"/>
        <v>951767216.6666666</v>
      </c>
      <c r="H278" s="35"/>
    </row>
    <row r="279" spans="1:8" ht="15">
      <c r="A279" s="45" t="s">
        <v>252</v>
      </c>
      <c r="B279" s="45" t="s">
        <v>1034</v>
      </c>
      <c r="C279" s="45" t="s">
        <v>1017</v>
      </c>
      <c r="D279" s="46">
        <v>122030292</v>
      </c>
      <c r="E279" s="46">
        <v>121605309</v>
      </c>
      <c r="F279" s="46">
        <v>129167972</v>
      </c>
      <c r="G279" s="47">
        <f t="shared" si="4"/>
        <v>124267857.66666667</v>
      </c>
      <c r="H279" s="35"/>
    </row>
    <row r="280" spans="1:8" ht="15">
      <c r="A280" s="45" t="s">
        <v>257</v>
      </c>
      <c r="B280" s="45" t="s">
        <v>1035</v>
      </c>
      <c r="C280" s="45" t="s">
        <v>1017</v>
      </c>
      <c r="D280" s="46">
        <v>4252970881</v>
      </c>
      <c r="E280" s="46">
        <v>4340763867</v>
      </c>
      <c r="F280" s="46">
        <v>4554604026</v>
      </c>
      <c r="G280" s="47">
        <f t="shared" si="4"/>
        <v>4382779591.333333</v>
      </c>
      <c r="H280" s="35"/>
    </row>
    <row r="281" spans="1:8" ht="15">
      <c r="A281" s="45" t="s">
        <v>264</v>
      </c>
      <c r="B281" s="45" t="s">
        <v>1036</v>
      </c>
      <c r="C281" s="45" t="s">
        <v>1017</v>
      </c>
      <c r="D281" s="46">
        <v>3239931404</v>
      </c>
      <c r="E281" s="46">
        <v>3164551463</v>
      </c>
      <c r="F281" s="46">
        <v>3534722774</v>
      </c>
      <c r="G281" s="47">
        <f t="shared" si="4"/>
        <v>3313068547</v>
      </c>
      <c r="H281" s="35"/>
    </row>
    <row r="282" spans="1:8" ht="15">
      <c r="A282" s="45" t="s">
        <v>293</v>
      </c>
      <c r="B282" s="45" t="s">
        <v>1037</v>
      </c>
      <c r="C282" s="45" t="s">
        <v>1017</v>
      </c>
      <c r="D282" s="46">
        <v>91726067</v>
      </c>
      <c r="E282" s="46">
        <v>88359571</v>
      </c>
      <c r="F282" s="46">
        <v>95554160</v>
      </c>
      <c r="G282" s="47">
        <f t="shared" si="4"/>
        <v>91879932.66666667</v>
      </c>
      <c r="H282" s="35"/>
    </row>
    <row r="283" spans="1:8" ht="15">
      <c r="A283" s="45" t="s">
        <v>286</v>
      </c>
      <c r="B283" s="45" t="s">
        <v>1038</v>
      </c>
      <c r="C283" s="45" t="s">
        <v>1017</v>
      </c>
      <c r="D283" s="46">
        <v>1625576522</v>
      </c>
      <c r="E283" s="46">
        <v>1595170744</v>
      </c>
      <c r="F283" s="46">
        <v>1642709287</v>
      </c>
      <c r="G283" s="47">
        <f t="shared" si="4"/>
        <v>1621152184.3333333</v>
      </c>
      <c r="H283" s="35"/>
    </row>
    <row r="284" spans="1:8" ht="15">
      <c r="A284" s="45" t="s">
        <v>288</v>
      </c>
      <c r="B284" s="45" t="s">
        <v>1039</v>
      </c>
      <c r="C284" s="45" t="s">
        <v>1017</v>
      </c>
      <c r="D284" s="46">
        <v>855623692</v>
      </c>
      <c r="E284" s="46">
        <v>846282009</v>
      </c>
      <c r="F284" s="46">
        <v>879907783</v>
      </c>
      <c r="G284" s="47">
        <f t="shared" si="4"/>
        <v>860604494.6666666</v>
      </c>
      <c r="H284" s="35"/>
    </row>
    <row r="285" spans="1:8" ht="15">
      <c r="A285" s="45" t="s">
        <v>295</v>
      </c>
      <c r="B285" s="45" t="s">
        <v>1040</v>
      </c>
      <c r="C285" s="45" t="s">
        <v>1017</v>
      </c>
      <c r="D285" s="46">
        <v>513437898</v>
      </c>
      <c r="E285" s="46">
        <v>540587666</v>
      </c>
      <c r="F285" s="46">
        <v>563469574</v>
      </c>
      <c r="G285" s="47">
        <f t="shared" si="4"/>
        <v>539165046</v>
      </c>
      <c r="H285" s="35"/>
    </row>
    <row r="286" spans="1:8" ht="15">
      <c r="A286" s="45" t="s">
        <v>299</v>
      </c>
      <c r="B286" s="45" t="s">
        <v>1041</v>
      </c>
      <c r="C286" s="45" t="s">
        <v>1042</v>
      </c>
      <c r="D286" s="46">
        <v>3028653830</v>
      </c>
      <c r="E286" s="46">
        <v>2961792166</v>
      </c>
      <c r="F286" s="46">
        <v>3157457835</v>
      </c>
      <c r="G286" s="47">
        <f t="shared" si="4"/>
        <v>3049301277</v>
      </c>
      <c r="H286" s="35"/>
    </row>
    <row r="287" spans="1:8" ht="15">
      <c r="A287" s="45" t="s">
        <v>1043</v>
      </c>
      <c r="B287" s="45" t="s">
        <v>1044</v>
      </c>
      <c r="C287" s="45" t="s">
        <v>1042</v>
      </c>
      <c r="D287" s="46">
        <v>3208552544</v>
      </c>
      <c r="E287" s="46">
        <v>3243884045</v>
      </c>
      <c r="F287" s="46">
        <v>3439016827</v>
      </c>
      <c r="G287" s="47">
        <f t="shared" si="4"/>
        <v>3297151138.6666665</v>
      </c>
      <c r="H287" s="35"/>
    </row>
    <row r="288" spans="1:8" ht="15">
      <c r="A288" s="45" t="s">
        <v>1045</v>
      </c>
      <c r="B288" s="45" t="s">
        <v>612</v>
      </c>
      <c r="C288" s="45" t="s">
        <v>1042</v>
      </c>
      <c r="D288" s="46">
        <v>9092964387</v>
      </c>
      <c r="E288" s="46">
        <v>9235625909</v>
      </c>
      <c r="F288" s="46">
        <v>9503204116</v>
      </c>
      <c r="G288" s="47">
        <f t="shared" si="4"/>
        <v>9277264804</v>
      </c>
      <c r="H288" s="35"/>
    </row>
    <row r="289" spans="1:8" ht="15">
      <c r="A289" s="45" t="s">
        <v>301</v>
      </c>
      <c r="B289" s="45" t="s">
        <v>1046</v>
      </c>
      <c r="C289" s="45" t="s">
        <v>1042</v>
      </c>
      <c r="D289" s="46">
        <v>456819288</v>
      </c>
      <c r="E289" s="46">
        <v>452802406</v>
      </c>
      <c r="F289" s="46">
        <v>494617614</v>
      </c>
      <c r="G289" s="47">
        <f t="shared" si="4"/>
        <v>468079769.3333333</v>
      </c>
      <c r="H289" s="35"/>
    </row>
    <row r="290" spans="1:8" ht="15">
      <c r="A290" s="45" t="s">
        <v>304</v>
      </c>
      <c r="B290" s="45" t="s">
        <v>1047</v>
      </c>
      <c r="C290" s="45" t="s">
        <v>1042</v>
      </c>
      <c r="D290" s="46">
        <v>334673461</v>
      </c>
      <c r="E290" s="46">
        <v>343470283</v>
      </c>
      <c r="F290" s="46">
        <v>358184989</v>
      </c>
      <c r="G290" s="47">
        <f t="shared" si="4"/>
        <v>345442911</v>
      </c>
      <c r="H290" s="35"/>
    </row>
    <row r="291" spans="1:8" ht="15">
      <c r="A291" s="45" t="s">
        <v>305</v>
      </c>
      <c r="B291" s="45" t="s">
        <v>908</v>
      </c>
      <c r="C291" s="45" t="s">
        <v>1042</v>
      </c>
      <c r="D291" s="46">
        <v>4208701180</v>
      </c>
      <c r="E291" s="46">
        <v>4161397144</v>
      </c>
      <c r="F291" s="46">
        <v>4213855972</v>
      </c>
      <c r="G291" s="47">
        <f t="shared" si="4"/>
        <v>4194651432</v>
      </c>
      <c r="H291" s="35"/>
    </row>
    <row r="292" spans="1:8" ht="15">
      <c r="A292" s="45" t="s">
        <v>1048</v>
      </c>
      <c r="B292" s="45" t="s">
        <v>910</v>
      </c>
      <c r="C292" s="45" t="s">
        <v>1042</v>
      </c>
      <c r="D292" s="46">
        <v>4896267886</v>
      </c>
      <c r="E292" s="46">
        <v>5048855318</v>
      </c>
      <c r="F292" s="46">
        <v>5227407678</v>
      </c>
      <c r="G292" s="47">
        <f t="shared" si="4"/>
        <v>5057510294</v>
      </c>
      <c r="H292" s="35"/>
    </row>
    <row r="293" spans="1:8" ht="15">
      <c r="A293" s="45" t="s">
        <v>307</v>
      </c>
      <c r="B293" s="45" t="s">
        <v>1049</v>
      </c>
      <c r="C293" s="45" t="s">
        <v>1042</v>
      </c>
      <c r="D293" s="46">
        <v>510560663</v>
      </c>
      <c r="E293" s="46">
        <v>516289410</v>
      </c>
      <c r="F293" s="46">
        <v>551680292</v>
      </c>
      <c r="G293" s="47">
        <f t="shared" si="4"/>
        <v>526176788.3333333</v>
      </c>
      <c r="H293" s="35"/>
    </row>
    <row r="294" spans="1:8" ht="15">
      <c r="A294" s="45" t="s">
        <v>1050</v>
      </c>
      <c r="B294" s="45" t="s">
        <v>1051</v>
      </c>
      <c r="C294" s="45" t="s">
        <v>1042</v>
      </c>
      <c r="D294" s="46">
        <v>2355226948</v>
      </c>
      <c r="E294" s="46">
        <v>2336784545</v>
      </c>
      <c r="F294" s="46">
        <v>2565528049</v>
      </c>
      <c r="G294" s="47">
        <f t="shared" si="4"/>
        <v>2419179847.3333335</v>
      </c>
      <c r="H294" s="35"/>
    </row>
    <row r="295" spans="1:8" ht="15">
      <c r="A295" s="45" t="s">
        <v>1052</v>
      </c>
      <c r="B295" s="45" t="s">
        <v>1053</v>
      </c>
      <c r="C295" s="45" t="s">
        <v>1042</v>
      </c>
      <c r="D295" s="46">
        <v>2794897586</v>
      </c>
      <c r="E295" s="46">
        <v>2812441333</v>
      </c>
      <c r="F295" s="46">
        <v>2988798324</v>
      </c>
      <c r="G295" s="47">
        <f t="shared" si="4"/>
        <v>2865379081</v>
      </c>
      <c r="H295" s="35"/>
    </row>
    <row r="296" spans="1:8" ht="15">
      <c r="A296" s="45" t="s">
        <v>312</v>
      </c>
      <c r="B296" s="45" t="s">
        <v>1054</v>
      </c>
      <c r="C296" s="45" t="s">
        <v>1042</v>
      </c>
      <c r="D296" s="46">
        <v>6724994873</v>
      </c>
      <c r="E296" s="46">
        <v>6851856075</v>
      </c>
      <c r="F296" s="46">
        <v>6932934427</v>
      </c>
      <c r="G296" s="47">
        <f t="shared" si="4"/>
        <v>6836595125</v>
      </c>
      <c r="H296" s="35"/>
    </row>
    <row r="297" spans="1:8" ht="15">
      <c r="A297" s="48" t="s">
        <v>1055</v>
      </c>
      <c r="B297" s="45" t="s">
        <v>1056</v>
      </c>
      <c r="C297" s="45" t="s">
        <v>1042</v>
      </c>
      <c r="D297" s="46">
        <v>8648386451</v>
      </c>
      <c r="E297" s="46">
        <v>8734563707</v>
      </c>
      <c r="F297" s="46">
        <v>8902154329</v>
      </c>
      <c r="G297" s="47">
        <f t="shared" si="4"/>
        <v>8761701495.666666</v>
      </c>
      <c r="H297" s="35"/>
    </row>
    <row r="298" spans="1:8" ht="15">
      <c r="A298" s="45" t="s">
        <v>1057</v>
      </c>
      <c r="B298" s="45" t="s">
        <v>1058</v>
      </c>
      <c r="C298" s="45" t="s">
        <v>1059</v>
      </c>
      <c r="D298" s="46">
        <v>2710519488</v>
      </c>
      <c r="E298" s="46">
        <v>2789346310</v>
      </c>
      <c r="F298" s="46">
        <v>3096492660</v>
      </c>
      <c r="G298" s="47">
        <f t="shared" si="4"/>
        <v>2865452819.3333335</v>
      </c>
      <c r="H298" s="35"/>
    </row>
    <row r="299" spans="1:8" ht="15">
      <c r="A299" s="45" t="s">
        <v>1060</v>
      </c>
      <c r="B299" s="45" t="s">
        <v>1061</v>
      </c>
      <c r="C299" s="45" t="s">
        <v>1059</v>
      </c>
      <c r="D299" s="46">
        <v>1816110090</v>
      </c>
      <c r="E299" s="46">
        <v>2001515366</v>
      </c>
      <c r="F299" s="46">
        <v>1989382527</v>
      </c>
      <c r="G299" s="47">
        <f t="shared" si="4"/>
        <v>1935669327.6666667</v>
      </c>
      <c r="H299" s="35"/>
    </row>
    <row r="300" spans="1:8" ht="15">
      <c r="A300" s="45" t="s">
        <v>1062</v>
      </c>
      <c r="B300" s="45" t="s">
        <v>1063</v>
      </c>
      <c r="C300" s="45" t="s">
        <v>1059</v>
      </c>
      <c r="D300" s="46">
        <v>645890586</v>
      </c>
      <c r="E300" s="46">
        <v>674003524</v>
      </c>
      <c r="F300" s="46">
        <v>739107378</v>
      </c>
      <c r="G300" s="47">
        <f t="shared" si="4"/>
        <v>686333829.3333334</v>
      </c>
      <c r="H300" s="35"/>
    </row>
    <row r="301" spans="1:8" ht="15">
      <c r="A301" s="45" t="s">
        <v>1064</v>
      </c>
      <c r="B301" s="45" t="s">
        <v>1065</v>
      </c>
      <c r="C301" s="45" t="s">
        <v>1059</v>
      </c>
      <c r="D301" s="46">
        <v>7604130044</v>
      </c>
      <c r="E301" s="46">
        <v>7652042909</v>
      </c>
      <c r="F301" s="46">
        <v>8215766566</v>
      </c>
      <c r="G301" s="47">
        <f t="shared" si="4"/>
        <v>7823979839.666667</v>
      </c>
      <c r="H301" s="35"/>
    </row>
    <row r="302" spans="1:8" ht="15">
      <c r="A302" s="45" t="s">
        <v>1066</v>
      </c>
      <c r="B302" s="45" t="s">
        <v>1067</v>
      </c>
      <c r="C302" s="45" t="s">
        <v>1059</v>
      </c>
      <c r="D302" s="46">
        <v>18977744720</v>
      </c>
      <c r="E302" s="46">
        <v>18027033665</v>
      </c>
      <c r="F302" s="46">
        <v>19051543860</v>
      </c>
      <c r="G302" s="47">
        <f t="shared" si="4"/>
        <v>18685440748.333332</v>
      </c>
      <c r="H302" s="35"/>
    </row>
    <row r="303" spans="1:8" ht="15">
      <c r="A303" s="45" t="s">
        <v>1068</v>
      </c>
      <c r="B303" s="45" t="s">
        <v>1069</v>
      </c>
      <c r="C303" s="45" t="s">
        <v>1059</v>
      </c>
      <c r="D303" s="46">
        <v>214442401</v>
      </c>
      <c r="E303" s="46">
        <v>224794228</v>
      </c>
      <c r="F303" s="46">
        <v>242538321</v>
      </c>
      <c r="G303" s="47">
        <f t="shared" si="4"/>
        <v>227258316.66666666</v>
      </c>
      <c r="H303" s="35"/>
    </row>
    <row r="304" spans="1:8" ht="15">
      <c r="A304" s="45" t="s">
        <v>1070</v>
      </c>
      <c r="B304" s="45" t="s">
        <v>1071</v>
      </c>
      <c r="C304" s="45" t="s">
        <v>1059</v>
      </c>
      <c r="D304" s="46">
        <v>1384949698</v>
      </c>
      <c r="E304" s="46">
        <v>1407826853</v>
      </c>
      <c r="F304" s="46">
        <v>1399324112</v>
      </c>
      <c r="G304" s="47">
        <f t="shared" si="4"/>
        <v>1397366887.6666667</v>
      </c>
      <c r="H304" s="35"/>
    </row>
    <row r="305" spans="1:8" ht="15">
      <c r="A305" s="45" t="s">
        <v>1072</v>
      </c>
      <c r="B305" s="45" t="s">
        <v>1073</v>
      </c>
      <c r="C305" s="45" t="s">
        <v>1059</v>
      </c>
      <c r="D305" s="46">
        <v>436559735</v>
      </c>
      <c r="E305" s="46">
        <v>454478361</v>
      </c>
      <c r="F305" s="46">
        <v>480413210</v>
      </c>
      <c r="G305" s="47">
        <f t="shared" si="4"/>
        <v>457150435.3333333</v>
      </c>
      <c r="H305" s="35"/>
    </row>
    <row r="306" spans="1:8" ht="15">
      <c r="A306" s="49" t="s">
        <v>1074</v>
      </c>
      <c r="B306" s="45" t="s">
        <v>1075</v>
      </c>
      <c r="C306" s="45" t="s">
        <v>1059</v>
      </c>
      <c r="D306" s="46">
        <v>8363364180</v>
      </c>
      <c r="E306" s="46">
        <v>8566650693</v>
      </c>
      <c r="F306" s="46">
        <v>9009948009</v>
      </c>
      <c r="G306" s="47">
        <f t="shared" si="4"/>
        <v>8646654294</v>
      </c>
      <c r="H306" s="35"/>
    </row>
    <row r="307" spans="1:8" ht="15">
      <c r="A307" s="49" t="s">
        <v>1076</v>
      </c>
      <c r="B307" s="45" t="s">
        <v>1077</v>
      </c>
      <c r="C307" s="45" t="s">
        <v>1059</v>
      </c>
      <c r="D307" s="46">
        <v>2425241182</v>
      </c>
      <c r="E307" s="46">
        <v>2492943305</v>
      </c>
      <c r="F307" s="46">
        <v>2731459595</v>
      </c>
      <c r="G307" s="47">
        <f t="shared" si="4"/>
        <v>2549881360.6666665</v>
      </c>
      <c r="H307" s="35"/>
    </row>
    <row r="308" spans="1:8" ht="15">
      <c r="A308" s="49" t="s">
        <v>1078</v>
      </c>
      <c r="B308" s="45" t="s">
        <v>1079</v>
      </c>
      <c r="C308" s="45" t="s">
        <v>1059</v>
      </c>
      <c r="D308" s="46">
        <v>1540230841</v>
      </c>
      <c r="E308" s="46">
        <v>1710782109</v>
      </c>
      <c r="F308" s="46">
        <v>1902821062</v>
      </c>
      <c r="G308" s="47">
        <f t="shared" si="4"/>
        <v>1717944670.6666667</v>
      </c>
      <c r="H308" s="35"/>
    </row>
    <row r="309" spans="1:8" ht="15">
      <c r="A309" s="49" t="s">
        <v>1080</v>
      </c>
      <c r="B309" s="45" t="s">
        <v>1081</v>
      </c>
      <c r="C309" s="45" t="s">
        <v>1059</v>
      </c>
      <c r="D309" s="46">
        <v>964206291</v>
      </c>
      <c r="E309" s="46">
        <v>963105515</v>
      </c>
      <c r="F309" s="46">
        <v>1025261602</v>
      </c>
      <c r="G309" s="47">
        <f t="shared" si="4"/>
        <v>984191136</v>
      </c>
      <c r="H309" s="35"/>
    </row>
    <row r="310" spans="1:8" ht="15">
      <c r="A310" s="49" t="s">
        <v>1082</v>
      </c>
      <c r="B310" s="45" t="s">
        <v>972</v>
      </c>
      <c r="C310" s="45" t="s">
        <v>1059</v>
      </c>
      <c r="D310" s="46">
        <v>9490601322</v>
      </c>
      <c r="E310" s="46">
        <v>9707943937</v>
      </c>
      <c r="F310" s="46">
        <v>10531097960</v>
      </c>
      <c r="G310" s="47">
        <f t="shared" si="4"/>
        <v>9909881073</v>
      </c>
      <c r="H310" s="35"/>
    </row>
    <row r="311" spans="1:8" ht="15">
      <c r="A311" s="49" t="s">
        <v>1083</v>
      </c>
      <c r="B311" s="45" t="s">
        <v>1084</v>
      </c>
      <c r="C311" s="45" t="s">
        <v>1059</v>
      </c>
      <c r="D311" s="46">
        <v>3476214498</v>
      </c>
      <c r="E311" s="46">
        <v>3597094747</v>
      </c>
      <c r="F311" s="46">
        <v>3825441577</v>
      </c>
      <c r="G311" s="47">
        <f t="shared" si="4"/>
        <v>3632916940.6666665</v>
      </c>
      <c r="H311" s="35"/>
    </row>
    <row r="312" spans="1:8" ht="15">
      <c r="A312" s="49" t="s">
        <v>1085</v>
      </c>
      <c r="B312" s="45" t="s">
        <v>1086</v>
      </c>
      <c r="C312" s="45" t="s">
        <v>1059</v>
      </c>
      <c r="D312" s="46">
        <v>4720618007</v>
      </c>
      <c r="E312" s="46">
        <v>5189736128</v>
      </c>
      <c r="F312" s="46">
        <v>5637474035</v>
      </c>
      <c r="G312" s="47">
        <f t="shared" si="4"/>
        <v>5182609390</v>
      </c>
      <c r="H312" s="35"/>
    </row>
    <row r="313" spans="1:8" ht="15">
      <c r="A313" s="45" t="s">
        <v>1087</v>
      </c>
      <c r="B313" s="45" t="s">
        <v>1088</v>
      </c>
      <c r="C313" s="45" t="s">
        <v>1059</v>
      </c>
      <c r="D313" s="46">
        <v>3409801971</v>
      </c>
      <c r="E313" s="46">
        <v>3566469863</v>
      </c>
      <c r="F313" s="46">
        <v>3732030353</v>
      </c>
      <c r="G313" s="47">
        <f t="shared" si="4"/>
        <v>3569434062.3333335</v>
      </c>
      <c r="H313" s="35"/>
    </row>
    <row r="314" spans="1:8" ht="15">
      <c r="A314" s="45" t="s">
        <v>1089</v>
      </c>
      <c r="B314" s="45" t="s">
        <v>1090</v>
      </c>
      <c r="C314" s="45" t="s">
        <v>1059</v>
      </c>
      <c r="D314" s="46">
        <v>8051799444</v>
      </c>
      <c r="E314" s="46">
        <v>8611871924</v>
      </c>
      <c r="F314" s="46">
        <v>9866800272</v>
      </c>
      <c r="G314" s="47">
        <f t="shared" si="4"/>
        <v>8843490546.666666</v>
      </c>
      <c r="H314" s="35"/>
    </row>
    <row r="315" spans="1:8" ht="15">
      <c r="A315" s="45" t="s">
        <v>310</v>
      </c>
      <c r="B315" s="45" t="s">
        <v>1091</v>
      </c>
      <c r="C315" s="45" t="s">
        <v>1059</v>
      </c>
      <c r="D315" s="46">
        <v>4595852459</v>
      </c>
      <c r="E315" s="46">
        <v>4641479692</v>
      </c>
      <c r="F315" s="46">
        <v>4661724699</v>
      </c>
      <c r="G315" s="47">
        <f t="shared" si="4"/>
        <v>4633018950</v>
      </c>
      <c r="H315" s="35"/>
    </row>
    <row r="316" spans="1:8" ht="15">
      <c r="A316" s="45" t="s">
        <v>1092</v>
      </c>
      <c r="B316" s="45" t="s">
        <v>1093</v>
      </c>
      <c r="C316" s="45" t="s">
        <v>1059</v>
      </c>
      <c r="D316" s="46">
        <v>4988389311</v>
      </c>
      <c r="E316" s="46">
        <v>5253273848</v>
      </c>
      <c r="F316" s="46">
        <v>5507968586</v>
      </c>
      <c r="G316" s="47">
        <f t="shared" si="4"/>
        <v>5249877248.333333</v>
      </c>
      <c r="H316" s="35"/>
    </row>
    <row r="317" spans="1:8" ht="15">
      <c r="A317" s="45" t="s">
        <v>1094</v>
      </c>
      <c r="B317" s="45" t="s">
        <v>1095</v>
      </c>
      <c r="C317" s="45" t="s">
        <v>1059</v>
      </c>
      <c r="D317" s="46">
        <v>948984734</v>
      </c>
      <c r="E317" s="46">
        <v>994216591</v>
      </c>
      <c r="F317" s="46">
        <v>1072268749</v>
      </c>
      <c r="G317" s="47">
        <f t="shared" si="4"/>
        <v>1005156691.3333334</v>
      </c>
      <c r="H317" s="35"/>
    </row>
    <row r="318" spans="1:8" ht="15">
      <c r="A318" s="45" t="s">
        <v>1096</v>
      </c>
      <c r="B318" s="45" t="s">
        <v>1097</v>
      </c>
      <c r="C318" s="45" t="s">
        <v>1059</v>
      </c>
      <c r="D318" s="46">
        <v>9704425241</v>
      </c>
      <c r="E318" s="46">
        <v>9228008397</v>
      </c>
      <c r="F318" s="46">
        <v>10005080108</v>
      </c>
      <c r="G318" s="47">
        <f t="shared" si="4"/>
        <v>9645837915.333334</v>
      </c>
      <c r="H318" s="35"/>
    </row>
    <row r="319" spans="1:8" ht="15">
      <c r="A319" s="45" t="s">
        <v>1098</v>
      </c>
      <c r="B319" s="45" t="s">
        <v>1099</v>
      </c>
      <c r="C319" s="45" t="s">
        <v>1059</v>
      </c>
      <c r="D319" s="46">
        <v>4296892566</v>
      </c>
      <c r="E319" s="46">
        <v>4357099806</v>
      </c>
      <c r="F319" s="46">
        <v>4611971397</v>
      </c>
      <c r="G319" s="47">
        <f t="shared" si="4"/>
        <v>4421987923</v>
      </c>
      <c r="H319" s="35"/>
    </row>
    <row r="320" spans="1:8" ht="15">
      <c r="A320" s="45" t="s">
        <v>1100</v>
      </c>
      <c r="B320" s="45" t="s">
        <v>1101</v>
      </c>
      <c r="C320" s="45" t="s">
        <v>1059</v>
      </c>
      <c r="D320" s="46">
        <v>1440543219</v>
      </c>
      <c r="E320" s="46">
        <v>1523319960</v>
      </c>
      <c r="F320" s="46">
        <v>1682919844</v>
      </c>
      <c r="G320" s="47">
        <f t="shared" si="4"/>
        <v>1548927674.3333333</v>
      </c>
      <c r="H320" s="35"/>
    </row>
    <row r="321" spans="1:8" ht="15">
      <c r="A321" s="45" t="s">
        <v>1102</v>
      </c>
      <c r="B321" s="45" t="s">
        <v>1103</v>
      </c>
      <c r="C321" s="45" t="s">
        <v>1059</v>
      </c>
      <c r="D321" s="46">
        <v>845598744</v>
      </c>
      <c r="E321" s="46">
        <v>862992437</v>
      </c>
      <c r="F321" s="46">
        <v>917761875</v>
      </c>
      <c r="G321" s="47">
        <f t="shared" si="4"/>
        <v>875451018.6666666</v>
      </c>
      <c r="H321" s="35"/>
    </row>
    <row r="322" spans="1:8" ht="15">
      <c r="A322" s="45" t="s">
        <v>1104</v>
      </c>
      <c r="B322" s="45" t="s">
        <v>1105</v>
      </c>
      <c r="C322" s="45" t="s">
        <v>1059</v>
      </c>
      <c r="D322" s="46">
        <v>11756131957</v>
      </c>
      <c r="E322" s="46">
        <v>12592691519</v>
      </c>
      <c r="F322" s="46">
        <v>12854114887</v>
      </c>
      <c r="G322" s="47">
        <f t="shared" si="4"/>
        <v>12400979454.333334</v>
      </c>
      <c r="H322" s="35"/>
    </row>
    <row r="323" spans="1:8" ht="15">
      <c r="A323" s="45" t="s">
        <v>1106</v>
      </c>
      <c r="B323" s="45" t="s">
        <v>1107</v>
      </c>
      <c r="C323" s="45" t="s">
        <v>1108</v>
      </c>
      <c r="D323" s="46">
        <v>758983502</v>
      </c>
      <c r="E323" s="46">
        <v>792080917</v>
      </c>
      <c r="F323" s="46">
        <v>832611203</v>
      </c>
      <c r="G323" s="47">
        <f aca="true" t="shared" si="5" ref="G323:G386">AVERAGE(D323:F323)</f>
        <v>794558540.6666666</v>
      </c>
      <c r="H323" s="35"/>
    </row>
    <row r="324" spans="1:8" ht="15">
      <c r="A324" s="45" t="s">
        <v>380</v>
      </c>
      <c r="B324" s="45" t="s">
        <v>1109</v>
      </c>
      <c r="C324" s="45" t="s">
        <v>1108</v>
      </c>
      <c r="D324" s="46">
        <v>196405803</v>
      </c>
      <c r="E324" s="46">
        <v>202212824</v>
      </c>
      <c r="F324" s="46">
        <v>207004388</v>
      </c>
      <c r="G324" s="47">
        <f t="shared" si="5"/>
        <v>201874338.33333334</v>
      </c>
      <c r="H324" s="35"/>
    </row>
    <row r="325" spans="1:8" ht="15">
      <c r="A325" s="45" t="s">
        <v>1110</v>
      </c>
      <c r="B325" s="45" t="s">
        <v>1111</v>
      </c>
      <c r="C325" s="45" t="s">
        <v>1108</v>
      </c>
      <c r="D325" s="46">
        <v>1881944411</v>
      </c>
      <c r="E325" s="46">
        <v>2032844575</v>
      </c>
      <c r="F325" s="46">
        <v>2257093249</v>
      </c>
      <c r="G325" s="47">
        <f t="shared" si="5"/>
        <v>2057294078.3333333</v>
      </c>
      <c r="H325" s="35"/>
    </row>
    <row r="326" spans="1:8" ht="15">
      <c r="A326" s="45" t="s">
        <v>333</v>
      </c>
      <c r="B326" s="45" t="s">
        <v>1112</v>
      </c>
      <c r="C326" s="45" t="s">
        <v>1108</v>
      </c>
      <c r="D326" s="46">
        <v>937676167</v>
      </c>
      <c r="E326" s="46">
        <v>944247431</v>
      </c>
      <c r="F326" s="46">
        <v>1006728142</v>
      </c>
      <c r="G326" s="47">
        <f t="shared" si="5"/>
        <v>962883913.3333334</v>
      </c>
      <c r="H326" s="35"/>
    </row>
    <row r="327" spans="1:8" ht="15">
      <c r="A327" s="45" t="s">
        <v>1113</v>
      </c>
      <c r="B327" s="45" t="s">
        <v>1114</v>
      </c>
      <c r="C327" s="45" t="s">
        <v>1108</v>
      </c>
      <c r="D327" s="46">
        <v>1105982602</v>
      </c>
      <c r="E327" s="46">
        <v>1202381536</v>
      </c>
      <c r="F327" s="46">
        <v>1305538354</v>
      </c>
      <c r="G327" s="47">
        <f t="shared" si="5"/>
        <v>1204634164</v>
      </c>
      <c r="H327" s="35"/>
    </row>
    <row r="328" spans="1:8" ht="15">
      <c r="A328" s="45" t="s">
        <v>1115</v>
      </c>
      <c r="B328" s="45" t="s">
        <v>1116</v>
      </c>
      <c r="C328" s="45" t="s">
        <v>1108</v>
      </c>
      <c r="D328" s="46">
        <v>1817117185</v>
      </c>
      <c r="E328" s="46">
        <v>1908425932</v>
      </c>
      <c r="F328" s="46">
        <v>2054003315</v>
      </c>
      <c r="G328" s="47">
        <f t="shared" si="5"/>
        <v>1926515477.3333333</v>
      </c>
      <c r="H328" s="35"/>
    </row>
    <row r="329" spans="1:8" ht="15">
      <c r="A329" s="45" t="s">
        <v>1117</v>
      </c>
      <c r="B329" s="45" t="s">
        <v>1118</v>
      </c>
      <c r="C329" s="45" t="s">
        <v>1108</v>
      </c>
      <c r="D329" s="46">
        <v>1418201973</v>
      </c>
      <c r="E329" s="46">
        <v>1476709223</v>
      </c>
      <c r="F329" s="46">
        <v>1595163653</v>
      </c>
      <c r="G329" s="47">
        <f t="shared" si="5"/>
        <v>1496691616.3333333</v>
      </c>
      <c r="H329" s="35"/>
    </row>
    <row r="330" spans="1:8" ht="15">
      <c r="A330" s="45" t="s">
        <v>1119</v>
      </c>
      <c r="B330" s="45" t="s">
        <v>1120</v>
      </c>
      <c r="C330" s="45" t="s">
        <v>1108</v>
      </c>
      <c r="D330" s="46">
        <v>1584382240</v>
      </c>
      <c r="E330" s="46">
        <v>1606337173</v>
      </c>
      <c r="F330" s="46">
        <v>1808707966</v>
      </c>
      <c r="G330" s="47">
        <f t="shared" si="5"/>
        <v>1666475793</v>
      </c>
      <c r="H330" s="35"/>
    </row>
    <row r="331" spans="1:8" ht="15">
      <c r="A331" s="45" t="s">
        <v>316</v>
      </c>
      <c r="B331" s="45" t="s">
        <v>1121</v>
      </c>
      <c r="C331" s="45" t="s">
        <v>1108</v>
      </c>
      <c r="D331" s="46">
        <v>3044575977</v>
      </c>
      <c r="E331" s="46">
        <v>3102832247</v>
      </c>
      <c r="F331" s="46">
        <v>3301028222</v>
      </c>
      <c r="G331" s="47">
        <f t="shared" si="5"/>
        <v>3149478815.3333335</v>
      </c>
      <c r="H331" s="35"/>
    </row>
    <row r="332" spans="1:8" ht="15">
      <c r="A332" s="45" t="s">
        <v>1122</v>
      </c>
      <c r="B332" s="45" t="s">
        <v>1123</v>
      </c>
      <c r="C332" s="45" t="s">
        <v>1108</v>
      </c>
      <c r="D332" s="46">
        <v>2822394325</v>
      </c>
      <c r="E332" s="46">
        <v>2845925764</v>
      </c>
      <c r="F332" s="46">
        <v>3205962839</v>
      </c>
      <c r="G332" s="47">
        <f t="shared" si="5"/>
        <v>2958094309.3333335</v>
      </c>
      <c r="H332" s="35"/>
    </row>
    <row r="333" spans="1:8" ht="15">
      <c r="A333" s="45" t="s">
        <v>346</v>
      </c>
      <c r="B333" s="45" t="s">
        <v>1124</v>
      </c>
      <c r="C333" s="45" t="s">
        <v>1108</v>
      </c>
      <c r="D333" s="46">
        <v>2352469413</v>
      </c>
      <c r="E333" s="46">
        <v>2546526631</v>
      </c>
      <c r="F333" s="46">
        <v>2697804246</v>
      </c>
      <c r="G333" s="47">
        <f t="shared" si="5"/>
        <v>2532266763.3333335</v>
      </c>
      <c r="H333" s="35"/>
    </row>
    <row r="334" spans="1:8" ht="15">
      <c r="A334" s="45" t="s">
        <v>330</v>
      </c>
      <c r="B334" s="45" t="s">
        <v>1125</v>
      </c>
      <c r="C334" s="45" t="s">
        <v>1108</v>
      </c>
      <c r="D334" s="46">
        <v>262789835</v>
      </c>
      <c r="E334" s="46">
        <v>259441744</v>
      </c>
      <c r="F334" s="46">
        <v>275448502</v>
      </c>
      <c r="G334" s="47">
        <f t="shared" si="5"/>
        <v>265893360.33333334</v>
      </c>
      <c r="H334" s="35"/>
    </row>
    <row r="335" spans="1:8" ht="15">
      <c r="A335" s="45" t="s">
        <v>365</v>
      </c>
      <c r="B335" s="45" t="s">
        <v>1126</v>
      </c>
      <c r="C335" s="45" t="s">
        <v>1108</v>
      </c>
      <c r="D335" s="46">
        <v>1785198165</v>
      </c>
      <c r="E335" s="46">
        <v>1869226865</v>
      </c>
      <c r="F335" s="46">
        <v>2119671507</v>
      </c>
      <c r="G335" s="47">
        <f t="shared" si="5"/>
        <v>1924698845.6666667</v>
      </c>
      <c r="H335" s="35"/>
    </row>
    <row r="336" spans="1:8" ht="15">
      <c r="A336" s="45" t="s">
        <v>318</v>
      </c>
      <c r="B336" s="45" t="s">
        <v>1127</v>
      </c>
      <c r="C336" s="45" t="s">
        <v>1108</v>
      </c>
      <c r="D336" s="46">
        <v>171914944</v>
      </c>
      <c r="E336" s="46">
        <v>175392966</v>
      </c>
      <c r="F336" s="46">
        <v>187872671</v>
      </c>
      <c r="G336" s="47">
        <f t="shared" si="5"/>
        <v>178393527</v>
      </c>
      <c r="H336" s="35"/>
    </row>
    <row r="337" spans="1:8" ht="15">
      <c r="A337" s="45" t="s">
        <v>320</v>
      </c>
      <c r="B337" s="45" t="s">
        <v>1128</v>
      </c>
      <c r="C337" s="45" t="s">
        <v>1108</v>
      </c>
      <c r="D337" s="46">
        <v>1110626704</v>
      </c>
      <c r="E337" s="46">
        <v>1153639683</v>
      </c>
      <c r="F337" s="46">
        <v>1226447510</v>
      </c>
      <c r="G337" s="47">
        <f t="shared" si="5"/>
        <v>1163571299</v>
      </c>
      <c r="H337" s="35"/>
    </row>
    <row r="338" spans="1:8" ht="15">
      <c r="A338" s="45" t="s">
        <v>322</v>
      </c>
      <c r="B338" s="45" t="s">
        <v>1129</v>
      </c>
      <c r="C338" s="45" t="s">
        <v>1108</v>
      </c>
      <c r="D338" s="46">
        <v>6710556698</v>
      </c>
      <c r="E338" s="46">
        <v>7050941430</v>
      </c>
      <c r="F338" s="46">
        <v>7284810776</v>
      </c>
      <c r="G338" s="47">
        <f t="shared" si="5"/>
        <v>7015436301.333333</v>
      </c>
      <c r="H338" s="35"/>
    </row>
    <row r="339" spans="1:8" ht="15">
      <c r="A339" s="45" t="s">
        <v>335</v>
      </c>
      <c r="B339" s="45" t="s">
        <v>1130</v>
      </c>
      <c r="C339" s="45" t="s">
        <v>1108</v>
      </c>
      <c r="D339" s="46">
        <v>698153074</v>
      </c>
      <c r="E339" s="46">
        <v>744499746</v>
      </c>
      <c r="F339" s="46">
        <v>824524862</v>
      </c>
      <c r="G339" s="47">
        <f t="shared" si="5"/>
        <v>755725894</v>
      </c>
      <c r="H339" s="35"/>
    </row>
    <row r="340" spans="1:8" ht="15">
      <c r="A340" s="45" t="s">
        <v>1131</v>
      </c>
      <c r="B340" s="45" t="s">
        <v>1132</v>
      </c>
      <c r="C340" s="45" t="s">
        <v>1108</v>
      </c>
      <c r="D340" s="46">
        <v>4314260091</v>
      </c>
      <c r="E340" s="46">
        <v>4355982881</v>
      </c>
      <c r="F340" s="46">
        <v>4533100478</v>
      </c>
      <c r="G340" s="47">
        <f t="shared" si="5"/>
        <v>4401114483.333333</v>
      </c>
      <c r="H340" s="35"/>
    </row>
    <row r="341" spans="1:8" ht="15">
      <c r="A341" s="45" t="s">
        <v>324</v>
      </c>
      <c r="B341" s="45" t="s">
        <v>1133</v>
      </c>
      <c r="C341" s="45" t="s">
        <v>1108</v>
      </c>
      <c r="D341" s="46">
        <v>7644393392</v>
      </c>
      <c r="E341" s="46">
        <v>7754650084</v>
      </c>
      <c r="F341" s="46">
        <v>8512281895</v>
      </c>
      <c r="G341" s="47">
        <f t="shared" si="5"/>
        <v>7970441790.333333</v>
      </c>
      <c r="H341" s="35"/>
    </row>
    <row r="342" spans="1:8" ht="15">
      <c r="A342" s="45" t="s">
        <v>1134</v>
      </c>
      <c r="B342" s="45" t="s">
        <v>1135</v>
      </c>
      <c r="C342" s="45" t="s">
        <v>1108</v>
      </c>
      <c r="D342" s="46">
        <v>305538233</v>
      </c>
      <c r="E342" s="46">
        <v>312308772</v>
      </c>
      <c r="F342" s="46">
        <v>337920141</v>
      </c>
      <c r="G342" s="47">
        <f t="shared" si="5"/>
        <v>318589048.6666667</v>
      </c>
      <c r="H342" s="35"/>
    </row>
    <row r="343" spans="1:8" ht="15">
      <c r="A343" s="45" t="s">
        <v>1136</v>
      </c>
      <c r="B343" s="45" t="s">
        <v>1137</v>
      </c>
      <c r="C343" s="45" t="s">
        <v>1108</v>
      </c>
      <c r="D343" s="46">
        <v>583631414</v>
      </c>
      <c r="E343" s="46">
        <v>642571622</v>
      </c>
      <c r="F343" s="46">
        <v>754776420</v>
      </c>
      <c r="G343" s="47">
        <f t="shared" si="5"/>
        <v>660326485.3333334</v>
      </c>
      <c r="H343" s="35"/>
    </row>
    <row r="344" spans="1:8" ht="15">
      <c r="A344" s="45" t="s">
        <v>1138</v>
      </c>
      <c r="B344" s="45" t="s">
        <v>1139</v>
      </c>
      <c r="C344" s="45" t="s">
        <v>1108</v>
      </c>
      <c r="D344" s="46">
        <v>772748902</v>
      </c>
      <c r="E344" s="46">
        <v>805882419</v>
      </c>
      <c r="F344" s="46">
        <v>880988677</v>
      </c>
      <c r="G344" s="47">
        <f t="shared" si="5"/>
        <v>819873332.6666666</v>
      </c>
      <c r="H344" s="35"/>
    </row>
    <row r="345" spans="1:8" ht="15">
      <c r="A345" s="45" t="s">
        <v>358</v>
      </c>
      <c r="B345" s="45" t="s">
        <v>1140</v>
      </c>
      <c r="C345" s="45" t="s">
        <v>1108</v>
      </c>
      <c r="D345" s="46">
        <v>1783835475</v>
      </c>
      <c r="E345" s="46">
        <v>1755883153</v>
      </c>
      <c r="F345" s="46">
        <v>1842968344</v>
      </c>
      <c r="G345" s="47">
        <f t="shared" si="5"/>
        <v>1794228990.6666667</v>
      </c>
      <c r="H345" s="35"/>
    </row>
    <row r="346" spans="1:8" ht="15">
      <c r="A346" s="45" t="s">
        <v>353</v>
      </c>
      <c r="B346" s="45" t="s">
        <v>352</v>
      </c>
      <c r="C346" s="45" t="s">
        <v>1108</v>
      </c>
      <c r="D346" s="46">
        <v>161209874</v>
      </c>
      <c r="E346" s="46">
        <v>162426109</v>
      </c>
      <c r="F346" s="46">
        <v>203936316</v>
      </c>
      <c r="G346" s="47">
        <f t="shared" si="5"/>
        <v>175857433</v>
      </c>
      <c r="H346" s="35"/>
    </row>
    <row r="347" spans="1:8" ht="15">
      <c r="A347" s="45" t="s">
        <v>1141</v>
      </c>
      <c r="B347" s="45" t="s">
        <v>1142</v>
      </c>
      <c r="C347" s="45" t="s">
        <v>1108</v>
      </c>
      <c r="D347" s="46">
        <v>5250153775</v>
      </c>
      <c r="E347" s="46">
        <v>5555421127</v>
      </c>
      <c r="F347" s="46">
        <v>6153566204</v>
      </c>
      <c r="G347" s="47">
        <f t="shared" si="5"/>
        <v>5653047035.333333</v>
      </c>
      <c r="H347" s="35"/>
    </row>
    <row r="348" spans="1:8" ht="15">
      <c r="A348" s="45" t="s">
        <v>326</v>
      </c>
      <c r="B348" s="45" t="s">
        <v>1143</v>
      </c>
      <c r="C348" s="45" t="s">
        <v>1108</v>
      </c>
      <c r="D348" s="46">
        <v>7324554794</v>
      </c>
      <c r="E348" s="46">
        <v>7477540523</v>
      </c>
      <c r="F348" s="46">
        <v>7810466972</v>
      </c>
      <c r="G348" s="47">
        <f t="shared" si="5"/>
        <v>7537520763</v>
      </c>
      <c r="H348" s="35"/>
    </row>
    <row r="349" spans="1:8" ht="15">
      <c r="A349" s="45" t="s">
        <v>1144</v>
      </c>
      <c r="B349" s="45" t="s">
        <v>1145</v>
      </c>
      <c r="C349" s="45" t="s">
        <v>1108</v>
      </c>
      <c r="D349" s="46">
        <v>2373624718</v>
      </c>
      <c r="E349" s="46">
        <v>2463824223</v>
      </c>
      <c r="F349" s="46">
        <v>2703377187</v>
      </c>
      <c r="G349" s="47">
        <f t="shared" si="5"/>
        <v>2513608709.3333335</v>
      </c>
      <c r="H349" s="35"/>
    </row>
    <row r="350" spans="1:8" ht="15">
      <c r="A350" s="45" t="s">
        <v>328</v>
      </c>
      <c r="B350" s="45" t="s">
        <v>1146</v>
      </c>
      <c r="C350" s="45" t="s">
        <v>1108</v>
      </c>
      <c r="D350" s="46">
        <v>8125904617</v>
      </c>
      <c r="E350" s="46">
        <v>8223019294</v>
      </c>
      <c r="F350" s="46">
        <v>8604380031</v>
      </c>
      <c r="G350" s="47">
        <f t="shared" si="5"/>
        <v>8317767980.666667</v>
      </c>
      <c r="H350" s="35"/>
    </row>
    <row r="351" spans="1:8" ht="15">
      <c r="A351" s="45" t="s">
        <v>341</v>
      </c>
      <c r="B351" s="45" t="s">
        <v>1147</v>
      </c>
      <c r="C351" s="45" t="s">
        <v>1108</v>
      </c>
      <c r="D351" s="46">
        <v>1178466005</v>
      </c>
      <c r="E351" s="46">
        <v>1176978362</v>
      </c>
      <c r="F351" s="46">
        <v>1317902147</v>
      </c>
      <c r="G351" s="47">
        <f t="shared" si="5"/>
        <v>1224448838</v>
      </c>
      <c r="H351" s="35"/>
    </row>
    <row r="352" spans="1:8" ht="15">
      <c r="A352" s="45" t="s">
        <v>343</v>
      </c>
      <c r="B352" s="45" t="s">
        <v>1148</v>
      </c>
      <c r="C352" s="45" t="s">
        <v>1108</v>
      </c>
      <c r="D352" s="46">
        <v>2399740718</v>
      </c>
      <c r="E352" s="46">
        <v>2447860540</v>
      </c>
      <c r="F352" s="46">
        <v>2585986331</v>
      </c>
      <c r="G352" s="47">
        <f t="shared" si="5"/>
        <v>2477862529.6666665</v>
      </c>
      <c r="H352" s="35"/>
    </row>
    <row r="353" spans="1:8" ht="15">
      <c r="A353" s="45" t="s">
        <v>1149</v>
      </c>
      <c r="B353" s="45" t="s">
        <v>1150</v>
      </c>
      <c r="C353" s="45" t="s">
        <v>1108</v>
      </c>
      <c r="D353" s="46">
        <v>11486358419</v>
      </c>
      <c r="E353" s="46">
        <v>11709003877</v>
      </c>
      <c r="F353" s="46">
        <v>12432078665</v>
      </c>
      <c r="G353" s="47">
        <f t="shared" si="5"/>
        <v>11875813653.666666</v>
      </c>
      <c r="H353" s="35"/>
    </row>
    <row r="354" spans="1:8" ht="15">
      <c r="A354" s="45" t="s">
        <v>1151</v>
      </c>
      <c r="B354" s="45" t="s">
        <v>1152</v>
      </c>
      <c r="C354" s="45" t="s">
        <v>1108</v>
      </c>
      <c r="D354" s="46">
        <v>1991181911</v>
      </c>
      <c r="E354" s="46">
        <v>2072565543</v>
      </c>
      <c r="F354" s="46">
        <v>2122709080</v>
      </c>
      <c r="G354" s="47">
        <f t="shared" si="5"/>
        <v>2062152178</v>
      </c>
      <c r="H354" s="35"/>
    </row>
    <row r="355" spans="1:8" ht="15">
      <c r="A355" s="45" t="s">
        <v>370</v>
      </c>
      <c r="B355" s="45" t="s">
        <v>1153</v>
      </c>
      <c r="C355" s="45" t="s">
        <v>1108</v>
      </c>
      <c r="D355" s="46">
        <v>1616910111</v>
      </c>
      <c r="E355" s="46">
        <v>1638388957</v>
      </c>
      <c r="F355" s="46">
        <v>1830308815</v>
      </c>
      <c r="G355" s="47">
        <f t="shared" si="5"/>
        <v>1695202627.6666667</v>
      </c>
      <c r="H355" s="35"/>
    </row>
    <row r="356" spans="1:8" ht="15">
      <c r="A356" s="45" t="s">
        <v>1154</v>
      </c>
      <c r="B356" s="45" t="s">
        <v>1155</v>
      </c>
      <c r="C356" s="45" t="s">
        <v>1108</v>
      </c>
      <c r="D356" s="46">
        <v>4197218006</v>
      </c>
      <c r="E356" s="46">
        <v>4404017272</v>
      </c>
      <c r="F356" s="46">
        <v>4661869349</v>
      </c>
      <c r="G356" s="47">
        <f t="shared" si="5"/>
        <v>4421034875.666667</v>
      </c>
      <c r="H356" s="35"/>
    </row>
    <row r="357" spans="1:8" ht="15">
      <c r="A357" s="45" t="s">
        <v>1156</v>
      </c>
      <c r="B357" s="45" t="s">
        <v>1157</v>
      </c>
      <c r="C357" s="45" t="s">
        <v>1108</v>
      </c>
      <c r="D357" s="46">
        <v>663099640</v>
      </c>
      <c r="E357" s="46">
        <v>689745261</v>
      </c>
      <c r="F357" s="46">
        <v>740172180</v>
      </c>
      <c r="G357" s="47">
        <f t="shared" si="5"/>
        <v>697672360.3333334</v>
      </c>
      <c r="H357" s="35"/>
    </row>
    <row r="358" spans="1:8" ht="15">
      <c r="A358" s="45" t="s">
        <v>350</v>
      </c>
      <c r="B358" s="45" t="s">
        <v>1158</v>
      </c>
      <c r="C358" s="45" t="s">
        <v>1108</v>
      </c>
      <c r="D358" s="46">
        <v>3494695498</v>
      </c>
      <c r="E358" s="46">
        <v>3806685636</v>
      </c>
      <c r="F358" s="46">
        <v>3943251720</v>
      </c>
      <c r="G358" s="47">
        <f t="shared" si="5"/>
        <v>3748210951.3333335</v>
      </c>
      <c r="H358" s="35"/>
    </row>
    <row r="359" spans="1:8" ht="15">
      <c r="A359" s="45" t="s">
        <v>355</v>
      </c>
      <c r="B359" s="45" t="s">
        <v>1159</v>
      </c>
      <c r="C359" s="45" t="s">
        <v>1108</v>
      </c>
      <c r="D359" s="46">
        <v>5427003839</v>
      </c>
      <c r="E359" s="46">
        <v>5643376890</v>
      </c>
      <c r="F359" s="46">
        <v>6428673122</v>
      </c>
      <c r="G359" s="47">
        <f t="shared" si="5"/>
        <v>5833017950.333333</v>
      </c>
      <c r="H359" s="35"/>
    </row>
    <row r="360" spans="1:8" ht="15">
      <c r="A360" s="45" t="s">
        <v>372</v>
      </c>
      <c r="B360" s="45" t="s">
        <v>1160</v>
      </c>
      <c r="C360" s="45" t="s">
        <v>1108</v>
      </c>
      <c r="D360" s="46">
        <v>1349558785</v>
      </c>
      <c r="E360" s="46">
        <v>1398771251</v>
      </c>
      <c r="F360" s="46">
        <v>1523158380</v>
      </c>
      <c r="G360" s="47">
        <f t="shared" si="5"/>
        <v>1423829472</v>
      </c>
      <c r="H360" s="35"/>
    </row>
    <row r="361" spans="1:8" ht="15">
      <c r="A361" s="45" t="s">
        <v>1161</v>
      </c>
      <c r="B361" s="45" t="s">
        <v>1162</v>
      </c>
      <c r="C361" s="45" t="s">
        <v>1108</v>
      </c>
      <c r="D361" s="46">
        <v>2577070639</v>
      </c>
      <c r="E361" s="46">
        <v>2682498105</v>
      </c>
      <c r="F361" s="46">
        <v>2958836276</v>
      </c>
      <c r="G361" s="47">
        <f t="shared" si="5"/>
        <v>2739468340</v>
      </c>
      <c r="H361" s="35"/>
    </row>
    <row r="362" spans="1:8" ht="15">
      <c r="A362" s="45" t="s">
        <v>360</v>
      </c>
      <c r="B362" s="45" t="s">
        <v>1163</v>
      </c>
      <c r="C362" s="45" t="s">
        <v>1108</v>
      </c>
      <c r="D362" s="46">
        <v>2357604284</v>
      </c>
      <c r="E362" s="46">
        <v>2494872009</v>
      </c>
      <c r="F362" s="46">
        <v>2557232493</v>
      </c>
      <c r="G362" s="47">
        <f t="shared" si="5"/>
        <v>2469902928.6666665</v>
      </c>
      <c r="H362" s="35"/>
    </row>
    <row r="363" spans="1:8" ht="15">
      <c r="A363" s="45" t="s">
        <v>1164</v>
      </c>
      <c r="B363" s="45" t="s">
        <v>1165</v>
      </c>
      <c r="C363" s="45" t="s">
        <v>1108</v>
      </c>
      <c r="D363" s="46">
        <v>91247106</v>
      </c>
      <c r="E363" s="46">
        <v>86739495</v>
      </c>
      <c r="F363" s="46">
        <v>90159521</v>
      </c>
      <c r="G363" s="47">
        <f t="shared" si="5"/>
        <v>89382040.66666667</v>
      </c>
      <c r="H363" s="35"/>
    </row>
    <row r="364" spans="1:8" ht="15">
      <c r="A364" s="45" t="s">
        <v>367</v>
      </c>
      <c r="B364" s="45" t="s">
        <v>1166</v>
      </c>
      <c r="C364" s="45" t="s">
        <v>1108</v>
      </c>
      <c r="D364" s="46">
        <v>3851628640</v>
      </c>
      <c r="E364" s="46">
        <v>3944385541</v>
      </c>
      <c r="F364" s="46">
        <v>4266700423</v>
      </c>
      <c r="G364" s="47">
        <f t="shared" si="5"/>
        <v>4020904868</v>
      </c>
      <c r="H364" s="35"/>
    </row>
    <row r="365" spans="1:8" ht="15">
      <c r="A365" s="45" t="s">
        <v>374</v>
      </c>
      <c r="B365" s="45" t="s">
        <v>1167</v>
      </c>
      <c r="C365" s="45" t="s">
        <v>1108</v>
      </c>
      <c r="D365" s="46">
        <v>887746887</v>
      </c>
      <c r="E365" s="46">
        <v>906755300</v>
      </c>
      <c r="F365" s="46">
        <v>987162085</v>
      </c>
      <c r="G365" s="47">
        <f t="shared" si="5"/>
        <v>927221424</v>
      </c>
      <c r="H365" s="35"/>
    </row>
    <row r="366" spans="1:8" ht="15">
      <c r="A366" s="45" t="s">
        <v>1168</v>
      </c>
      <c r="B366" s="45" t="s">
        <v>1169</v>
      </c>
      <c r="C366" s="45" t="s">
        <v>1108</v>
      </c>
      <c r="D366" s="46">
        <v>2671554727</v>
      </c>
      <c r="E366" s="46">
        <v>2456188640</v>
      </c>
      <c r="F366" s="46">
        <v>2734763509</v>
      </c>
      <c r="G366" s="47">
        <f t="shared" si="5"/>
        <v>2620835625.3333335</v>
      </c>
      <c r="H366" s="35"/>
    </row>
    <row r="367" spans="1:8" ht="15">
      <c r="A367" s="45" t="s">
        <v>362</v>
      </c>
      <c r="B367" s="45" t="s">
        <v>1170</v>
      </c>
      <c r="C367" s="45" t="s">
        <v>1108</v>
      </c>
      <c r="D367" s="46">
        <v>1206132904</v>
      </c>
      <c r="E367" s="46">
        <v>1307152252</v>
      </c>
      <c r="F367" s="46">
        <v>1369663325</v>
      </c>
      <c r="G367" s="47">
        <f t="shared" si="5"/>
        <v>1294316160.3333333</v>
      </c>
      <c r="H367" s="35"/>
    </row>
    <row r="368" spans="1:8" ht="15">
      <c r="A368" s="45" t="s">
        <v>348</v>
      </c>
      <c r="B368" s="45" t="s">
        <v>1171</v>
      </c>
      <c r="C368" s="45" t="s">
        <v>1108</v>
      </c>
      <c r="D368" s="46">
        <v>52681954</v>
      </c>
      <c r="E368" s="46">
        <v>55817461</v>
      </c>
      <c r="F368" s="46">
        <v>66128423</v>
      </c>
      <c r="G368" s="47">
        <f t="shared" si="5"/>
        <v>58209279.333333336</v>
      </c>
      <c r="H368" s="35"/>
    </row>
    <row r="369" spans="1:8" ht="15">
      <c r="A369" s="45" t="s">
        <v>1172</v>
      </c>
      <c r="B369" s="45" t="s">
        <v>1173</v>
      </c>
      <c r="C369" s="45" t="s">
        <v>1108</v>
      </c>
      <c r="D369" s="46">
        <v>429940123</v>
      </c>
      <c r="E369" s="46">
        <v>451675887</v>
      </c>
      <c r="F369" s="46">
        <v>512134174</v>
      </c>
      <c r="G369" s="47">
        <f t="shared" si="5"/>
        <v>464583394.6666667</v>
      </c>
      <c r="H369" s="35"/>
    </row>
    <row r="370" spans="1:8" ht="15">
      <c r="A370" s="45" t="s">
        <v>1174</v>
      </c>
      <c r="B370" s="45" t="s">
        <v>1175</v>
      </c>
      <c r="C370" s="45" t="s">
        <v>1108</v>
      </c>
      <c r="D370" s="46">
        <v>4375766716</v>
      </c>
      <c r="E370" s="46">
        <v>4559418822</v>
      </c>
      <c r="F370" s="46">
        <v>5130746732</v>
      </c>
      <c r="G370" s="47">
        <f t="shared" si="5"/>
        <v>4688644090</v>
      </c>
      <c r="H370" s="35"/>
    </row>
    <row r="371" spans="1:8" ht="15">
      <c r="A371" s="45" t="s">
        <v>1176</v>
      </c>
      <c r="B371" s="45" t="s">
        <v>1177</v>
      </c>
      <c r="C371" s="45" t="s">
        <v>1108</v>
      </c>
      <c r="D371" s="46">
        <v>1310713524</v>
      </c>
      <c r="E371" s="46">
        <v>1320458176</v>
      </c>
      <c r="F371" s="46">
        <v>1460720916</v>
      </c>
      <c r="G371" s="47">
        <f t="shared" si="5"/>
        <v>1363964205.3333333</v>
      </c>
      <c r="H371" s="35"/>
    </row>
    <row r="372" spans="1:8" ht="15">
      <c r="A372" s="45" t="s">
        <v>1178</v>
      </c>
      <c r="B372" s="45" t="s">
        <v>1179</v>
      </c>
      <c r="C372" s="45" t="s">
        <v>1108</v>
      </c>
      <c r="D372" s="46">
        <v>633042794</v>
      </c>
      <c r="E372" s="46">
        <v>690860047</v>
      </c>
      <c r="F372" s="46">
        <v>758578606</v>
      </c>
      <c r="G372" s="47">
        <f t="shared" si="5"/>
        <v>694160482.3333334</v>
      </c>
      <c r="H372" s="35"/>
    </row>
    <row r="373" spans="1:8" ht="15">
      <c r="A373" s="45" t="s">
        <v>382</v>
      </c>
      <c r="B373" s="45" t="s">
        <v>1180</v>
      </c>
      <c r="C373" s="45" t="s">
        <v>1108</v>
      </c>
      <c r="D373" s="46">
        <v>1365084751</v>
      </c>
      <c r="E373" s="46">
        <v>1410272135</v>
      </c>
      <c r="F373" s="46">
        <v>1474415477</v>
      </c>
      <c r="G373" s="47">
        <f t="shared" si="5"/>
        <v>1416590787.6666667</v>
      </c>
      <c r="H373" s="35"/>
    </row>
    <row r="374" spans="1:8" ht="15">
      <c r="A374" s="45" t="s">
        <v>1181</v>
      </c>
      <c r="B374" s="45" t="s">
        <v>1182</v>
      </c>
      <c r="C374" s="45" t="s">
        <v>1108</v>
      </c>
      <c r="D374" s="46">
        <v>6591490849</v>
      </c>
      <c r="E374" s="46">
        <v>6684612767</v>
      </c>
      <c r="F374" s="46">
        <v>7221756734</v>
      </c>
      <c r="G374" s="47">
        <f t="shared" si="5"/>
        <v>6832620116.666667</v>
      </c>
      <c r="H374" s="35"/>
    </row>
    <row r="375" spans="1:8" ht="15">
      <c r="A375" s="45" t="s">
        <v>376</v>
      </c>
      <c r="B375" s="45" t="s">
        <v>1183</v>
      </c>
      <c r="C375" s="45" t="s">
        <v>1108</v>
      </c>
      <c r="D375" s="46">
        <v>1459973614</v>
      </c>
      <c r="E375" s="46">
        <v>1502233073</v>
      </c>
      <c r="F375" s="46">
        <v>1709320241</v>
      </c>
      <c r="G375" s="47">
        <f t="shared" si="5"/>
        <v>1557175642.6666667</v>
      </c>
      <c r="H375" s="35"/>
    </row>
    <row r="376" spans="1:8" ht="15">
      <c r="A376" s="45" t="s">
        <v>1184</v>
      </c>
      <c r="B376" s="45" t="s">
        <v>1185</v>
      </c>
      <c r="C376" s="45" t="s">
        <v>1186</v>
      </c>
      <c r="D376" s="46">
        <v>1195167954</v>
      </c>
      <c r="E376" s="46">
        <v>1194820832</v>
      </c>
      <c r="F376" s="46">
        <v>1289077058</v>
      </c>
      <c r="G376" s="47">
        <f t="shared" si="5"/>
        <v>1226355281.3333333</v>
      </c>
      <c r="H376" s="35"/>
    </row>
    <row r="377" spans="1:8" ht="15">
      <c r="A377" s="45" t="s">
        <v>1187</v>
      </c>
      <c r="B377" s="45" t="s">
        <v>1188</v>
      </c>
      <c r="C377" s="45" t="s">
        <v>1186</v>
      </c>
      <c r="D377" s="46">
        <v>973503504</v>
      </c>
      <c r="E377" s="46">
        <v>969162332</v>
      </c>
      <c r="F377" s="46">
        <v>1010732483</v>
      </c>
      <c r="G377" s="47">
        <f t="shared" si="5"/>
        <v>984466106.3333334</v>
      </c>
      <c r="H377" s="35"/>
    </row>
    <row r="378" spans="1:8" ht="15">
      <c r="A378" s="45" t="s">
        <v>1189</v>
      </c>
      <c r="B378" s="45" t="s">
        <v>1190</v>
      </c>
      <c r="C378" s="45" t="s">
        <v>1186</v>
      </c>
      <c r="D378" s="46">
        <v>1023295130</v>
      </c>
      <c r="E378" s="46">
        <v>1029884626</v>
      </c>
      <c r="F378" s="46">
        <v>1106466522</v>
      </c>
      <c r="G378" s="47">
        <f t="shared" si="5"/>
        <v>1053215426</v>
      </c>
      <c r="H378" s="35"/>
    </row>
    <row r="379" spans="1:8" ht="15">
      <c r="A379" s="45" t="s">
        <v>386</v>
      </c>
      <c r="B379" s="45" t="s">
        <v>1191</v>
      </c>
      <c r="C379" s="45" t="s">
        <v>1186</v>
      </c>
      <c r="D379" s="46">
        <v>2606347675</v>
      </c>
      <c r="E379" s="46">
        <v>2553233615</v>
      </c>
      <c r="F379" s="46">
        <v>2732098624</v>
      </c>
      <c r="G379" s="47">
        <f t="shared" si="5"/>
        <v>2630559971.3333335</v>
      </c>
      <c r="H379" s="35"/>
    </row>
    <row r="380" spans="1:8" ht="15">
      <c r="A380" s="45" t="s">
        <v>388</v>
      </c>
      <c r="B380" s="45" t="s">
        <v>1192</v>
      </c>
      <c r="C380" s="45" t="s">
        <v>1186</v>
      </c>
      <c r="D380" s="46">
        <v>3643703570</v>
      </c>
      <c r="E380" s="46">
        <v>3679145807</v>
      </c>
      <c r="F380" s="46">
        <v>3755389224</v>
      </c>
      <c r="G380" s="47">
        <f t="shared" si="5"/>
        <v>3692746200.3333335</v>
      </c>
      <c r="H380" s="35"/>
    </row>
    <row r="381" spans="1:8" ht="15">
      <c r="A381" s="45" t="s">
        <v>399</v>
      </c>
      <c r="B381" s="45" t="s">
        <v>1193</v>
      </c>
      <c r="C381" s="45" t="s">
        <v>1186</v>
      </c>
      <c r="D381" s="46">
        <v>392740215</v>
      </c>
      <c r="E381" s="46">
        <v>397106739</v>
      </c>
      <c r="F381" s="46">
        <v>407006243</v>
      </c>
      <c r="G381" s="47">
        <f t="shared" si="5"/>
        <v>398951065.6666667</v>
      </c>
      <c r="H381" s="35"/>
    </row>
    <row r="382" spans="1:8" ht="15">
      <c r="A382" s="45" t="s">
        <v>401</v>
      </c>
      <c r="B382" s="45" t="s">
        <v>1194</v>
      </c>
      <c r="C382" s="45" t="s">
        <v>1186</v>
      </c>
      <c r="D382" s="46">
        <v>1880650401</v>
      </c>
      <c r="E382" s="46">
        <v>1846652394</v>
      </c>
      <c r="F382" s="46">
        <v>1893243742</v>
      </c>
      <c r="G382" s="47">
        <f t="shared" si="5"/>
        <v>1873515512.3333333</v>
      </c>
      <c r="H382" s="35"/>
    </row>
    <row r="383" spans="1:8" ht="15">
      <c r="A383" s="45" t="s">
        <v>404</v>
      </c>
      <c r="B383" s="45" t="s">
        <v>1195</v>
      </c>
      <c r="C383" s="45" t="s">
        <v>1186</v>
      </c>
      <c r="D383" s="46">
        <v>3300737452</v>
      </c>
      <c r="E383" s="46">
        <v>3348685246</v>
      </c>
      <c r="F383" s="46">
        <v>3479713692</v>
      </c>
      <c r="G383" s="47">
        <f t="shared" si="5"/>
        <v>3376378796.6666665</v>
      </c>
      <c r="H383" s="35"/>
    </row>
    <row r="384" spans="1:8" ht="15">
      <c r="A384" s="45" t="s">
        <v>1196</v>
      </c>
      <c r="B384" s="45" t="s">
        <v>1197</v>
      </c>
      <c r="C384" s="45" t="s">
        <v>1186</v>
      </c>
      <c r="D384" s="46">
        <v>1429280159</v>
      </c>
      <c r="E384" s="46">
        <v>1412501091</v>
      </c>
      <c r="F384" s="46">
        <v>1526682521</v>
      </c>
      <c r="G384" s="47">
        <f t="shared" si="5"/>
        <v>1456154590.3333333</v>
      </c>
      <c r="H384" s="35"/>
    </row>
    <row r="385" spans="1:8" ht="15">
      <c r="A385" s="45" t="s">
        <v>392</v>
      </c>
      <c r="B385" s="45" t="s">
        <v>1198</v>
      </c>
      <c r="C385" s="45" t="s">
        <v>1186</v>
      </c>
      <c r="D385" s="46">
        <v>3270351092</v>
      </c>
      <c r="E385" s="46">
        <v>3427493136</v>
      </c>
      <c r="F385" s="46">
        <v>3414226822</v>
      </c>
      <c r="G385" s="47">
        <f t="shared" si="5"/>
        <v>3370690350</v>
      </c>
      <c r="H385" s="35"/>
    </row>
    <row r="386" spans="1:8" ht="15">
      <c r="A386" s="45" t="s">
        <v>394</v>
      </c>
      <c r="B386" s="45" t="s">
        <v>1199</v>
      </c>
      <c r="C386" s="45" t="s">
        <v>1186</v>
      </c>
      <c r="D386" s="46">
        <v>3542267024</v>
      </c>
      <c r="E386" s="46">
        <v>3594711202</v>
      </c>
      <c r="F386" s="46">
        <v>3723715369</v>
      </c>
      <c r="G386" s="47">
        <f t="shared" si="5"/>
        <v>3620231198.3333335</v>
      </c>
      <c r="H386" s="35"/>
    </row>
    <row r="387" spans="1:8" ht="15">
      <c r="A387" s="45" t="s">
        <v>396</v>
      </c>
      <c r="B387" s="45" t="s">
        <v>1200</v>
      </c>
      <c r="C387" s="45" t="s">
        <v>1186</v>
      </c>
      <c r="D387" s="46">
        <v>3998954189</v>
      </c>
      <c r="E387" s="46">
        <v>4188068103</v>
      </c>
      <c r="F387" s="46">
        <v>4646220079</v>
      </c>
      <c r="G387" s="47">
        <f aca="true" t="shared" si="6" ref="G387:G450">AVERAGE(D387:F387)</f>
        <v>4277747457</v>
      </c>
      <c r="H387" s="35"/>
    </row>
    <row r="388" spans="1:8" ht="15">
      <c r="A388" s="45" t="s">
        <v>1201</v>
      </c>
      <c r="B388" s="45" t="s">
        <v>1202</v>
      </c>
      <c r="C388" s="45" t="s">
        <v>1186</v>
      </c>
      <c r="D388" s="46">
        <v>2232120374</v>
      </c>
      <c r="E388" s="46">
        <v>2185907166</v>
      </c>
      <c r="F388" s="46">
        <v>2217598315</v>
      </c>
      <c r="G388" s="47">
        <f t="shared" si="6"/>
        <v>2211875285</v>
      </c>
      <c r="H388" s="35"/>
    </row>
    <row r="389" spans="1:8" ht="15">
      <c r="A389" s="45" t="s">
        <v>1203</v>
      </c>
      <c r="B389" s="45" t="s">
        <v>1204</v>
      </c>
      <c r="C389" s="45" t="s">
        <v>1186</v>
      </c>
      <c r="D389" s="46">
        <v>2763791910</v>
      </c>
      <c r="E389" s="46">
        <v>2786583399</v>
      </c>
      <c r="F389" s="46">
        <v>2899341548</v>
      </c>
      <c r="G389" s="47">
        <f t="shared" si="6"/>
        <v>2816572285.6666665</v>
      </c>
      <c r="H389" s="35"/>
    </row>
    <row r="390" spans="1:8" ht="15">
      <c r="A390" s="45" t="s">
        <v>1205</v>
      </c>
      <c r="B390" s="45" t="s">
        <v>1206</v>
      </c>
      <c r="C390" s="45" t="s">
        <v>1186</v>
      </c>
      <c r="D390" s="46">
        <v>2151588134</v>
      </c>
      <c r="E390" s="46">
        <v>2116278051</v>
      </c>
      <c r="F390" s="46">
        <v>2160576844</v>
      </c>
      <c r="G390" s="47">
        <f t="shared" si="6"/>
        <v>2142814343</v>
      </c>
      <c r="H390" s="35"/>
    </row>
    <row r="391" spans="1:8" ht="15">
      <c r="A391" s="45" t="s">
        <v>1207</v>
      </c>
      <c r="B391" s="45" t="s">
        <v>1208</v>
      </c>
      <c r="C391" s="45" t="s">
        <v>1186</v>
      </c>
      <c r="D391" s="46">
        <v>1436479262</v>
      </c>
      <c r="E391" s="46">
        <v>1468973359</v>
      </c>
      <c r="F391" s="46">
        <v>1544292450</v>
      </c>
      <c r="G391" s="47">
        <f t="shared" si="6"/>
        <v>1483248357</v>
      </c>
      <c r="H391" s="35"/>
    </row>
    <row r="392" spans="1:8" ht="15">
      <c r="A392" s="45" t="s">
        <v>1209</v>
      </c>
      <c r="B392" s="45" t="s">
        <v>1210</v>
      </c>
      <c r="C392" s="45" t="s">
        <v>1186</v>
      </c>
      <c r="D392" s="46">
        <v>4425698102</v>
      </c>
      <c r="E392" s="46">
        <v>4316247988</v>
      </c>
      <c r="F392" s="46">
        <v>4356794093</v>
      </c>
      <c r="G392" s="47">
        <f t="shared" si="6"/>
        <v>4366246727.666667</v>
      </c>
      <c r="H392" s="35"/>
    </row>
    <row r="393" spans="1:8" ht="15">
      <c r="A393" s="45" t="s">
        <v>418</v>
      </c>
      <c r="B393" s="45" t="s">
        <v>1211</v>
      </c>
      <c r="C393" s="45" t="s">
        <v>1186</v>
      </c>
      <c r="D393" s="46">
        <v>1366746134</v>
      </c>
      <c r="E393" s="46">
        <v>1319684205</v>
      </c>
      <c r="F393" s="46">
        <v>1363610107</v>
      </c>
      <c r="G393" s="47">
        <f t="shared" si="6"/>
        <v>1350013482</v>
      </c>
      <c r="H393" s="35"/>
    </row>
    <row r="394" spans="1:8" ht="15">
      <c r="A394" s="45" t="s">
        <v>420</v>
      </c>
      <c r="B394" s="45" t="s">
        <v>1212</v>
      </c>
      <c r="C394" s="45" t="s">
        <v>1186</v>
      </c>
      <c r="D394" s="46">
        <v>1890593788</v>
      </c>
      <c r="E394" s="46">
        <v>1829492940</v>
      </c>
      <c r="F394" s="46">
        <v>1896479637</v>
      </c>
      <c r="G394" s="47">
        <f t="shared" si="6"/>
        <v>1872188788.3333333</v>
      </c>
      <c r="H394" s="35"/>
    </row>
    <row r="395" spans="1:8" ht="15">
      <c r="A395" s="45" t="s">
        <v>1213</v>
      </c>
      <c r="B395" s="45" t="s">
        <v>1214</v>
      </c>
      <c r="C395" s="45" t="s">
        <v>1186</v>
      </c>
      <c r="D395" s="46">
        <v>476610975</v>
      </c>
      <c r="E395" s="46">
        <v>481313245</v>
      </c>
      <c r="F395" s="46">
        <v>512150297</v>
      </c>
      <c r="G395" s="47">
        <f t="shared" si="6"/>
        <v>490024839</v>
      </c>
      <c r="H395" s="35"/>
    </row>
    <row r="396" spans="1:8" ht="15">
      <c r="A396" s="45" t="s">
        <v>1215</v>
      </c>
      <c r="B396" s="45" t="s">
        <v>1216</v>
      </c>
      <c r="C396" s="45" t="s">
        <v>1186</v>
      </c>
      <c r="D396" s="46">
        <v>4959368328</v>
      </c>
      <c r="E396" s="46">
        <v>5027670680</v>
      </c>
      <c r="F396" s="46">
        <v>5151106366</v>
      </c>
      <c r="G396" s="47">
        <f t="shared" si="6"/>
        <v>5046048458</v>
      </c>
      <c r="H396" s="35"/>
    </row>
    <row r="397" spans="1:8" ht="15">
      <c r="A397" s="45" t="s">
        <v>413</v>
      </c>
      <c r="B397" s="45" t="s">
        <v>1217</v>
      </c>
      <c r="C397" s="45" t="s">
        <v>1186</v>
      </c>
      <c r="D397" s="46">
        <v>5631486057</v>
      </c>
      <c r="E397" s="46">
        <v>5744520909</v>
      </c>
      <c r="F397" s="46">
        <v>5807928228</v>
      </c>
      <c r="G397" s="47">
        <f t="shared" si="6"/>
        <v>5727978398</v>
      </c>
      <c r="H397" s="35"/>
    </row>
    <row r="398" spans="1:8" ht="15">
      <c r="A398" s="45" t="s">
        <v>1218</v>
      </c>
      <c r="B398" s="45" t="s">
        <v>1219</v>
      </c>
      <c r="C398" s="45" t="s">
        <v>1186</v>
      </c>
      <c r="D398" s="46">
        <v>1517748490</v>
      </c>
      <c r="E398" s="46">
        <v>1561780020</v>
      </c>
      <c r="F398" s="46">
        <v>1624096732</v>
      </c>
      <c r="G398" s="47">
        <f t="shared" si="6"/>
        <v>1567875080.6666667</v>
      </c>
      <c r="H398" s="35"/>
    </row>
    <row r="399" spans="1:8" ht="15">
      <c r="A399" s="45" t="s">
        <v>415</v>
      </c>
      <c r="B399" s="45" t="s">
        <v>414</v>
      </c>
      <c r="C399" s="45" t="s">
        <v>1186</v>
      </c>
      <c r="D399" s="46">
        <v>3065780224</v>
      </c>
      <c r="E399" s="46">
        <v>2944551688</v>
      </c>
      <c r="F399" s="46">
        <v>2935812388</v>
      </c>
      <c r="G399" s="47">
        <f t="shared" si="6"/>
        <v>2982048100</v>
      </c>
      <c r="H399" s="35"/>
    </row>
    <row r="400" spans="1:8" ht="15">
      <c r="A400" s="45" t="s">
        <v>1220</v>
      </c>
      <c r="B400" s="45" t="s">
        <v>1221</v>
      </c>
      <c r="C400" s="45" t="s">
        <v>1186</v>
      </c>
      <c r="D400" s="46">
        <v>1296574491</v>
      </c>
      <c r="E400" s="46">
        <v>1270109610</v>
      </c>
      <c r="F400" s="46">
        <v>1314402418</v>
      </c>
      <c r="G400" s="47">
        <f t="shared" si="6"/>
        <v>1293695506.3333333</v>
      </c>
      <c r="H400" s="35"/>
    </row>
    <row r="401" spans="1:8" ht="15">
      <c r="A401" s="45" t="s">
        <v>1222</v>
      </c>
      <c r="B401" s="45" t="s">
        <v>1223</v>
      </c>
      <c r="C401" s="45" t="s">
        <v>1186</v>
      </c>
      <c r="D401" s="46">
        <v>859751705</v>
      </c>
      <c r="E401" s="46">
        <v>860763288</v>
      </c>
      <c r="F401" s="46">
        <v>884563593</v>
      </c>
      <c r="G401" s="47">
        <f t="shared" si="6"/>
        <v>868359528.6666666</v>
      </c>
      <c r="H401" s="35"/>
    </row>
    <row r="402" spans="1:8" ht="15">
      <c r="A402" s="45" t="s">
        <v>1224</v>
      </c>
      <c r="B402" s="45" t="s">
        <v>1225</v>
      </c>
      <c r="C402" s="45" t="s">
        <v>1186</v>
      </c>
      <c r="D402" s="46">
        <v>3394577930</v>
      </c>
      <c r="E402" s="46">
        <v>3521299171</v>
      </c>
      <c r="F402" s="46">
        <v>3641563933</v>
      </c>
      <c r="G402" s="47">
        <f t="shared" si="6"/>
        <v>3519147011.3333335</v>
      </c>
      <c r="H402" s="35"/>
    </row>
    <row r="403" spans="1:8" ht="15">
      <c r="A403" s="45" t="s">
        <v>549</v>
      </c>
      <c r="B403" s="45" t="s">
        <v>1226</v>
      </c>
      <c r="C403" s="45" t="s">
        <v>1186</v>
      </c>
      <c r="D403" s="46">
        <v>301716546</v>
      </c>
      <c r="E403" s="46">
        <v>288836963</v>
      </c>
      <c r="F403" s="46">
        <v>318698047</v>
      </c>
      <c r="G403" s="47">
        <f t="shared" si="6"/>
        <v>303083852</v>
      </c>
      <c r="H403" s="35"/>
    </row>
    <row r="404" spans="1:8" ht="15">
      <c r="A404" s="45" t="s">
        <v>1227</v>
      </c>
      <c r="B404" s="45" t="s">
        <v>1228</v>
      </c>
      <c r="C404" s="45" t="s">
        <v>1186</v>
      </c>
      <c r="D404" s="46">
        <v>8707699844</v>
      </c>
      <c r="E404" s="46">
        <v>8808158892</v>
      </c>
      <c r="F404" s="46">
        <v>8984861485</v>
      </c>
      <c r="G404" s="47">
        <f t="shared" si="6"/>
        <v>8833573407</v>
      </c>
      <c r="H404" s="35"/>
    </row>
    <row r="405" spans="1:8" ht="15">
      <c r="A405" s="45" t="s">
        <v>513</v>
      </c>
      <c r="B405" s="45" t="s">
        <v>1229</v>
      </c>
      <c r="C405" s="45" t="s">
        <v>1186</v>
      </c>
      <c r="D405" s="46">
        <v>1735497637</v>
      </c>
      <c r="E405" s="46">
        <v>1759618593</v>
      </c>
      <c r="F405" s="46">
        <v>1810916104</v>
      </c>
      <c r="G405" s="47">
        <f t="shared" si="6"/>
        <v>1768677444.6666667</v>
      </c>
      <c r="H405" s="35"/>
    </row>
    <row r="406" spans="1:8" ht="15">
      <c r="A406" s="45" t="s">
        <v>1230</v>
      </c>
      <c r="B406" s="45" t="s">
        <v>1231</v>
      </c>
      <c r="C406" s="45" t="s">
        <v>1186</v>
      </c>
      <c r="D406" s="46">
        <v>2865986188</v>
      </c>
      <c r="E406" s="46">
        <v>2882862627</v>
      </c>
      <c r="F406" s="46">
        <v>2995660751</v>
      </c>
      <c r="G406" s="47">
        <f t="shared" si="6"/>
        <v>2914836522</v>
      </c>
      <c r="H406" s="35"/>
    </row>
    <row r="407" spans="1:8" ht="15">
      <c r="A407" s="45" t="s">
        <v>1232</v>
      </c>
      <c r="B407" s="45" t="s">
        <v>1233</v>
      </c>
      <c r="C407" s="45" t="s">
        <v>1186</v>
      </c>
      <c r="D407" s="46">
        <v>4561877400</v>
      </c>
      <c r="E407" s="46">
        <v>4544126678</v>
      </c>
      <c r="F407" s="46">
        <v>4591899524</v>
      </c>
      <c r="G407" s="47">
        <f t="shared" si="6"/>
        <v>4565967867.333333</v>
      </c>
      <c r="H407" s="35"/>
    </row>
    <row r="408" spans="1:8" ht="15">
      <c r="A408" s="45" t="s">
        <v>1234</v>
      </c>
      <c r="B408" s="45" t="s">
        <v>1235</v>
      </c>
      <c r="C408" s="45" t="s">
        <v>1186</v>
      </c>
      <c r="D408" s="46">
        <v>896633479</v>
      </c>
      <c r="E408" s="46">
        <v>932914468</v>
      </c>
      <c r="F408" s="46">
        <v>980822593</v>
      </c>
      <c r="G408" s="47">
        <f t="shared" si="6"/>
        <v>936790180</v>
      </c>
      <c r="H408" s="35"/>
    </row>
    <row r="409" spans="1:8" ht="15">
      <c r="A409" s="45" t="s">
        <v>406</v>
      </c>
      <c r="B409" s="45" t="s">
        <v>1236</v>
      </c>
      <c r="C409" s="45" t="s">
        <v>1186</v>
      </c>
      <c r="D409" s="46">
        <v>817446503</v>
      </c>
      <c r="E409" s="46">
        <v>846420889</v>
      </c>
      <c r="F409" s="46">
        <v>859261778</v>
      </c>
      <c r="G409" s="47">
        <f t="shared" si="6"/>
        <v>841043056.6666666</v>
      </c>
      <c r="H409" s="35"/>
    </row>
    <row r="410" spans="1:8" ht="15">
      <c r="A410" s="45" t="s">
        <v>408</v>
      </c>
      <c r="B410" s="45" t="s">
        <v>1237</v>
      </c>
      <c r="C410" s="45" t="s">
        <v>1186</v>
      </c>
      <c r="D410" s="46">
        <v>4474883171</v>
      </c>
      <c r="E410" s="46">
        <v>4504352449</v>
      </c>
      <c r="F410" s="46">
        <v>4825922697</v>
      </c>
      <c r="G410" s="47">
        <f t="shared" si="6"/>
        <v>4601719439</v>
      </c>
      <c r="H410" s="35"/>
    </row>
    <row r="411" spans="1:8" ht="15">
      <c r="A411" s="45" t="s">
        <v>1238</v>
      </c>
      <c r="B411" s="45" t="s">
        <v>1239</v>
      </c>
      <c r="C411" s="45" t="s">
        <v>1186</v>
      </c>
      <c r="D411" s="46">
        <v>3425371608</v>
      </c>
      <c r="E411" s="46">
        <v>3540759676</v>
      </c>
      <c r="F411" s="46">
        <v>3787431910</v>
      </c>
      <c r="G411" s="47">
        <f t="shared" si="6"/>
        <v>3584521064.6666665</v>
      </c>
      <c r="H411" s="35"/>
    </row>
    <row r="412" spans="1:8" ht="15">
      <c r="A412" s="45" t="s">
        <v>1240</v>
      </c>
      <c r="B412" s="45" t="s">
        <v>1241</v>
      </c>
      <c r="C412" s="45" t="s">
        <v>1186</v>
      </c>
      <c r="D412" s="46">
        <v>84131689</v>
      </c>
      <c r="E412" s="46">
        <v>86715268</v>
      </c>
      <c r="F412" s="46">
        <v>91255041</v>
      </c>
      <c r="G412" s="47">
        <f t="shared" si="6"/>
        <v>87367332.66666667</v>
      </c>
      <c r="H412" s="35"/>
    </row>
    <row r="413" spans="1:8" ht="15">
      <c r="A413" s="45" t="s">
        <v>421</v>
      </c>
      <c r="B413" s="45" t="s">
        <v>741</v>
      </c>
      <c r="C413" s="45" t="s">
        <v>1186</v>
      </c>
      <c r="D413" s="46">
        <v>2880678254</v>
      </c>
      <c r="E413" s="46">
        <v>2891771358</v>
      </c>
      <c r="F413" s="46">
        <v>2993264946</v>
      </c>
      <c r="G413" s="47">
        <f t="shared" si="6"/>
        <v>2921904852.6666665</v>
      </c>
      <c r="H413" s="35"/>
    </row>
    <row r="414" spans="1:8" ht="15">
      <c r="A414" s="45" t="s">
        <v>410</v>
      </c>
      <c r="B414" s="45" t="s">
        <v>1242</v>
      </c>
      <c r="C414" s="45" t="s">
        <v>1186</v>
      </c>
      <c r="D414" s="46">
        <v>740045662</v>
      </c>
      <c r="E414" s="46">
        <v>758343021</v>
      </c>
      <c r="F414" s="46">
        <v>803785691</v>
      </c>
      <c r="G414" s="47">
        <f t="shared" si="6"/>
        <v>767391458</v>
      </c>
      <c r="H414" s="35"/>
    </row>
    <row r="415" spans="1:8" ht="15">
      <c r="A415" s="45" t="s">
        <v>447</v>
      </c>
      <c r="B415" s="45" t="s">
        <v>1243</v>
      </c>
      <c r="C415" s="45" t="s">
        <v>1244</v>
      </c>
      <c r="D415" s="46">
        <v>1046683187</v>
      </c>
      <c r="E415" s="46">
        <v>1052942774</v>
      </c>
      <c r="F415" s="46">
        <v>1116499126</v>
      </c>
      <c r="G415" s="47">
        <f t="shared" si="6"/>
        <v>1072041695.6666666</v>
      </c>
      <c r="H415" s="35"/>
    </row>
    <row r="416" spans="1:8" ht="15">
      <c r="A416" s="45" t="s">
        <v>1245</v>
      </c>
      <c r="B416" s="45" t="s">
        <v>1246</v>
      </c>
      <c r="C416" s="45" t="s">
        <v>1244</v>
      </c>
      <c r="D416" s="46">
        <v>1707752950</v>
      </c>
      <c r="E416" s="46">
        <v>1696380843</v>
      </c>
      <c r="F416" s="46">
        <v>1809264441</v>
      </c>
      <c r="G416" s="47">
        <f t="shared" si="6"/>
        <v>1737799411.3333333</v>
      </c>
      <c r="H416" s="35"/>
    </row>
    <row r="417" spans="1:8" ht="15">
      <c r="A417" s="45" t="s">
        <v>445</v>
      </c>
      <c r="B417" s="45" t="s">
        <v>1247</v>
      </c>
      <c r="C417" s="45" t="s">
        <v>1244</v>
      </c>
      <c r="D417" s="46">
        <v>2306297973</v>
      </c>
      <c r="E417" s="46">
        <v>2371598204</v>
      </c>
      <c r="F417" s="46">
        <v>2589752580</v>
      </c>
      <c r="G417" s="47">
        <f t="shared" si="6"/>
        <v>2422549585.6666665</v>
      </c>
      <c r="H417" s="35"/>
    </row>
    <row r="418" spans="1:8" ht="15">
      <c r="A418" s="45" t="s">
        <v>460</v>
      </c>
      <c r="B418" s="45" t="s">
        <v>1248</v>
      </c>
      <c r="C418" s="45" t="s">
        <v>1244</v>
      </c>
      <c r="D418" s="46">
        <v>924536889</v>
      </c>
      <c r="E418" s="46">
        <v>935363040</v>
      </c>
      <c r="F418" s="46">
        <v>1032753388</v>
      </c>
      <c r="G418" s="47">
        <f t="shared" si="6"/>
        <v>964217772.3333334</v>
      </c>
      <c r="H418" s="35"/>
    </row>
    <row r="419" spans="1:8" ht="15">
      <c r="A419" s="45" t="s">
        <v>425</v>
      </c>
      <c r="B419" s="45" t="s">
        <v>1249</v>
      </c>
      <c r="C419" s="45" t="s">
        <v>1244</v>
      </c>
      <c r="D419" s="46">
        <v>5775044784</v>
      </c>
      <c r="E419" s="46">
        <v>5881824146</v>
      </c>
      <c r="F419" s="46">
        <v>6476551268</v>
      </c>
      <c r="G419" s="47">
        <f t="shared" si="6"/>
        <v>6044473399.333333</v>
      </c>
      <c r="H419" s="35"/>
    </row>
    <row r="420" spans="1:8" ht="15">
      <c r="A420" s="45" t="s">
        <v>1250</v>
      </c>
      <c r="B420" s="45" t="s">
        <v>1251</v>
      </c>
      <c r="C420" s="45" t="s">
        <v>1244</v>
      </c>
      <c r="D420" s="46">
        <v>11370723975</v>
      </c>
      <c r="E420" s="46">
        <v>11750462205</v>
      </c>
      <c r="F420" s="46">
        <v>12732349648</v>
      </c>
      <c r="G420" s="47">
        <f t="shared" si="6"/>
        <v>11951178609.333334</v>
      </c>
      <c r="H420" s="35"/>
    </row>
    <row r="421" spans="1:8" ht="15">
      <c r="A421" s="45" t="s">
        <v>462</v>
      </c>
      <c r="B421" s="45" t="s">
        <v>1252</v>
      </c>
      <c r="C421" s="45" t="s">
        <v>1244</v>
      </c>
      <c r="D421" s="46">
        <v>16270334459</v>
      </c>
      <c r="E421" s="46">
        <v>16525215771</v>
      </c>
      <c r="F421" s="46">
        <v>17876131922</v>
      </c>
      <c r="G421" s="47">
        <f t="shared" si="6"/>
        <v>16890560717.333334</v>
      </c>
      <c r="H421" s="35"/>
    </row>
    <row r="422" spans="1:8" ht="15">
      <c r="A422" s="45" t="s">
        <v>438</v>
      </c>
      <c r="B422" s="45" t="s">
        <v>1253</v>
      </c>
      <c r="C422" s="45" t="s">
        <v>1244</v>
      </c>
      <c r="D422" s="46">
        <v>239265377</v>
      </c>
      <c r="E422" s="46">
        <v>236926061</v>
      </c>
      <c r="F422" s="46">
        <v>250003418</v>
      </c>
      <c r="G422" s="47">
        <f t="shared" si="6"/>
        <v>242064952</v>
      </c>
      <c r="H422" s="35"/>
    </row>
    <row r="423" spans="1:8" ht="15">
      <c r="A423" s="45" t="s">
        <v>449</v>
      </c>
      <c r="B423" s="45" t="s">
        <v>1254</v>
      </c>
      <c r="C423" s="45" t="s">
        <v>1244</v>
      </c>
      <c r="D423" s="46">
        <v>1272260900</v>
      </c>
      <c r="E423" s="46">
        <v>1294320519</v>
      </c>
      <c r="F423" s="46">
        <v>1421330158</v>
      </c>
      <c r="G423" s="47">
        <f t="shared" si="6"/>
        <v>1329303859</v>
      </c>
      <c r="H423" s="35"/>
    </row>
    <row r="424" spans="1:8" ht="15">
      <c r="A424" s="45" t="s">
        <v>427</v>
      </c>
      <c r="B424" s="45" t="s">
        <v>1255</v>
      </c>
      <c r="C424" s="45" t="s">
        <v>1244</v>
      </c>
      <c r="D424" s="46">
        <v>373562557</v>
      </c>
      <c r="E424" s="46">
        <v>377956033</v>
      </c>
      <c r="F424" s="46">
        <v>405117255</v>
      </c>
      <c r="G424" s="47">
        <f t="shared" si="6"/>
        <v>385545281.6666667</v>
      </c>
      <c r="H424" s="35"/>
    </row>
    <row r="425" spans="1:8" ht="15">
      <c r="A425" s="45" t="s">
        <v>1256</v>
      </c>
      <c r="B425" s="45" t="s">
        <v>1257</v>
      </c>
      <c r="C425" s="45" t="s">
        <v>1244</v>
      </c>
      <c r="D425" s="46">
        <v>7813217523</v>
      </c>
      <c r="E425" s="46">
        <v>7884489757</v>
      </c>
      <c r="F425" s="46">
        <v>8554131568</v>
      </c>
      <c r="G425" s="47">
        <f t="shared" si="6"/>
        <v>8083946282.666667</v>
      </c>
      <c r="H425" s="35"/>
    </row>
    <row r="426" spans="1:8" ht="15">
      <c r="A426" s="45" t="s">
        <v>1258</v>
      </c>
      <c r="B426" s="45" t="s">
        <v>1259</v>
      </c>
      <c r="C426" s="45" t="s">
        <v>1244</v>
      </c>
      <c r="D426" s="46">
        <v>3929818965</v>
      </c>
      <c r="E426" s="46">
        <v>4083188824</v>
      </c>
      <c r="F426" s="46">
        <v>4403105787</v>
      </c>
      <c r="G426" s="47">
        <f t="shared" si="6"/>
        <v>4138704525.3333335</v>
      </c>
      <c r="H426" s="35"/>
    </row>
    <row r="427" spans="1:8" ht="15">
      <c r="A427" s="45" t="s">
        <v>1260</v>
      </c>
      <c r="B427" s="45" t="s">
        <v>1261</v>
      </c>
      <c r="C427" s="45" t="s">
        <v>1244</v>
      </c>
      <c r="D427" s="46">
        <v>159907019</v>
      </c>
      <c r="E427" s="46">
        <v>167808422</v>
      </c>
      <c r="F427" s="46">
        <v>178504023</v>
      </c>
      <c r="G427" s="47">
        <f t="shared" si="6"/>
        <v>168739821.33333334</v>
      </c>
      <c r="H427" s="35"/>
    </row>
    <row r="428" spans="1:8" ht="15">
      <c r="A428" s="45" t="s">
        <v>1262</v>
      </c>
      <c r="B428" s="45" t="s">
        <v>1263</v>
      </c>
      <c r="C428" s="45" t="s">
        <v>1244</v>
      </c>
      <c r="D428" s="46">
        <v>11718830971</v>
      </c>
      <c r="E428" s="46">
        <v>11997506580</v>
      </c>
      <c r="F428" s="46">
        <v>12787320049</v>
      </c>
      <c r="G428" s="47">
        <f t="shared" si="6"/>
        <v>12167885866.666666</v>
      </c>
      <c r="H428" s="35"/>
    </row>
    <row r="429" spans="1:8" ht="15">
      <c r="A429" s="45" t="s">
        <v>1264</v>
      </c>
      <c r="B429" s="45" t="s">
        <v>1265</v>
      </c>
      <c r="C429" s="45" t="s">
        <v>1244</v>
      </c>
      <c r="D429" s="46">
        <v>2306629798</v>
      </c>
      <c r="E429" s="46">
        <v>2410696265</v>
      </c>
      <c r="F429" s="46">
        <v>2675547397</v>
      </c>
      <c r="G429" s="47">
        <f t="shared" si="6"/>
        <v>2464291153.3333335</v>
      </c>
      <c r="H429" s="35"/>
    </row>
    <row r="430" spans="1:8" ht="15">
      <c r="A430" s="45" t="s">
        <v>440</v>
      </c>
      <c r="B430" s="45" t="s">
        <v>1266</v>
      </c>
      <c r="C430" s="45" t="s">
        <v>1244</v>
      </c>
      <c r="D430" s="46">
        <v>2454602506</v>
      </c>
      <c r="E430" s="46">
        <v>2485629598</v>
      </c>
      <c r="F430" s="46">
        <v>2754884837</v>
      </c>
      <c r="G430" s="47">
        <f t="shared" si="6"/>
        <v>2565038980.3333335</v>
      </c>
      <c r="H430" s="35"/>
    </row>
    <row r="431" spans="1:8" ht="15">
      <c r="A431" s="45" t="s">
        <v>451</v>
      </c>
      <c r="B431" s="45" t="s">
        <v>1267</v>
      </c>
      <c r="C431" s="45" t="s">
        <v>1244</v>
      </c>
      <c r="D431" s="46">
        <v>9031068836</v>
      </c>
      <c r="E431" s="46">
        <v>9251709019</v>
      </c>
      <c r="F431" s="46">
        <v>10743868900</v>
      </c>
      <c r="G431" s="47">
        <f t="shared" si="6"/>
        <v>9675548918.333334</v>
      </c>
      <c r="H431" s="35"/>
    </row>
    <row r="432" spans="1:8" ht="15">
      <c r="A432" s="45" t="s">
        <v>1268</v>
      </c>
      <c r="B432" s="45" t="s">
        <v>1269</v>
      </c>
      <c r="C432" s="45" t="s">
        <v>1244</v>
      </c>
      <c r="D432" s="46">
        <v>4058406271</v>
      </c>
      <c r="E432" s="46">
        <v>4363887847</v>
      </c>
      <c r="F432" s="46">
        <v>4792710154</v>
      </c>
      <c r="G432" s="47">
        <f t="shared" si="6"/>
        <v>4405001424</v>
      </c>
      <c r="H432" s="35"/>
    </row>
    <row r="433" spans="1:8" ht="15">
      <c r="A433" s="45" t="s">
        <v>1270</v>
      </c>
      <c r="B433" s="45" t="s">
        <v>1271</v>
      </c>
      <c r="C433" s="45" t="s">
        <v>1244</v>
      </c>
      <c r="D433" s="46">
        <v>1509232293</v>
      </c>
      <c r="E433" s="46">
        <v>1559206915</v>
      </c>
      <c r="F433" s="46">
        <v>1615720905</v>
      </c>
      <c r="G433" s="47">
        <f t="shared" si="6"/>
        <v>1561386704.3333333</v>
      </c>
      <c r="H433" s="35"/>
    </row>
    <row r="434" spans="1:8" ht="15">
      <c r="A434" s="45" t="s">
        <v>1272</v>
      </c>
      <c r="B434" s="45" t="s">
        <v>1159</v>
      </c>
      <c r="C434" s="45" t="s">
        <v>1244</v>
      </c>
      <c r="D434" s="46">
        <v>1473854095</v>
      </c>
      <c r="E434" s="46">
        <v>1498322401</v>
      </c>
      <c r="F434" s="46">
        <v>1589692382</v>
      </c>
      <c r="G434" s="47">
        <f t="shared" si="6"/>
        <v>1520622959.3333333</v>
      </c>
      <c r="H434" s="35"/>
    </row>
    <row r="435" spans="1:8" ht="15">
      <c r="A435" s="45" t="s">
        <v>429</v>
      </c>
      <c r="B435" s="45" t="s">
        <v>1273</v>
      </c>
      <c r="C435" s="45" t="s">
        <v>1244</v>
      </c>
      <c r="D435" s="46">
        <v>251382067</v>
      </c>
      <c r="E435" s="46">
        <v>258450657</v>
      </c>
      <c r="F435" s="46">
        <v>290756939</v>
      </c>
      <c r="G435" s="47">
        <f t="shared" si="6"/>
        <v>266863221</v>
      </c>
      <c r="H435" s="35"/>
    </row>
    <row r="436" spans="1:8" ht="15">
      <c r="A436" s="45" t="s">
        <v>464</v>
      </c>
      <c r="B436" s="45" t="s">
        <v>1274</v>
      </c>
      <c r="C436" s="45" t="s">
        <v>1244</v>
      </c>
      <c r="D436" s="46">
        <v>297666308</v>
      </c>
      <c r="E436" s="46">
        <v>306046915</v>
      </c>
      <c r="F436" s="46">
        <v>330643555</v>
      </c>
      <c r="G436" s="47">
        <f t="shared" si="6"/>
        <v>311452259.3333333</v>
      </c>
      <c r="H436" s="35"/>
    </row>
    <row r="437" spans="1:8" ht="15">
      <c r="A437" s="45" t="s">
        <v>1275</v>
      </c>
      <c r="B437" s="45" t="s">
        <v>1276</v>
      </c>
      <c r="C437" s="45" t="s">
        <v>1244</v>
      </c>
      <c r="D437" s="46">
        <v>907137357</v>
      </c>
      <c r="E437" s="46">
        <v>911234409</v>
      </c>
      <c r="F437" s="46">
        <v>968671328</v>
      </c>
      <c r="G437" s="47">
        <f t="shared" si="6"/>
        <v>929014364.6666666</v>
      </c>
      <c r="H437" s="35"/>
    </row>
    <row r="438" spans="1:8" ht="15">
      <c r="A438" s="45" t="s">
        <v>1277</v>
      </c>
      <c r="B438" s="45" t="s">
        <v>1278</v>
      </c>
      <c r="C438" s="45" t="s">
        <v>1244</v>
      </c>
      <c r="D438" s="46">
        <v>3610240393</v>
      </c>
      <c r="E438" s="46">
        <v>3723594625</v>
      </c>
      <c r="F438" s="46">
        <v>4037657744</v>
      </c>
      <c r="G438" s="47">
        <f t="shared" si="6"/>
        <v>3790497587.3333335</v>
      </c>
      <c r="H438" s="35"/>
    </row>
    <row r="439" spans="1:8" ht="15">
      <c r="A439" s="45" t="s">
        <v>1279</v>
      </c>
      <c r="B439" s="45" t="s">
        <v>1280</v>
      </c>
      <c r="C439" s="45" t="s">
        <v>1244</v>
      </c>
      <c r="D439" s="46">
        <v>2205455122</v>
      </c>
      <c r="E439" s="46">
        <v>2297279380</v>
      </c>
      <c r="F439" s="46">
        <v>2487926594</v>
      </c>
      <c r="G439" s="47">
        <f t="shared" si="6"/>
        <v>2330220365.3333335</v>
      </c>
      <c r="H439" s="35"/>
    </row>
    <row r="440" spans="1:8" ht="15">
      <c r="A440" s="45" t="s">
        <v>431</v>
      </c>
      <c r="B440" s="45" t="s">
        <v>1281</v>
      </c>
      <c r="C440" s="45" t="s">
        <v>1244</v>
      </c>
      <c r="D440" s="46">
        <v>678001057</v>
      </c>
      <c r="E440" s="46">
        <v>678767882</v>
      </c>
      <c r="F440" s="46">
        <v>780726951</v>
      </c>
      <c r="G440" s="47">
        <f t="shared" si="6"/>
        <v>712498630</v>
      </c>
      <c r="H440" s="35"/>
    </row>
    <row r="441" spans="1:8" ht="15">
      <c r="A441" s="45" t="s">
        <v>433</v>
      </c>
      <c r="B441" s="45" t="s">
        <v>1282</v>
      </c>
      <c r="C441" s="45" t="s">
        <v>1244</v>
      </c>
      <c r="D441" s="46">
        <v>1165771041</v>
      </c>
      <c r="E441" s="46">
        <v>1183387147</v>
      </c>
      <c r="F441" s="46">
        <v>1276066041</v>
      </c>
      <c r="G441" s="47">
        <f t="shared" si="6"/>
        <v>1208408076.3333333</v>
      </c>
      <c r="H441" s="35"/>
    </row>
    <row r="442" spans="1:8" ht="15">
      <c r="A442" s="45" t="s">
        <v>453</v>
      </c>
      <c r="B442" s="45" t="s">
        <v>1283</v>
      </c>
      <c r="C442" s="45" t="s">
        <v>1244</v>
      </c>
      <c r="D442" s="46">
        <v>1464264917</v>
      </c>
      <c r="E442" s="46">
        <v>1532891196</v>
      </c>
      <c r="F442" s="46">
        <v>1678942102</v>
      </c>
      <c r="G442" s="47">
        <f t="shared" si="6"/>
        <v>1558699405</v>
      </c>
      <c r="H442" s="35"/>
    </row>
    <row r="443" spans="1:8" ht="15">
      <c r="A443" s="45" t="s">
        <v>466</v>
      </c>
      <c r="B443" s="45" t="s">
        <v>1284</v>
      </c>
      <c r="C443" s="45" t="s">
        <v>1244</v>
      </c>
      <c r="D443" s="46">
        <v>235129381</v>
      </c>
      <c r="E443" s="46">
        <v>241876509</v>
      </c>
      <c r="F443" s="46">
        <v>254076348</v>
      </c>
      <c r="G443" s="47">
        <f t="shared" si="6"/>
        <v>243694079.33333334</v>
      </c>
      <c r="H443" s="35"/>
    </row>
    <row r="444" spans="1:8" ht="15">
      <c r="A444" s="45" t="s">
        <v>457</v>
      </c>
      <c r="B444" s="45" t="s">
        <v>1285</v>
      </c>
      <c r="C444" s="45" t="s">
        <v>1244</v>
      </c>
      <c r="D444" s="46">
        <v>4731412115</v>
      </c>
      <c r="E444" s="46">
        <v>4884940367</v>
      </c>
      <c r="F444" s="46">
        <v>5461952218</v>
      </c>
      <c r="G444" s="47">
        <f t="shared" si="6"/>
        <v>5026101566.666667</v>
      </c>
      <c r="H444" s="35"/>
    </row>
    <row r="445" spans="1:8" ht="15">
      <c r="A445" s="45" t="s">
        <v>455</v>
      </c>
      <c r="B445" s="45" t="s">
        <v>1286</v>
      </c>
      <c r="C445" s="45" t="s">
        <v>1244</v>
      </c>
      <c r="D445" s="46">
        <v>1869232958</v>
      </c>
      <c r="E445" s="46">
        <v>1956193646</v>
      </c>
      <c r="F445" s="46">
        <v>2200088817</v>
      </c>
      <c r="G445" s="47">
        <f t="shared" si="6"/>
        <v>2008505140.3333333</v>
      </c>
      <c r="H445" s="35"/>
    </row>
    <row r="446" spans="1:8" ht="15">
      <c r="A446" s="45" t="s">
        <v>442</v>
      </c>
      <c r="B446" s="45" t="s">
        <v>1287</v>
      </c>
      <c r="C446" s="45" t="s">
        <v>1244</v>
      </c>
      <c r="D446" s="46">
        <v>422333910</v>
      </c>
      <c r="E446" s="46">
        <v>435991773</v>
      </c>
      <c r="F446" s="46">
        <v>469270360</v>
      </c>
      <c r="G446" s="47">
        <f t="shared" si="6"/>
        <v>442532014.3333333</v>
      </c>
      <c r="H446" s="35"/>
    </row>
    <row r="447" spans="1:8" ht="15">
      <c r="A447" s="45" t="s">
        <v>1288</v>
      </c>
      <c r="B447" s="45" t="s">
        <v>1289</v>
      </c>
      <c r="C447" s="45" t="s">
        <v>1244</v>
      </c>
      <c r="D447" s="46">
        <v>2555774979</v>
      </c>
      <c r="E447" s="46">
        <v>2642605776</v>
      </c>
      <c r="F447" s="46">
        <v>2921962649</v>
      </c>
      <c r="G447" s="47">
        <f t="shared" si="6"/>
        <v>2706781134.6666665</v>
      </c>
      <c r="H447" s="35"/>
    </row>
    <row r="448" spans="1:8" ht="15">
      <c r="A448" s="45" t="s">
        <v>1290</v>
      </c>
      <c r="B448" s="45" t="s">
        <v>1291</v>
      </c>
      <c r="C448" s="45" t="s">
        <v>1292</v>
      </c>
      <c r="D448" s="46">
        <v>842692848</v>
      </c>
      <c r="E448" s="46">
        <v>843761285</v>
      </c>
      <c r="F448" s="46">
        <v>966305735</v>
      </c>
      <c r="G448" s="47">
        <f t="shared" si="6"/>
        <v>884253289.3333334</v>
      </c>
      <c r="H448" s="35"/>
    </row>
    <row r="449" spans="1:8" ht="15">
      <c r="A449" s="45" t="s">
        <v>1293</v>
      </c>
      <c r="B449" s="45" t="s">
        <v>1294</v>
      </c>
      <c r="C449" s="45" t="s">
        <v>1292</v>
      </c>
      <c r="D449" s="46">
        <v>10433065162</v>
      </c>
      <c r="E449" s="46">
        <v>10610333599</v>
      </c>
      <c r="F449" s="46">
        <v>11324457325</v>
      </c>
      <c r="G449" s="47">
        <f t="shared" si="6"/>
        <v>10789285362</v>
      </c>
      <c r="H449" s="35"/>
    </row>
    <row r="450" spans="1:8" ht="15">
      <c r="A450" s="45" t="s">
        <v>475</v>
      </c>
      <c r="B450" s="45" t="s">
        <v>1295</v>
      </c>
      <c r="C450" s="45" t="s">
        <v>1292</v>
      </c>
      <c r="D450" s="46">
        <v>624827501</v>
      </c>
      <c r="E450" s="46">
        <v>666017831</v>
      </c>
      <c r="F450" s="46">
        <v>738757241</v>
      </c>
      <c r="G450" s="47">
        <f t="shared" si="6"/>
        <v>676534191</v>
      </c>
      <c r="H450" s="35"/>
    </row>
    <row r="451" spans="1:8" ht="15">
      <c r="A451" s="45" t="s">
        <v>1296</v>
      </c>
      <c r="B451" s="45" t="s">
        <v>1297</v>
      </c>
      <c r="C451" s="45" t="s">
        <v>1292</v>
      </c>
      <c r="D451" s="46">
        <v>2608410638</v>
      </c>
      <c r="E451" s="46">
        <v>2682068659</v>
      </c>
      <c r="F451" s="46">
        <v>2851884586</v>
      </c>
      <c r="G451" s="47">
        <f aca="true" t="shared" si="7" ref="G451:G514">AVERAGE(D451:F451)</f>
        <v>2714121294.3333335</v>
      </c>
      <c r="H451" s="35"/>
    </row>
    <row r="452" spans="1:8" ht="15">
      <c r="A452" s="45" t="s">
        <v>482</v>
      </c>
      <c r="B452" s="45" t="s">
        <v>1298</v>
      </c>
      <c r="C452" s="45" t="s">
        <v>1292</v>
      </c>
      <c r="D452" s="46">
        <v>1660295409</v>
      </c>
      <c r="E452" s="46">
        <v>1693995157</v>
      </c>
      <c r="F452" s="46">
        <v>1778122082</v>
      </c>
      <c r="G452" s="47">
        <f t="shared" si="7"/>
        <v>1710804216</v>
      </c>
      <c r="H452" s="35"/>
    </row>
    <row r="453" spans="1:8" ht="15">
      <c r="A453" s="45" t="s">
        <v>477</v>
      </c>
      <c r="B453" s="45" t="s">
        <v>1299</v>
      </c>
      <c r="C453" s="45" t="s">
        <v>1292</v>
      </c>
      <c r="D453" s="46">
        <v>1397129938</v>
      </c>
      <c r="E453" s="46">
        <v>1400972727</v>
      </c>
      <c r="F453" s="46">
        <v>1446210305</v>
      </c>
      <c r="G453" s="47">
        <f t="shared" si="7"/>
        <v>1414770990</v>
      </c>
      <c r="H453" s="35"/>
    </row>
    <row r="454" spans="1:8" ht="15">
      <c r="A454" s="45" t="s">
        <v>1300</v>
      </c>
      <c r="B454" s="45" t="s">
        <v>1301</v>
      </c>
      <c r="C454" s="45" t="s">
        <v>1292</v>
      </c>
      <c r="D454" s="46">
        <v>3916697260</v>
      </c>
      <c r="E454" s="46">
        <v>4101533844</v>
      </c>
      <c r="F454" s="46">
        <v>4282185255</v>
      </c>
      <c r="G454" s="47">
        <f t="shared" si="7"/>
        <v>4100138786.3333335</v>
      </c>
      <c r="H454" s="35"/>
    </row>
    <row r="455" spans="1:8" ht="15">
      <c r="A455" s="45" t="s">
        <v>1302</v>
      </c>
      <c r="B455" s="45" t="s">
        <v>1303</v>
      </c>
      <c r="C455" s="45" t="s">
        <v>1292</v>
      </c>
      <c r="D455" s="46">
        <v>7404176667</v>
      </c>
      <c r="E455" s="46">
        <v>8344089705</v>
      </c>
      <c r="F455" s="46">
        <v>8985804576</v>
      </c>
      <c r="G455" s="47">
        <f t="shared" si="7"/>
        <v>8244690316</v>
      </c>
      <c r="H455" s="35"/>
    </row>
    <row r="456" spans="1:8" ht="15">
      <c r="A456" s="45" t="s">
        <v>1304</v>
      </c>
      <c r="B456" s="45" t="s">
        <v>1305</v>
      </c>
      <c r="C456" s="45" t="s">
        <v>1292</v>
      </c>
      <c r="D456" s="46">
        <v>1267919777</v>
      </c>
      <c r="E456" s="46">
        <v>1278091074</v>
      </c>
      <c r="F456" s="46">
        <v>1357538435</v>
      </c>
      <c r="G456" s="47">
        <f t="shared" si="7"/>
        <v>1301183095.3333333</v>
      </c>
      <c r="H456" s="35"/>
    </row>
    <row r="457" spans="1:8" ht="15">
      <c r="A457" s="45" t="s">
        <v>479</v>
      </c>
      <c r="B457" s="45" t="s">
        <v>1306</v>
      </c>
      <c r="C457" s="45" t="s">
        <v>1292</v>
      </c>
      <c r="D457" s="46">
        <v>341025950</v>
      </c>
      <c r="E457" s="46">
        <v>372742334</v>
      </c>
      <c r="F457" s="46">
        <v>406756999</v>
      </c>
      <c r="G457" s="47">
        <f t="shared" si="7"/>
        <v>373508427.6666667</v>
      </c>
      <c r="H457" s="35"/>
    </row>
    <row r="458" spans="1:8" ht="15">
      <c r="A458" s="45" t="s">
        <v>470</v>
      </c>
      <c r="B458" s="45" t="s">
        <v>1307</v>
      </c>
      <c r="C458" s="45" t="s">
        <v>1292</v>
      </c>
      <c r="D458" s="46">
        <v>1762775084</v>
      </c>
      <c r="E458" s="46">
        <v>1751689095</v>
      </c>
      <c r="F458" s="46">
        <v>1823421264</v>
      </c>
      <c r="G458" s="47">
        <f t="shared" si="7"/>
        <v>1779295147.6666667</v>
      </c>
      <c r="H458" s="35"/>
    </row>
    <row r="459" spans="1:8" ht="15">
      <c r="A459" s="45" t="s">
        <v>484</v>
      </c>
      <c r="B459" s="45" t="s">
        <v>1308</v>
      </c>
      <c r="C459" s="45" t="s">
        <v>1292</v>
      </c>
      <c r="D459" s="46">
        <v>2375560279</v>
      </c>
      <c r="E459" s="46">
        <v>2331853751</v>
      </c>
      <c r="F459" s="46">
        <v>2821729520</v>
      </c>
      <c r="G459" s="47">
        <f t="shared" si="7"/>
        <v>2509714516.6666665</v>
      </c>
      <c r="H459" s="35"/>
    </row>
    <row r="460" spans="1:8" ht="15">
      <c r="A460" s="45" t="s">
        <v>472</v>
      </c>
      <c r="B460" s="45" t="s">
        <v>1309</v>
      </c>
      <c r="C460" s="45" t="s">
        <v>1292</v>
      </c>
      <c r="D460" s="46">
        <v>1363664067</v>
      </c>
      <c r="E460" s="46">
        <v>1392809303</v>
      </c>
      <c r="F460" s="46">
        <v>1489056571</v>
      </c>
      <c r="G460" s="47">
        <f t="shared" si="7"/>
        <v>1415176647</v>
      </c>
      <c r="H460" s="35"/>
    </row>
    <row r="461" spans="1:8" ht="15">
      <c r="A461" s="45" t="s">
        <v>1310</v>
      </c>
      <c r="B461" s="45" t="s">
        <v>1311</v>
      </c>
      <c r="C461" s="45" t="s">
        <v>1292</v>
      </c>
      <c r="D461" s="46">
        <v>10914380387</v>
      </c>
      <c r="E461" s="46">
        <v>10895105263</v>
      </c>
      <c r="F461" s="46">
        <v>10913761312</v>
      </c>
      <c r="G461" s="47">
        <f t="shared" si="7"/>
        <v>10907748987.333334</v>
      </c>
      <c r="H461" s="35"/>
    </row>
    <row r="462" spans="1:8" ht="15">
      <c r="A462" s="45" t="s">
        <v>1312</v>
      </c>
      <c r="B462" s="45" t="s">
        <v>1313</v>
      </c>
      <c r="C462" s="45" t="s">
        <v>1292</v>
      </c>
      <c r="D462" s="46">
        <v>3137210575</v>
      </c>
      <c r="E462" s="46">
        <v>3162151487</v>
      </c>
      <c r="F462" s="46">
        <v>3430231340</v>
      </c>
      <c r="G462" s="47">
        <f t="shared" si="7"/>
        <v>3243197800.6666665</v>
      </c>
      <c r="H462" s="35"/>
    </row>
    <row r="463" spans="1:8" ht="15">
      <c r="A463" s="45" t="s">
        <v>486</v>
      </c>
      <c r="B463" s="45" t="s">
        <v>1314</v>
      </c>
      <c r="C463" s="45" t="s">
        <v>1292</v>
      </c>
      <c r="D463" s="46">
        <v>1886334152</v>
      </c>
      <c r="E463" s="46">
        <v>1889651471</v>
      </c>
      <c r="F463" s="46">
        <v>2029681357</v>
      </c>
      <c r="G463" s="47">
        <f t="shared" si="7"/>
        <v>1935222326.6666667</v>
      </c>
      <c r="H463" s="35"/>
    </row>
    <row r="464" spans="1:8" ht="15">
      <c r="A464" s="45" t="s">
        <v>1315</v>
      </c>
      <c r="B464" s="45" t="s">
        <v>1316</v>
      </c>
      <c r="C464" s="45" t="s">
        <v>1317</v>
      </c>
      <c r="D464" s="46">
        <v>293153365</v>
      </c>
      <c r="E464" s="46">
        <v>289877691</v>
      </c>
      <c r="F464" s="46">
        <v>302308960</v>
      </c>
      <c r="G464" s="47">
        <f t="shared" si="7"/>
        <v>295113338.6666667</v>
      </c>
      <c r="H464" s="35"/>
    </row>
    <row r="465" spans="1:8" ht="15">
      <c r="A465" s="45" t="s">
        <v>1318</v>
      </c>
      <c r="B465" s="45" t="s">
        <v>1319</v>
      </c>
      <c r="C465" s="45" t="s">
        <v>1317</v>
      </c>
      <c r="D465" s="46">
        <v>114642919</v>
      </c>
      <c r="E465" s="46">
        <v>105624748</v>
      </c>
      <c r="F465" s="46">
        <v>113797471</v>
      </c>
      <c r="G465" s="47">
        <f t="shared" si="7"/>
        <v>111355046</v>
      </c>
      <c r="H465" s="35"/>
    </row>
    <row r="466" spans="1:8" ht="15">
      <c r="A466" s="45" t="s">
        <v>1320</v>
      </c>
      <c r="B466" s="45" t="s">
        <v>1321</v>
      </c>
      <c r="C466" s="45" t="s">
        <v>1317</v>
      </c>
      <c r="D466" s="46">
        <v>103350949</v>
      </c>
      <c r="E466" s="46">
        <v>104217757</v>
      </c>
      <c r="F466" s="46">
        <v>105742074</v>
      </c>
      <c r="G466" s="47">
        <f t="shared" si="7"/>
        <v>104436926.66666667</v>
      </c>
      <c r="H466" s="35"/>
    </row>
    <row r="467" spans="1:8" ht="15">
      <c r="A467" s="45" t="s">
        <v>1322</v>
      </c>
      <c r="B467" s="45" t="s">
        <v>1323</v>
      </c>
      <c r="C467" s="45" t="s">
        <v>1317</v>
      </c>
      <c r="D467" s="46">
        <v>263348895</v>
      </c>
      <c r="E467" s="46">
        <v>280994351</v>
      </c>
      <c r="F467" s="46">
        <v>282028951</v>
      </c>
      <c r="G467" s="47">
        <f t="shared" si="7"/>
        <v>275457399</v>
      </c>
      <c r="H467" s="35"/>
    </row>
    <row r="468" spans="1:8" ht="15">
      <c r="A468" s="45" t="s">
        <v>1324</v>
      </c>
      <c r="B468" s="45" t="s">
        <v>1325</v>
      </c>
      <c r="C468" s="45" t="s">
        <v>1317</v>
      </c>
      <c r="D468" s="46">
        <v>187174755</v>
      </c>
      <c r="E468" s="46">
        <v>192914803</v>
      </c>
      <c r="F468" s="46">
        <v>189602009</v>
      </c>
      <c r="G468" s="47">
        <f t="shared" si="7"/>
        <v>189897189</v>
      </c>
      <c r="H468" s="35"/>
    </row>
    <row r="469" spans="1:8" ht="15">
      <c r="A469" s="45" t="s">
        <v>1326</v>
      </c>
      <c r="B469" s="45" t="s">
        <v>1327</v>
      </c>
      <c r="C469" s="45" t="s">
        <v>1317</v>
      </c>
      <c r="D469" s="46">
        <v>246655130</v>
      </c>
      <c r="E469" s="46">
        <v>259507255</v>
      </c>
      <c r="F469" s="46">
        <v>282247516</v>
      </c>
      <c r="G469" s="47">
        <f t="shared" si="7"/>
        <v>262803300.33333334</v>
      </c>
      <c r="H469" s="35"/>
    </row>
    <row r="470" spans="1:8" ht="15">
      <c r="A470" s="45" t="s">
        <v>490</v>
      </c>
      <c r="B470" s="45" t="s">
        <v>1328</v>
      </c>
      <c r="C470" s="45" t="s">
        <v>1317</v>
      </c>
      <c r="D470" s="46">
        <v>130821065</v>
      </c>
      <c r="E470" s="46">
        <v>123264942</v>
      </c>
      <c r="F470" s="46">
        <v>138842024</v>
      </c>
      <c r="G470" s="47">
        <f t="shared" si="7"/>
        <v>130976010.33333333</v>
      </c>
      <c r="H470" s="35"/>
    </row>
    <row r="471" spans="1:8" ht="15">
      <c r="A471" s="45" t="s">
        <v>1329</v>
      </c>
      <c r="B471" s="45" t="s">
        <v>1330</v>
      </c>
      <c r="C471" s="45" t="s">
        <v>1317</v>
      </c>
      <c r="D471" s="46">
        <v>1004936628</v>
      </c>
      <c r="E471" s="46">
        <v>1042398447</v>
      </c>
      <c r="F471" s="46">
        <v>1048996391</v>
      </c>
      <c r="G471" s="47">
        <f t="shared" si="7"/>
        <v>1032110488.6666666</v>
      </c>
      <c r="H471" s="35"/>
    </row>
    <row r="472" spans="1:8" ht="15">
      <c r="A472" s="45" t="s">
        <v>495</v>
      </c>
      <c r="B472" s="45" t="s">
        <v>1331</v>
      </c>
      <c r="C472" s="45" t="s">
        <v>1317</v>
      </c>
      <c r="D472" s="46">
        <v>460138742</v>
      </c>
      <c r="E472" s="46">
        <v>461961909</v>
      </c>
      <c r="F472" s="46">
        <v>489840505</v>
      </c>
      <c r="G472" s="47">
        <f t="shared" si="7"/>
        <v>470647052</v>
      </c>
      <c r="H472" s="35"/>
    </row>
    <row r="473" spans="1:8" ht="15">
      <c r="A473" s="45" t="s">
        <v>1332</v>
      </c>
      <c r="B473" s="45" t="s">
        <v>1333</v>
      </c>
      <c r="C473" s="45" t="s">
        <v>1317</v>
      </c>
      <c r="D473" s="46">
        <v>653195586</v>
      </c>
      <c r="E473" s="46">
        <v>666845360</v>
      </c>
      <c r="F473" s="46">
        <v>703407559</v>
      </c>
      <c r="G473" s="47">
        <f t="shared" si="7"/>
        <v>674482835</v>
      </c>
      <c r="H473" s="35"/>
    </row>
    <row r="474" spans="1:8" ht="15">
      <c r="A474" s="45" t="s">
        <v>1334</v>
      </c>
      <c r="B474" s="45" t="s">
        <v>1335</v>
      </c>
      <c r="C474" s="45" t="s">
        <v>1317</v>
      </c>
      <c r="D474" s="46">
        <v>173588476</v>
      </c>
      <c r="E474" s="46">
        <v>174580486</v>
      </c>
      <c r="F474" s="46">
        <v>194683088</v>
      </c>
      <c r="G474" s="47">
        <f t="shared" si="7"/>
        <v>180950683.33333334</v>
      </c>
      <c r="H474" s="35"/>
    </row>
    <row r="475" spans="1:8" ht="15">
      <c r="A475" s="45" t="s">
        <v>1336</v>
      </c>
      <c r="B475" s="45" t="s">
        <v>1337</v>
      </c>
      <c r="C475" s="45" t="s">
        <v>1317</v>
      </c>
      <c r="D475" s="46">
        <v>133946289</v>
      </c>
      <c r="E475" s="46">
        <v>134182585</v>
      </c>
      <c r="F475" s="46">
        <v>145635308</v>
      </c>
      <c r="G475" s="47">
        <f t="shared" si="7"/>
        <v>137921394</v>
      </c>
      <c r="H475" s="35"/>
    </row>
    <row r="476" spans="1:8" ht="15">
      <c r="A476" s="45" t="s">
        <v>492</v>
      </c>
      <c r="B476" s="45" t="s">
        <v>1338</v>
      </c>
      <c r="C476" s="45" t="s">
        <v>1317</v>
      </c>
      <c r="D476" s="46">
        <v>623337598</v>
      </c>
      <c r="E476" s="46">
        <v>616455199</v>
      </c>
      <c r="F476" s="46">
        <v>648665157</v>
      </c>
      <c r="G476" s="47">
        <f t="shared" si="7"/>
        <v>629485984.6666666</v>
      </c>
      <c r="H476" s="35"/>
    </row>
    <row r="477" spans="1:8" ht="15">
      <c r="A477" s="45" t="s">
        <v>1339</v>
      </c>
      <c r="B477" s="45" t="s">
        <v>1340</v>
      </c>
      <c r="C477" s="45" t="s">
        <v>1317</v>
      </c>
      <c r="D477" s="46">
        <v>331361734</v>
      </c>
      <c r="E477" s="46">
        <v>335025794</v>
      </c>
      <c r="F477" s="46">
        <v>350347189</v>
      </c>
      <c r="G477" s="47">
        <f t="shared" si="7"/>
        <v>338911572.3333333</v>
      </c>
      <c r="H477" s="35"/>
    </row>
    <row r="478" spans="1:8" ht="15">
      <c r="A478" s="45" t="s">
        <v>497</v>
      </c>
      <c r="B478" s="45" t="s">
        <v>1341</v>
      </c>
      <c r="C478" s="45" t="s">
        <v>1317</v>
      </c>
      <c r="D478" s="46">
        <v>275166419</v>
      </c>
      <c r="E478" s="46">
        <v>275397682</v>
      </c>
      <c r="F478" s="46">
        <v>287454508</v>
      </c>
      <c r="G478" s="47">
        <f t="shared" si="7"/>
        <v>279339536.3333333</v>
      </c>
      <c r="H478" s="35"/>
    </row>
    <row r="479" spans="1:8" ht="15">
      <c r="A479" s="45" t="s">
        <v>1342</v>
      </c>
      <c r="B479" s="45" t="s">
        <v>1343</v>
      </c>
      <c r="C479" s="45" t="s">
        <v>1344</v>
      </c>
      <c r="D479" s="46">
        <v>2463852869</v>
      </c>
      <c r="E479" s="46">
        <v>2491743882</v>
      </c>
      <c r="F479" s="46">
        <v>2504021442</v>
      </c>
      <c r="G479" s="47">
        <f t="shared" si="7"/>
        <v>2486539397.6666665</v>
      </c>
      <c r="H479" s="35"/>
    </row>
    <row r="480" spans="1:8" ht="15">
      <c r="A480" s="45" t="s">
        <v>1345</v>
      </c>
      <c r="B480" s="45" t="s">
        <v>1346</v>
      </c>
      <c r="C480" s="45" t="s">
        <v>1344</v>
      </c>
      <c r="D480" s="46">
        <v>7136781976</v>
      </c>
      <c r="E480" s="46">
        <v>7161657045</v>
      </c>
      <c r="F480" s="46">
        <v>7305964262</v>
      </c>
      <c r="G480" s="47">
        <f t="shared" si="7"/>
        <v>7201467761</v>
      </c>
      <c r="H480" s="35"/>
    </row>
    <row r="481" spans="1:8" ht="15">
      <c r="A481" s="45" t="s">
        <v>506</v>
      </c>
      <c r="B481" s="45" t="s">
        <v>1347</v>
      </c>
      <c r="C481" s="45" t="s">
        <v>1344</v>
      </c>
      <c r="D481" s="46">
        <v>2257524575</v>
      </c>
      <c r="E481" s="46">
        <v>2240344499</v>
      </c>
      <c r="F481" s="46">
        <v>2262241584</v>
      </c>
      <c r="G481" s="47">
        <f t="shared" si="7"/>
        <v>2253370219.3333335</v>
      </c>
      <c r="H481" s="35"/>
    </row>
    <row r="482" spans="1:8" ht="15">
      <c r="A482" s="45" t="s">
        <v>1348</v>
      </c>
      <c r="B482" s="45" t="s">
        <v>1349</v>
      </c>
      <c r="C482" s="45" t="s">
        <v>1344</v>
      </c>
      <c r="D482" s="46">
        <v>812290493</v>
      </c>
      <c r="E482" s="46">
        <v>862701253</v>
      </c>
      <c r="F482" s="46">
        <v>954587737</v>
      </c>
      <c r="G482" s="47">
        <f t="shared" si="7"/>
        <v>876526494.3333334</v>
      </c>
      <c r="H482" s="35"/>
    </row>
    <row r="483" spans="1:8" ht="15">
      <c r="A483" s="45" t="s">
        <v>1350</v>
      </c>
      <c r="B483" s="45" t="s">
        <v>1351</v>
      </c>
      <c r="C483" s="45" t="s">
        <v>1344</v>
      </c>
      <c r="D483" s="46">
        <v>3396179963</v>
      </c>
      <c r="E483" s="46">
        <v>3454633716</v>
      </c>
      <c r="F483" s="46">
        <v>3991214802</v>
      </c>
      <c r="G483" s="47">
        <f t="shared" si="7"/>
        <v>3614009493.6666665</v>
      </c>
      <c r="H483" s="35"/>
    </row>
    <row r="484" spans="1:8" ht="15">
      <c r="A484" s="45" t="s">
        <v>501</v>
      </c>
      <c r="B484" s="45" t="s">
        <v>1352</v>
      </c>
      <c r="C484" s="45" t="s">
        <v>1344</v>
      </c>
      <c r="D484" s="46">
        <v>9299702198</v>
      </c>
      <c r="E484" s="46">
        <v>9573000623</v>
      </c>
      <c r="F484" s="46">
        <v>10058585248</v>
      </c>
      <c r="G484" s="47">
        <f t="shared" si="7"/>
        <v>9643762689.666666</v>
      </c>
      <c r="H484" s="35"/>
    </row>
    <row r="485" spans="1:8" ht="15">
      <c r="A485" s="45" t="s">
        <v>508</v>
      </c>
      <c r="B485" s="45" t="s">
        <v>1353</v>
      </c>
      <c r="C485" s="45" t="s">
        <v>1344</v>
      </c>
      <c r="D485" s="46">
        <v>426755364</v>
      </c>
      <c r="E485" s="46">
        <v>414146898</v>
      </c>
      <c r="F485" s="46">
        <v>420732501</v>
      </c>
      <c r="G485" s="47">
        <f t="shared" si="7"/>
        <v>420544921</v>
      </c>
      <c r="H485" s="35"/>
    </row>
    <row r="486" spans="1:8" ht="15">
      <c r="A486" s="45" t="s">
        <v>1354</v>
      </c>
      <c r="B486" s="45" t="s">
        <v>963</v>
      </c>
      <c r="C486" s="45" t="s">
        <v>1344</v>
      </c>
      <c r="D486" s="46">
        <v>10669382532</v>
      </c>
      <c r="E486" s="46">
        <v>11309248927</v>
      </c>
      <c r="F486" s="46">
        <v>12942303482</v>
      </c>
      <c r="G486" s="47">
        <f t="shared" si="7"/>
        <v>11640311647</v>
      </c>
      <c r="H486" s="35"/>
    </row>
    <row r="487" spans="1:8" ht="15">
      <c r="A487" s="45" t="s">
        <v>1355</v>
      </c>
      <c r="B487" s="45" t="s">
        <v>1356</v>
      </c>
      <c r="C487" s="45" t="s">
        <v>1344</v>
      </c>
      <c r="D487" s="46">
        <v>1411095014</v>
      </c>
      <c r="E487" s="46">
        <v>1423676465</v>
      </c>
      <c r="F487" s="46">
        <v>1523974971</v>
      </c>
      <c r="G487" s="47">
        <f t="shared" si="7"/>
        <v>1452915483.3333333</v>
      </c>
      <c r="H487" s="35"/>
    </row>
    <row r="488" spans="1:8" ht="15">
      <c r="A488" s="45" t="s">
        <v>1357</v>
      </c>
      <c r="B488" s="45" t="s">
        <v>1358</v>
      </c>
      <c r="C488" s="45" t="s">
        <v>1344</v>
      </c>
      <c r="D488" s="46">
        <v>6691928315</v>
      </c>
      <c r="E488" s="46">
        <v>6836669183</v>
      </c>
      <c r="F488" s="46">
        <v>7320626042</v>
      </c>
      <c r="G488" s="47">
        <f t="shared" si="7"/>
        <v>6949741180</v>
      </c>
      <c r="H488" s="35"/>
    </row>
    <row r="489" spans="1:8" ht="15">
      <c r="A489" s="45" t="s">
        <v>1359</v>
      </c>
      <c r="B489" s="45" t="s">
        <v>1360</v>
      </c>
      <c r="C489" s="45" t="s">
        <v>1344</v>
      </c>
      <c r="D489" s="46">
        <v>924813448</v>
      </c>
      <c r="E489" s="46">
        <v>953095684</v>
      </c>
      <c r="F489" s="46">
        <v>1025114505</v>
      </c>
      <c r="G489" s="47">
        <f t="shared" si="7"/>
        <v>967674545.6666666</v>
      </c>
      <c r="H489" s="35"/>
    </row>
    <row r="490" spans="1:8" ht="15">
      <c r="A490" s="45" t="s">
        <v>1361</v>
      </c>
      <c r="B490" s="45" t="s">
        <v>1362</v>
      </c>
      <c r="C490" s="45" t="s">
        <v>1344</v>
      </c>
      <c r="D490" s="46">
        <v>63065550</v>
      </c>
      <c r="E490" s="46">
        <v>57784460</v>
      </c>
      <c r="F490" s="46">
        <v>57696538</v>
      </c>
      <c r="G490" s="47">
        <f t="shared" si="7"/>
        <v>59515516</v>
      </c>
      <c r="H490" s="35"/>
    </row>
    <row r="491" spans="1:8" ht="15">
      <c r="A491" s="45" t="s">
        <v>1363</v>
      </c>
      <c r="B491" s="45" t="s">
        <v>1364</v>
      </c>
      <c r="C491" s="45" t="s">
        <v>1344</v>
      </c>
      <c r="D491" s="46">
        <v>4836257077</v>
      </c>
      <c r="E491" s="46">
        <v>4783461400</v>
      </c>
      <c r="F491" s="46">
        <v>4966546069</v>
      </c>
      <c r="G491" s="47">
        <f t="shared" si="7"/>
        <v>4862088182</v>
      </c>
      <c r="H491" s="35"/>
    </row>
    <row r="492" spans="1:8" ht="15">
      <c r="A492" s="45" t="s">
        <v>1365</v>
      </c>
      <c r="B492" s="45" t="s">
        <v>1366</v>
      </c>
      <c r="C492" s="45" t="s">
        <v>1344</v>
      </c>
      <c r="D492" s="46">
        <v>1818528946</v>
      </c>
      <c r="E492" s="46">
        <v>1909958958</v>
      </c>
      <c r="F492" s="46">
        <v>2028562593</v>
      </c>
      <c r="G492" s="47">
        <f t="shared" si="7"/>
        <v>1919016832.3333333</v>
      </c>
      <c r="H492" s="35"/>
    </row>
    <row r="493" spans="1:8" ht="15">
      <c r="A493" s="45" t="s">
        <v>510</v>
      </c>
      <c r="B493" s="45" t="s">
        <v>1367</v>
      </c>
      <c r="C493" s="45" t="s">
        <v>1344</v>
      </c>
      <c r="D493" s="46">
        <v>752414400</v>
      </c>
      <c r="E493" s="46">
        <v>737485067</v>
      </c>
      <c r="F493" s="46">
        <v>774914699</v>
      </c>
      <c r="G493" s="47">
        <f t="shared" si="7"/>
        <v>754938055.3333334</v>
      </c>
      <c r="H493" s="35"/>
    </row>
    <row r="494" spans="1:8" ht="15">
      <c r="A494" s="45" t="s">
        <v>503</v>
      </c>
      <c r="B494" s="45" t="s">
        <v>1368</v>
      </c>
      <c r="C494" s="45" t="s">
        <v>1344</v>
      </c>
      <c r="D494" s="46">
        <v>1278129185</v>
      </c>
      <c r="E494" s="46">
        <v>1363041006</v>
      </c>
      <c r="F494" s="46">
        <v>1517872426</v>
      </c>
      <c r="G494" s="47">
        <f t="shared" si="7"/>
        <v>1386347539</v>
      </c>
      <c r="H494" s="35"/>
    </row>
    <row r="495" spans="1:8" ht="15">
      <c r="A495" s="45" t="s">
        <v>1369</v>
      </c>
      <c r="B495" s="45" t="s">
        <v>1370</v>
      </c>
      <c r="C495" s="45" t="s">
        <v>1344</v>
      </c>
      <c r="D495" s="46">
        <v>133763859</v>
      </c>
      <c r="E495" s="46">
        <v>133690168</v>
      </c>
      <c r="F495" s="46">
        <v>134634002</v>
      </c>
      <c r="G495" s="47">
        <f t="shared" si="7"/>
        <v>134029343</v>
      </c>
      <c r="H495" s="35"/>
    </row>
    <row r="496" spans="1:8" ht="15">
      <c r="A496" s="45" t="s">
        <v>1371</v>
      </c>
      <c r="B496" s="45" t="s">
        <v>1372</v>
      </c>
      <c r="C496" s="45" t="s">
        <v>1344</v>
      </c>
      <c r="D496" s="46">
        <v>1281276233</v>
      </c>
      <c r="E496" s="46">
        <v>1347944245</v>
      </c>
      <c r="F496" s="46">
        <v>1392519810</v>
      </c>
      <c r="G496" s="47">
        <f t="shared" si="7"/>
        <v>1340580096</v>
      </c>
      <c r="H496" s="35"/>
    </row>
    <row r="497" spans="1:8" ht="15">
      <c r="A497" s="45" t="s">
        <v>1373</v>
      </c>
      <c r="B497" s="45" t="s">
        <v>1374</v>
      </c>
      <c r="C497" s="45" t="s">
        <v>1344</v>
      </c>
      <c r="D497" s="46">
        <v>375312001</v>
      </c>
      <c r="E497" s="46">
        <v>381081991</v>
      </c>
      <c r="F497" s="46">
        <v>401261459</v>
      </c>
      <c r="G497" s="47">
        <f t="shared" si="7"/>
        <v>385885150.3333333</v>
      </c>
      <c r="H497" s="35"/>
    </row>
    <row r="498" spans="1:8" ht="15">
      <c r="A498" s="45" t="s">
        <v>515</v>
      </c>
      <c r="B498" s="45" t="s">
        <v>1375</v>
      </c>
      <c r="C498" s="45" t="s">
        <v>1344</v>
      </c>
      <c r="D498" s="46">
        <v>4593256872</v>
      </c>
      <c r="E498" s="46">
        <v>4513640044</v>
      </c>
      <c r="F498" s="46">
        <v>4621444109</v>
      </c>
      <c r="G498" s="47">
        <f t="shared" si="7"/>
        <v>4576113675</v>
      </c>
      <c r="H498" s="35"/>
    </row>
    <row r="499" spans="1:8" ht="15">
      <c r="A499" s="45" t="s">
        <v>517</v>
      </c>
      <c r="B499" s="45" t="s">
        <v>1376</v>
      </c>
      <c r="C499" s="45" t="s">
        <v>1344</v>
      </c>
      <c r="D499" s="46">
        <v>1809985394</v>
      </c>
      <c r="E499" s="46">
        <v>1817505856</v>
      </c>
      <c r="F499" s="46">
        <v>1855940016</v>
      </c>
      <c r="G499" s="47">
        <f t="shared" si="7"/>
        <v>1827810422</v>
      </c>
      <c r="H499" s="35"/>
    </row>
    <row r="500" spans="1:8" ht="15">
      <c r="A500" s="45" t="s">
        <v>521</v>
      </c>
      <c r="B500" s="45" t="s">
        <v>1377</v>
      </c>
      <c r="C500" s="45" t="s">
        <v>1378</v>
      </c>
      <c r="D500" s="46">
        <v>68045712</v>
      </c>
      <c r="E500" s="46">
        <v>63480860</v>
      </c>
      <c r="F500" s="46">
        <v>74387240</v>
      </c>
      <c r="G500" s="47">
        <f t="shared" si="7"/>
        <v>68637937.33333333</v>
      </c>
      <c r="H500" s="35"/>
    </row>
    <row r="501" spans="1:8" ht="15">
      <c r="A501" s="45" t="s">
        <v>523</v>
      </c>
      <c r="B501" s="45" t="s">
        <v>1379</v>
      </c>
      <c r="C501" s="45" t="s">
        <v>1378</v>
      </c>
      <c r="D501" s="46">
        <v>720055696</v>
      </c>
      <c r="E501" s="46">
        <v>761685861</v>
      </c>
      <c r="F501" s="46">
        <v>786710222</v>
      </c>
      <c r="G501" s="47">
        <f t="shared" si="7"/>
        <v>756150593</v>
      </c>
      <c r="H501" s="35"/>
    </row>
    <row r="502" spans="1:8" ht="15">
      <c r="A502" s="45" t="s">
        <v>526</v>
      </c>
      <c r="B502" s="45" t="s">
        <v>1380</v>
      </c>
      <c r="C502" s="45" t="s">
        <v>1378</v>
      </c>
      <c r="D502" s="46">
        <v>128911591</v>
      </c>
      <c r="E502" s="46">
        <v>129062840</v>
      </c>
      <c r="F502" s="46">
        <v>129083846</v>
      </c>
      <c r="G502" s="47">
        <f t="shared" si="7"/>
        <v>129019425.66666667</v>
      </c>
      <c r="H502" s="35"/>
    </row>
    <row r="503" spans="1:8" ht="15">
      <c r="A503" s="45" t="s">
        <v>551</v>
      </c>
      <c r="B503" s="45" t="s">
        <v>1381</v>
      </c>
      <c r="C503" s="45" t="s">
        <v>1378</v>
      </c>
      <c r="D503" s="46">
        <v>994856069</v>
      </c>
      <c r="E503" s="46">
        <v>1015562987</v>
      </c>
      <c r="F503" s="46">
        <v>1089037281</v>
      </c>
      <c r="G503" s="47">
        <f t="shared" si="7"/>
        <v>1033152112.3333334</v>
      </c>
      <c r="H503" s="35"/>
    </row>
    <row r="504" spans="1:8" ht="15">
      <c r="A504" s="45" t="s">
        <v>528</v>
      </c>
      <c r="B504" s="45" t="s">
        <v>1382</v>
      </c>
      <c r="C504" s="45" t="s">
        <v>1378</v>
      </c>
      <c r="D504" s="46">
        <v>807223725</v>
      </c>
      <c r="E504" s="46">
        <v>800746212</v>
      </c>
      <c r="F504" s="46">
        <v>848430900</v>
      </c>
      <c r="G504" s="47">
        <f t="shared" si="7"/>
        <v>818800279</v>
      </c>
      <c r="H504" s="35"/>
    </row>
    <row r="505" spans="1:8" ht="15">
      <c r="A505" s="45" t="s">
        <v>557</v>
      </c>
      <c r="B505" s="45" t="s">
        <v>1383</v>
      </c>
      <c r="C505" s="45" t="s">
        <v>1378</v>
      </c>
      <c r="D505" s="46">
        <v>420435263</v>
      </c>
      <c r="E505" s="46">
        <v>437120787</v>
      </c>
      <c r="F505" s="46">
        <v>488421640</v>
      </c>
      <c r="G505" s="47">
        <f t="shared" si="7"/>
        <v>448659230</v>
      </c>
      <c r="H505" s="35"/>
    </row>
    <row r="506" spans="1:8" ht="15">
      <c r="A506" s="45" t="s">
        <v>537</v>
      </c>
      <c r="B506" s="45" t="s">
        <v>1384</v>
      </c>
      <c r="C506" s="45" t="s">
        <v>1378</v>
      </c>
      <c r="D506" s="46">
        <v>430281448</v>
      </c>
      <c r="E506" s="46">
        <v>437658885</v>
      </c>
      <c r="F506" s="46">
        <v>451121648</v>
      </c>
      <c r="G506" s="47">
        <f t="shared" si="7"/>
        <v>439687327</v>
      </c>
      <c r="H506" s="35"/>
    </row>
    <row r="507" spans="1:8" ht="15">
      <c r="A507" s="45" t="s">
        <v>1385</v>
      </c>
      <c r="B507" s="45" t="s">
        <v>1386</v>
      </c>
      <c r="C507" s="45" t="s">
        <v>1378</v>
      </c>
      <c r="D507" s="46">
        <v>463600830</v>
      </c>
      <c r="E507" s="46">
        <v>476452444</v>
      </c>
      <c r="F507" s="46">
        <v>494178374</v>
      </c>
      <c r="G507" s="47">
        <f t="shared" si="7"/>
        <v>478077216</v>
      </c>
      <c r="H507" s="35"/>
    </row>
    <row r="508" spans="1:8" ht="15">
      <c r="A508" s="45" t="s">
        <v>559</v>
      </c>
      <c r="B508" s="45" t="s">
        <v>1387</v>
      </c>
      <c r="C508" s="45" t="s">
        <v>1378</v>
      </c>
      <c r="D508" s="46">
        <v>270851909</v>
      </c>
      <c r="E508" s="46">
        <v>276306809</v>
      </c>
      <c r="F508" s="46">
        <v>303309637</v>
      </c>
      <c r="G508" s="47">
        <f t="shared" si="7"/>
        <v>283489451.6666667</v>
      </c>
      <c r="H508" s="35"/>
    </row>
    <row r="509" spans="1:8" ht="15">
      <c r="A509" s="45" t="s">
        <v>539</v>
      </c>
      <c r="B509" s="45" t="s">
        <v>1388</v>
      </c>
      <c r="C509" s="45" t="s">
        <v>1378</v>
      </c>
      <c r="D509" s="46">
        <v>677567003</v>
      </c>
      <c r="E509" s="46">
        <v>677371544</v>
      </c>
      <c r="F509" s="46">
        <v>733296624</v>
      </c>
      <c r="G509" s="47">
        <f t="shared" si="7"/>
        <v>696078390.3333334</v>
      </c>
      <c r="H509" s="35"/>
    </row>
    <row r="510" spans="1:8" ht="15">
      <c r="A510" s="45" t="s">
        <v>561</v>
      </c>
      <c r="B510" s="45" t="s">
        <v>1389</v>
      </c>
      <c r="C510" s="45" t="s">
        <v>1378</v>
      </c>
      <c r="D510" s="46">
        <v>1145726455</v>
      </c>
      <c r="E510" s="46">
        <v>1160627950</v>
      </c>
      <c r="F510" s="46">
        <v>1188640243</v>
      </c>
      <c r="G510" s="47">
        <f t="shared" si="7"/>
        <v>1164998216</v>
      </c>
      <c r="H510" s="35"/>
    </row>
    <row r="511" spans="1:8" ht="15">
      <c r="A511" s="45" t="s">
        <v>1390</v>
      </c>
      <c r="B511" s="45" t="s">
        <v>1391</v>
      </c>
      <c r="C511" s="45" t="s">
        <v>1378</v>
      </c>
      <c r="D511" s="46">
        <v>1673047986</v>
      </c>
      <c r="E511" s="46">
        <v>1720053571</v>
      </c>
      <c r="F511" s="46">
        <v>1816632565</v>
      </c>
      <c r="G511" s="47">
        <f t="shared" si="7"/>
        <v>1736578040.6666667</v>
      </c>
      <c r="H511" s="35"/>
    </row>
    <row r="512" spans="1:8" ht="15">
      <c r="A512" s="45" t="s">
        <v>530</v>
      </c>
      <c r="B512" s="45" t="s">
        <v>1392</v>
      </c>
      <c r="C512" s="45" t="s">
        <v>1378</v>
      </c>
      <c r="D512" s="46">
        <v>358520083</v>
      </c>
      <c r="E512" s="46">
        <v>351575638</v>
      </c>
      <c r="F512" s="46">
        <v>356441075</v>
      </c>
      <c r="G512" s="47">
        <f t="shared" si="7"/>
        <v>355512265.3333333</v>
      </c>
      <c r="H512" s="35"/>
    </row>
    <row r="513" spans="1:8" ht="15">
      <c r="A513" s="45" t="s">
        <v>1393</v>
      </c>
      <c r="B513" s="45" t="s">
        <v>1394</v>
      </c>
      <c r="C513" s="45" t="s">
        <v>1378</v>
      </c>
      <c r="D513" s="46">
        <v>383887818</v>
      </c>
      <c r="E513" s="46">
        <v>388003394</v>
      </c>
      <c r="F513" s="46">
        <v>405531396</v>
      </c>
      <c r="G513" s="47">
        <f t="shared" si="7"/>
        <v>392474202.6666667</v>
      </c>
      <c r="H513" s="35"/>
    </row>
    <row r="514" spans="1:8" ht="15">
      <c r="A514" s="45" t="s">
        <v>1395</v>
      </c>
      <c r="B514" s="45" t="s">
        <v>1396</v>
      </c>
      <c r="C514" s="45" t="s">
        <v>1378</v>
      </c>
      <c r="D514" s="46">
        <v>655578831</v>
      </c>
      <c r="E514" s="46">
        <v>665200671</v>
      </c>
      <c r="F514" s="46">
        <v>699363305</v>
      </c>
      <c r="G514" s="47">
        <f t="shared" si="7"/>
        <v>673380935.6666666</v>
      </c>
      <c r="H514" s="35"/>
    </row>
    <row r="515" spans="1:8" ht="15">
      <c r="A515" s="45" t="s">
        <v>563</v>
      </c>
      <c r="B515" s="45" t="s">
        <v>1397</v>
      </c>
      <c r="C515" s="45" t="s">
        <v>1378</v>
      </c>
      <c r="D515" s="46">
        <v>198250127</v>
      </c>
      <c r="E515" s="46">
        <v>202485577</v>
      </c>
      <c r="F515" s="46">
        <v>207820790</v>
      </c>
      <c r="G515" s="47">
        <f aca="true" t="shared" si="8" ref="G515:G566">AVERAGE(D515:F515)</f>
        <v>202852164.66666666</v>
      </c>
      <c r="H515" s="35"/>
    </row>
    <row r="516" spans="1:8" ht="15">
      <c r="A516" s="45" t="s">
        <v>543</v>
      </c>
      <c r="B516" s="45" t="s">
        <v>1398</v>
      </c>
      <c r="C516" s="45" t="s">
        <v>1378</v>
      </c>
      <c r="D516" s="46">
        <v>251551766</v>
      </c>
      <c r="E516" s="46">
        <v>255375593</v>
      </c>
      <c r="F516" s="46">
        <v>288692544</v>
      </c>
      <c r="G516" s="47">
        <f t="shared" si="8"/>
        <v>265206634.33333334</v>
      </c>
      <c r="H516" s="35"/>
    </row>
    <row r="517" spans="1:8" ht="15">
      <c r="A517" s="45" t="s">
        <v>1399</v>
      </c>
      <c r="B517" s="45" t="s">
        <v>1400</v>
      </c>
      <c r="C517" s="45" t="s">
        <v>1378</v>
      </c>
      <c r="D517" s="46">
        <v>3278774523</v>
      </c>
      <c r="E517" s="46">
        <v>3261805260</v>
      </c>
      <c r="F517" s="46">
        <v>3504316020</v>
      </c>
      <c r="G517" s="47">
        <f t="shared" si="8"/>
        <v>3348298601</v>
      </c>
      <c r="H517" s="35"/>
    </row>
    <row r="518" spans="1:8" ht="15">
      <c r="A518" s="45" t="s">
        <v>553</v>
      </c>
      <c r="B518" s="45" t="s">
        <v>1401</v>
      </c>
      <c r="C518" s="45" t="s">
        <v>1378</v>
      </c>
      <c r="D518" s="46">
        <v>330665318</v>
      </c>
      <c r="E518" s="46">
        <v>330014800</v>
      </c>
      <c r="F518" s="46">
        <v>347660375</v>
      </c>
      <c r="G518" s="47">
        <f t="shared" si="8"/>
        <v>336113497.6666667</v>
      </c>
      <c r="H518" s="35"/>
    </row>
    <row r="519" spans="1:8" ht="15">
      <c r="A519" s="45" t="s">
        <v>541</v>
      </c>
      <c r="B519" s="45" t="s">
        <v>1402</v>
      </c>
      <c r="C519" s="45" t="s">
        <v>1378</v>
      </c>
      <c r="D519" s="46">
        <v>463454618</v>
      </c>
      <c r="E519" s="46">
        <v>471122220</v>
      </c>
      <c r="F519" s="46">
        <v>506610100</v>
      </c>
      <c r="G519" s="47">
        <f t="shared" si="8"/>
        <v>480395646</v>
      </c>
      <c r="H519" s="35"/>
    </row>
    <row r="520" spans="1:8" ht="15">
      <c r="A520" s="45" t="s">
        <v>532</v>
      </c>
      <c r="B520" s="45" t="s">
        <v>1403</v>
      </c>
      <c r="C520" s="45" t="s">
        <v>1378</v>
      </c>
      <c r="D520" s="46">
        <v>130496106</v>
      </c>
      <c r="E520" s="46">
        <v>131778085</v>
      </c>
      <c r="F520" s="46">
        <v>136906915</v>
      </c>
      <c r="G520" s="47">
        <f t="shared" si="8"/>
        <v>133060368.66666667</v>
      </c>
      <c r="H520" s="35"/>
    </row>
    <row r="521" spans="1:8" ht="15">
      <c r="A521" s="45" t="s">
        <v>1404</v>
      </c>
      <c r="B521" s="45" t="s">
        <v>1405</v>
      </c>
      <c r="C521" s="45" t="s">
        <v>1378</v>
      </c>
      <c r="D521" s="46">
        <v>2504662498</v>
      </c>
      <c r="E521" s="46">
        <v>2546666349</v>
      </c>
      <c r="F521" s="46">
        <v>2755011324</v>
      </c>
      <c r="G521" s="47">
        <f t="shared" si="8"/>
        <v>2602113390.3333335</v>
      </c>
      <c r="H521" s="35"/>
    </row>
    <row r="522" spans="1:8" ht="15">
      <c r="A522" s="45" t="s">
        <v>545</v>
      </c>
      <c r="B522" s="45" t="s">
        <v>1406</v>
      </c>
      <c r="C522" s="45" t="s">
        <v>1378</v>
      </c>
      <c r="D522" s="46">
        <v>2614503</v>
      </c>
      <c r="E522" s="46">
        <v>2614503</v>
      </c>
      <c r="F522" s="46">
        <v>2614503</v>
      </c>
      <c r="G522" s="47">
        <f t="shared" si="8"/>
        <v>2614503</v>
      </c>
      <c r="H522" s="35"/>
    </row>
    <row r="523" spans="1:8" ht="15">
      <c r="A523" s="45" t="s">
        <v>534</v>
      </c>
      <c r="B523" s="45" t="s">
        <v>1407</v>
      </c>
      <c r="C523" s="45" t="s">
        <v>1378</v>
      </c>
      <c r="D523" s="46">
        <v>1252887331</v>
      </c>
      <c r="E523" s="46">
        <v>1285950760</v>
      </c>
      <c r="F523" s="46">
        <v>1335427876</v>
      </c>
      <c r="G523" s="47">
        <f t="shared" si="8"/>
        <v>1291421989</v>
      </c>
      <c r="H523" s="35"/>
    </row>
    <row r="524" spans="1:8" ht="15">
      <c r="A524" s="45" t="s">
        <v>1408</v>
      </c>
      <c r="B524" s="45" t="s">
        <v>1409</v>
      </c>
      <c r="C524" s="45" t="s">
        <v>1410</v>
      </c>
      <c r="D524" s="46">
        <v>3471820266</v>
      </c>
      <c r="E524" s="46">
        <v>3350668620</v>
      </c>
      <c r="F524" s="46">
        <v>3542835039</v>
      </c>
      <c r="G524" s="47">
        <f t="shared" si="8"/>
        <v>3455107975</v>
      </c>
      <c r="H524" s="35"/>
    </row>
    <row r="525" spans="1:8" ht="15">
      <c r="A525" s="45" t="s">
        <v>1411</v>
      </c>
      <c r="B525" s="45" t="s">
        <v>1412</v>
      </c>
      <c r="C525" s="45" t="s">
        <v>1410</v>
      </c>
      <c r="D525" s="46">
        <v>2832051130</v>
      </c>
      <c r="E525" s="46">
        <v>2934760920</v>
      </c>
      <c r="F525" s="46">
        <v>2974159364</v>
      </c>
      <c r="G525" s="47">
        <f t="shared" si="8"/>
        <v>2913657138</v>
      </c>
      <c r="H525" s="35"/>
    </row>
    <row r="526" spans="1:8" ht="15">
      <c r="A526" s="45" t="s">
        <v>1413</v>
      </c>
      <c r="B526" s="45" t="s">
        <v>1414</v>
      </c>
      <c r="C526" s="45" t="s">
        <v>1410</v>
      </c>
      <c r="D526" s="46">
        <v>4734134550</v>
      </c>
      <c r="E526" s="46">
        <v>4687697858</v>
      </c>
      <c r="F526" s="46">
        <v>4846740988</v>
      </c>
      <c r="G526" s="47">
        <f t="shared" si="8"/>
        <v>4756191132</v>
      </c>
      <c r="H526" s="35"/>
    </row>
    <row r="527" spans="1:8" ht="15">
      <c r="A527" s="45" t="s">
        <v>1415</v>
      </c>
      <c r="B527" s="45" t="s">
        <v>1416</v>
      </c>
      <c r="C527" s="45" t="s">
        <v>1410</v>
      </c>
      <c r="D527" s="46">
        <v>8536513109</v>
      </c>
      <c r="E527" s="46">
        <v>9203937813</v>
      </c>
      <c r="F527" s="46">
        <v>10417032548</v>
      </c>
      <c r="G527" s="47">
        <f t="shared" si="8"/>
        <v>9385827823.333334</v>
      </c>
      <c r="H527" s="35"/>
    </row>
    <row r="528" spans="1:8" ht="15">
      <c r="A528" s="45" t="s">
        <v>567</v>
      </c>
      <c r="B528" s="45" t="s">
        <v>1417</v>
      </c>
      <c r="C528" s="45" t="s">
        <v>1410</v>
      </c>
      <c r="D528" s="46">
        <v>1258070060</v>
      </c>
      <c r="E528" s="46">
        <v>1294699195</v>
      </c>
      <c r="F528" s="46">
        <v>1357732866</v>
      </c>
      <c r="G528" s="47">
        <f t="shared" si="8"/>
        <v>1303500707</v>
      </c>
      <c r="H528" s="35"/>
    </row>
    <row r="529" spans="1:8" ht="15">
      <c r="A529" s="45" t="s">
        <v>1418</v>
      </c>
      <c r="B529" s="45" t="s">
        <v>1419</v>
      </c>
      <c r="C529" s="45" t="s">
        <v>1410</v>
      </c>
      <c r="D529" s="46">
        <v>717155885</v>
      </c>
      <c r="E529" s="46">
        <v>744755298</v>
      </c>
      <c r="F529" s="46">
        <v>777939691</v>
      </c>
      <c r="G529" s="47">
        <f t="shared" si="8"/>
        <v>746616958</v>
      </c>
      <c r="H529" s="35"/>
    </row>
    <row r="530" spans="1:8" ht="15">
      <c r="A530" s="45" t="s">
        <v>1420</v>
      </c>
      <c r="B530" s="45" t="s">
        <v>1421</v>
      </c>
      <c r="C530" s="45" t="s">
        <v>1410</v>
      </c>
      <c r="D530" s="46">
        <v>1993718361</v>
      </c>
      <c r="E530" s="46">
        <v>2199237755</v>
      </c>
      <c r="F530" s="46">
        <v>2397025153</v>
      </c>
      <c r="G530" s="47">
        <f t="shared" si="8"/>
        <v>2196660423</v>
      </c>
      <c r="H530" s="35"/>
    </row>
    <row r="531" spans="1:8" ht="15">
      <c r="A531" s="45" t="s">
        <v>1422</v>
      </c>
      <c r="B531" s="45" t="s">
        <v>1423</v>
      </c>
      <c r="C531" s="45" t="s">
        <v>1410</v>
      </c>
      <c r="D531" s="46">
        <v>1586127061</v>
      </c>
      <c r="E531" s="46">
        <v>1629358833</v>
      </c>
      <c r="F531" s="46">
        <v>1775425349</v>
      </c>
      <c r="G531" s="47">
        <f t="shared" si="8"/>
        <v>1663637081</v>
      </c>
      <c r="H531" s="35"/>
    </row>
    <row r="532" spans="1:8" ht="15">
      <c r="A532" s="45" t="s">
        <v>1424</v>
      </c>
      <c r="B532" s="45" t="s">
        <v>1425</v>
      </c>
      <c r="C532" s="45" t="s">
        <v>1410</v>
      </c>
      <c r="D532" s="46">
        <v>6269145480</v>
      </c>
      <c r="E532" s="46">
        <v>6752038404</v>
      </c>
      <c r="F532" s="46">
        <v>7082502463</v>
      </c>
      <c r="G532" s="47">
        <f t="shared" si="8"/>
        <v>6701228782.333333</v>
      </c>
      <c r="H532" s="35"/>
    </row>
    <row r="533" spans="1:8" ht="15">
      <c r="A533" s="45" t="s">
        <v>1426</v>
      </c>
      <c r="B533" s="45" t="s">
        <v>1427</v>
      </c>
      <c r="C533" s="45" t="s">
        <v>1410</v>
      </c>
      <c r="D533" s="46">
        <v>1775786029</v>
      </c>
      <c r="E533" s="46">
        <v>1882279106</v>
      </c>
      <c r="F533" s="46">
        <v>2018302167</v>
      </c>
      <c r="G533" s="47">
        <f t="shared" si="8"/>
        <v>1892122434</v>
      </c>
      <c r="H533" s="35"/>
    </row>
    <row r="534" spans="1:8" ht="15">
      <c r="A534" s="45" t="s">
        <v>1428</v>
      </c>
      <c r="B534" s="45" t="s">
        <v>1429</v>
      </c>
      <c r="C534" s="45" t="s">
        <v>1410</v>
      </c>
      <c r="D534" s="46">
        <v>2946479381</v>
      </c>
      <c r="E534" s="46">
        <v>2980745950</v>
      </c>
      <c r="F534" s="46">
        <v>3078624319</v>
      </c>
      <c r="G534" s="47">
        <f t="shared" si="8"/>
        <v>3001949883.3333335</v>
      </c>
      <c r="H534" s="35"/>
    </row>
    <row r="535" spans="1:8" ht="15">
      <c r="A535" s="45" t="s">
        <v>1430</v>
      </c>
      <c r="B535" s="45" t="s">
        <v>1431</v>
      </c>
      <c r="C535" s="45" t="s">
        <v>1410</v>
      </c>
      <c r="D535" s="46">
        <v>2749964823</v>
      </c>
      <c r="E535" s="46">
        <v>2920584039</v>
      </c>
      <c r="F535" s="46">
        <v>3191571693</v>
      </c>
      <c r="G535" s="47">
        <f t="shared" si="8"/>
        <v>2954040185</v>
      </c>
      <c r="H535" s="35"/>
    </row>
    <row r="536" spans="1:8" ht="15">
      <c r="A536" s="45" t="s">
        <v>1432</v>
      </c>
      <c r="B536" s="45" t="s">
        <v>1433</v>
      </c>
      <c r="C536" s="45" t="s">
        <v>1410</v>
      </c>
      <c r="D536" s="46">
        <v>2965790303</v>
      </c>
      <c r="E536" s="46">
        <v>2922453287</v>
      </c>
      <c r="F536" s="46">
        <v>3180209841</v>
      </c>
      <c r="G536" s="47">
        <f t="shared" si="8"/>
        <v>3022817810.3333335</v>
      </c>
      <c r="H536" s="35"/>
    </row>
    <row r="537" spans="1:8" ht="15">
      <c r="A537" s="45" t="s">
        <v>1434</v>
      </c>
      <c r="B537" s="45" t="s">
        <v>1435</v>
      </c>
      <c r="C537" s="45" t="s">
        <v>1410</v>
      </c>
      <c r="D537" s="46">
        <v>1553298623</v>
      </c>
      <c r="E537" s="46">
        <v>1678087340</v>
      </c>
      <c r="F537" s="46">
        <v>1911335080</v>
      </c>
      <c r="G537" s="47">
        <f t="shared" si="8"/>
        <v>1714240347.6666667</v>
      </c>
      <c r="H537" s="35"/>
    </row>
    <row r="538" spans="1:8" ht="15">
      <c r="A538" s="45" t="s">
        <v>1436</v>
      </c>
      <c r="B538" s="45" t="s">
        <v>1437</v>
      </c>
      <c r="C538" s="45" t="s">
        <v>1410</v>
      </c>
      <c r="D538" s="46">
        <v>1239596460</v>
      </c>
      <c r="E538" s="46">
        <v>1252192464</v>
      </c>
      <c r="F538" s="46">
        <v>1399504098</v>
      </c>
      <c r="G538" s="47">
        <f t="shared" si="8"/>
        <v>1297097674</v>
      </c>
      <c r="H538" s="35"/>
    </row>
    <row r="539" spans="1:8" ht="15">
      <c r="A539" s="45" t="s">
        <v>2</v>
      </c>
      <c r="B539" s="45" t="s">
        <v>1438</v>
      </c>
      <c r="C539" s="45" t="s">
        <v>1410</v>
      </c>
      <c r="D539" s="46">
        <v>4436732858</v>
      </c>
      <c r="E539" s="46">
        <v>4429311062</v>
      </c>
      <c r="F539" s="46">
        <v>4671468866</v>
      </c>
      <c r="G539" s="47">
        <f t="shared" si="8"/>
        <v>4512504262</v>
      </c>
      <c r="H539" s="35"/>
    </row>
    <row r="540" spans="1:8" ht="15">
      <c r="A540" s="45" t="s">
        <v>590</v>
      </c>
      <c r="B540" s="45" t="s">
        <v>795</v>
      </c>
      <c r="C540" s="45" t="s">
        <v>1410</v>
      </c>
      <c r="D540" s="46">
        <v>2871391473</v>
      </c>
      <c r="E540" s="46">
        <v>3033284004</v>
      </c>
      <c r="F540" s="46">
        <v>3151372296</v>
      </c>
      <c r="G540" s="47">
        <f t="shared" si="8"/>
        <v>3018682591</v>
      </c>
      <c r="H540" s="35"/>
    </row>
    <row r="541" spans="1:8" ht="15">
      <c r="A541" s="45" t="s">
        <v>1439</v>
      </c>
      <c r="B541" s="45" t="s">
        <v>1440</v>
      </c>
      <c r="C541" s="45" t="s">
        <v>1410</v>
      </c>
      <c r="D541" s="46">
        <v>7436595548</v>
      </c>
      <c r="E541" s="46">
        <v>7473608439</v>
      </c>
      <c r="F541" s="46">
        <v>7608811801</v>
      </c>
      <c r="G541" s="47">
        <f t="shared" si="8"/>
        <v>7506338596</v>
      </c>
      <c r="H541" s="35"/>
    </row>
    <row r="542" spans="1:8" ht="15">
      <c r="A542" s="45" t="s">
        <v>1441</v>
      </c>
      <c r="B542" s="45" t="s">
        <v>1039</v>
      </c>
      <c r="C542" s="45" t="s">
        <v>1410</v>
      </c>
      <c r="D542" s="46">
        <v>6889559254</v>
      </c>
      <c r="E542" s="46">
        <v>7324779887</v>
      </c>
      <c r="F542" s="46">
        <v>8238653207</v>
      </c>
      <c r="G542" s="47">
        <f t="shared" si="8"/>
        <v>7484330782.666667</v>
      </c>
      <c r="H542" s="35"/>
    </row>
    <row r="543" spans="1:8" ht="15">
      <c r="A543" s="45" t="s">
        <v>1442</v>
      </c>
      <c r="B543" s="45" t="s">
        <v>1443</v>
      </c>
      <c r="C543" s="45" t="s">
        <v>1410</v>
      </c>
      <c r="D543" s="46">
        <v>8094777309</v>
      </c>
      <c r="E543" s="46">
        <v>8109947032</v>
      </c>
      <c r="F543" s="46">
        <v>8507323112</v>
      </c>
      <c r="G543" s="47">
        <f t="shared" si="8"/>
        <v>8237349151</v>
      </c>
      <c r="H543" s="35"/>
    </row>
    <row r="544" spans="1:8" ht="15">
      <c r="A544" s="45" t="s">
        <v>1444</v>
      </c>
      <c r="B544" s="45" t="s">
        <v>1445</v>
      </c>
      <c r="C544" s="45" t="s">
        <v>1410</v>
      </c>
      <c r="D544" s="46">
        <v>16550150</v>
      </c>
      <c r="E544" s="46">
        <v>16550150</v>
      </c>
      <c r="F544" s="46">
        <v>16550150</v>
      </c>
      <c r="G544" s="47">
        <f t="shared" si="8"/>
        <v>16550150</v>
      </c>
      <c r="H544" s="35"/>
    </row>
    <row r="545" spans="1:8" ht="15">
      <c r="A545" s="45" t="s">
        <v>1446</v>
      </c>
      <c r="B545" s="45" t="s">
        <v>1447</v>
      </c>
      <c r="C545" s="45" t="s">
        <v>1448</v>
      </c>
      <c r="D545" s="46">
        <v>668339024</v>
      </c>
      <c r="E545" s="46">
        <v>694305579</v>
      </c>
      <c r="F545" s="46">
        <v>754369425</v>
      </c>
      <c r="G545" s="47">
        <f t="shared" si="8"/>
        <v>705671342.6666666</v>
      </c>
      <c r="H545" s="35"/>
    </row>
    <row r="546" spans="1:8" ht="15">
      <c r="A546" s="45" t="s">
        <v>1449</v>
      </c>
      <c r="B546" s="45" t="s">
        <v>1450</v>
      </c>
      <c r="C546" s="45" t="s">
        <v>1448</v>
      </c>
      <c r="D546" s="46">
        <v>211783829</v>
      </c>
      <c r="E546" s="46">
        <v>222621913</v>
      </c>
      <c r="F546" s="46">
        <v>230282175</v>
      </c>
      <c r="G546" s="47">
        <f t="shared" si="8"/>
        <v>221562639</v>
      </c>
      <c r="H546" s="35"/>
    </row>
    <row r="547" spans="1:8" ht="15">
      <c r="A547" s="45" t="s">
        <v>1451</v>
      </c>
      <c r="B547" s="45" t="s">
        <v>1452</v>
      </c>
      <c r="C547" s="45" t="s">
        <v>1448</v>
      </c>
      <c r="D547" s="46">
        <v>191071075</v>
      </c>
      <c r="E547" s="46">
        <v>187326613</v>
      </c>
      <c r="F547" s="46">
        <v>209983739</v>
      </c>
      <c r="G547" s="47">
        <f t="shared" si="8"/>
        <v>196127142.33333334</v>
      </c>
      <c r="H547" s="35"/>
    </row>
    <row r="548" spans="1:8" ht="15">
      <c r="A548" s="45" t="s">
        <v>572</v>
      </c>
      <c r="B548" s="45" t="s">
        <v>1453</v>
      </c>
      <c r="C548" s="45" t="s">
        <v>1448</v>
      </c>
      <c r="D548" s="46">
        <v>727310701</v>
      </c>
      <c r="E548" s="46">
        <v>726231979</v>
      </c>
      <c r="F548" s="46">
        <v>785282786</v>
      </c>
      <c r="G548" s="47">
        <f t="shared" si="8"/>
        <v>746275155.3333334</v>
      </c>
      <c r="H548" s="35"/>
    </row>
    <row r="549" spans="1:8" ht="15">
      <c r="A549" s="45" t="s">
        <v>580</v>
      </c>
      <c r="B549" s="45" t="s">
        <v>963</v>
      </c>
      <c r="C549" s="45" t="s">
        <v>1448</v>
      </c>
      <c r="D549" s="46">
        <v>400781785</v>
      </c>
      <c r="E549" s="46">
        <v>412161969</v>
      </c>
      <c r="F549" s="46">
        <v>451426590</v>
      </c>
      <c r="G549" s="47">
        <f t="shared" si="8"/>
        <v>421456781.3333333</v>
      </c>
      <c r="H549" s="35"/>
    </row>
    <row r="550" spans="1:8" ht="15">
      <c r="A550" s="45" t="s">
        <v>574</v>
      </c>
      <c r="B550" s="45" t="s">
        <v>1454</v>
      </c>
      <c r="C550" s="45" t="s">
        <v>1448</v>
      </c>
      <c r="D550" s="46">
        <v>283969099</v>
      </c>
      <c r="E550" s="46">
        <v>277213100</v>
      </c>
      <c r="F550" s="46">
        <v>292267203</v>
      </c>
      <c r="G550" s="47">
        <f t="shared" si="8"/>
        <v>284483134</v>
      </c>
      <c r="H550" s="35"/>
    </row>
    <row r="551" spans="1:8" ht="15">
      <c r="A551" s="45" t="s">
        <v>1455</v>
      </c>
      <c r="B551" s="45" t="s">
        <v>907</v>
      </c>
      <c r="C551" s="45" t="s">
        <v>1448</v>
      </c>
      <c r="D551" s="46">
        <v>706249043</v>
      </c>
      <c r="E551" s="46">
        <v>718036437</v>
      </c>
      <c r="F551" s="46">
        <v>758193333</v>
      </c>
      <c r="G551" s="47">
        <f t="shared" si="8"/>
        <v>727492937.6666666</v>
      </c>
      <c r="H551" s="35"/>
    </row>
    <row r="552" spans="1:8" ht="15">
      <c r="A552" s="45" t="s">
        <v>1456</v>
      </c>
      <c r="B552" s="45" t="s">
        <v>1457</v>
      </c>
      <c r="C552" s="45" t="s">
        <v>1448</v>
      </c>
      <c r="D552" s="46">
        <v>1028405785</v>
      </c>
      <c r="E552" s="46">
        <v>1047464494</v>
      </c>
      <c r="F552" s="46">
        <v>1069509186</v>
      </c>
      <c r="G552" s="47">
        <f t="shared" si="8"/>
        <v>1048459821.6666666</v>
      </c>
      <c r="H552" s="35"/>
    </row>
    <row r="553" spans="1:8" ht="15">
      <c r="A553" s="45" t="s">
        <v>576</v>
      </c>
      <c r="B553" s="45" t="s">
        <v>1458</v>
      </c>
      <c r="C553" s="45" t="s">
        <v>1448</v>
      </c>
      <c r="D553" s="46">
        <v>198273400</v>
      </c>
      <c r="E553" s="46">
        <v>199605699</v>
      </c>
      <c r="F553" s="46">
        <v>205367018</v>
      </c>
      <c r="G553" s="47">
        <f t="shared" si="8"/>
        <v>201082039</v>
      </c>
      <c r="H553" s="35"/>
    </row>
    <row r="554" spans="1:8" ht="15">
      <c r="A554" s="45" t="s">
        <v>1459</v>
      </c>
      <c r="B554" s="45" t="s">
        <v>1460</v>
      </c>
      <c r="C554" s="45" t="s">
        <v>1448</v>
      </c>
      <c r="D554" s="46">
        <v>539646413</v>
      </c>
      <c r="E554" s="46">
        <v>562887856</v>
      </c>
      <c r="F554" s="46">
        <v>594493169</v>
      </c>
      <c r="G554" s="47">
        <f t="shared" si="8"/>
        <v>565675812.6666666</v>
      </c>
      <c r="H554" s="35"/>
    </row>
    <row r="555" spans="1:8" ht="15">
      <c r="A555" s="45" t="s">
        <v>1461</v>
      </c>
      <c r="B555" s="45" t="s">
        <v>1462</v>
      </c>
      <c r="C555" s="45" t="s">
        <v>1448</v>
      </c>
      <c r="D555" s="46">
        <v>241970179</v>
      </c>
      <c r="E555" s="46">
        <v>240003292</v>
      </c>
      <c r="F555" s="46">
        <v>254763192</v>
      </c>
      <c r="G555" s="47">
        <f t="shared" si="8"/>
        <v>245578887.66666666</v>
      </c>
      <c r="H555" s="35"/>
    </row>
    <row r="556" spans="1:8" ht="15">
      <c r="A556" s="45" t="s">
        <v>589</v>
      </c>
      <c r="B556" s="45" t="s">
        <v>1463</v>
      </c>
      <c r="C556" s="45" t="s">
        <v>1448</v>
      </c>
      <c r="D556" s="46">
        <v>589964210</v>
      </c>
      <c r="E556" s="46">
        <v>588588724</v>
      </c>
      <c r="F556" s="46">
        <v>619456436</v>
      </c>
      <c r="G556" s="47">
        <f t="shared" si="8"/>
        <v>599336456.6666666</v>
      </c>
      <c r="H556" s="35"/>
    </row>
    <row r="557" spans="1:8" ht="15">
      <c r="A557" s="45" t="s">
        <v>578</v>
      </c>
      <c r="B557" s="45" t="s">
        <v>1464</v>
      </c>
      <c r="C557" s="45" t="s">
        <v>1448</v>
      </c>
      <c r="D557" s="46">
        <v>327437583</v>
      </c>
      <c r="E557" s="46">
        <v>324324463</v>
      </c>
      <c r="F557" s="46">
        <v>350765599</v>
      </c>
      <c r="G557" s="47">
        <f t="shared" si="8"/>
        <v>334175881.6666667</v>
      </c>
      <c r="H557" s="35"/>
    </row>
    <row r="558" spans="1:8" ht="15">
      <c r="A558" s="45" t="s">
        <v>587</v>
      </c>
      <c r="B558" s="45" t="s">
        <v>1465</v>
      </c>
      <c r="C558" s="45" t="s">
        <v>1448</v>
      </c>
      <c r="D558" s="46">
        <v>296199270</v>
      </c>
      <c r="E558" s="46">
        <v>297023292</v>
      </c>
      <c r="F558" s="46">
        <v>316920052</v>
      </c>
      <c r="G558" s="47">
        <f t="shared" si="8"/>
        <v>303380871.3333333</v>
      </c>
      <c r="H558" s="35"/>
    </row>
    <row r="559" spans="1:8" ht="15">
      <c r="A559" s="45" t="s">
        <v>1466</v>
      </c>
      <c r="B559" s="45" t="s">
        <v>1467</v>
      </c>
      <c r="C559" s="45" t="s">
        <v>1448</v>
      </c>
      <c r="D559" s="46">
        <v>914715818</v>
      </c>
      <c r="E559" s="46">
        <v>937152366</v>
      </c>
      <c r="F559" s="46">
        <v>993627497</v>
      </c>
      <c r="G559" s="47">
        <f t="shared" si="8"/>
        <v>948498560.3333334</v>
      </c>
      <c r="H559" s="35"/>
    </row>
    <row r="560" spans="1:8" ht="15">
      <c r="A560" s="45" t="s">
        <v>581</v>
      </c>
      <c r="B560" s="45" t="s">
        <v>772</v>
      </c>
      <c r="C560" s="45" t="s">
        <v>1448</v>
      </c>
      <c r="D560" s="46">
        <v>749611392</v>
      </c>
      <c r="E560" s="46">
        <v>753647162</v>
      </c>
      <c r="F560" s="46">
        <v>792707677</v>
      </c>
      <c r="G560" s="47">
        <f t="shared" si="8"/>
        <v>765322077</v>
      </c>
      <c r="H560" s="35"/>
    </row>
    <row r="561" spans="1:8" ht="15">
      <c r="A561" s="45" t="s">
        <v>1468</v>
      </c>
      <c r="B561" s="45" t="s">
        <v>1469</v>
      </c>
      <c r="C561" s="45" t="s">
        <v>1448</v>
      </c>
      <c r="D561" s="46">
        <v>179390448</v>
      </c>
      <c r="E561" s="46">
        <v>187415809</v>
      </c>
      <c r="F561" s="46">
        <v>204728941</v>
      </c>
      <c r="G561" s="47">
        <f t="shared" si="8"/>
        <v>190511732.66666666</v>
      </c>
      <c r="H561" s="35"/>
    </row>
    <row r="562" spans="1:8" ht="15">
      <c r="A562" s="45" t="s">
        <v>1470</v>
      </c>
      <c r="B562" s="45" t="s">
        <v>1471</v>
      </c>
      <c r="C562" s="45" t="s">
        <v>1448</v>
      </c>
      <c r="D562" s="46">
        <v>731150926</v>
      </c>
      <c r="E562" s="46">
        <v>744404080</v>
      </c>
      <c r="F562" s="46">
        <v>824661076</v>
      </c>
      <c r="G562" s="47">
        <f t="shared" si="8"/>
        <v>766738694</v>
      </c>
      <c r="H562" s="35"/>
    </row>
    <row r="563" spans="1:8" ht="15">
      <c r="A563" s="45" t="s">
        <v>1472</v>
      </c>
      <c r="B563" s="45" t="s">
        <v>1473</v>
      </c>
      <c r="C563" s="45" t="s">
        <v>1448</v>
      </c>
      <c r="D563" s="46">
        <v>367437231</v>
      </c>
      <c r="E563" s="46">
        <v>387385691</v>
      </c>
      <c r="F563" s="46">
        <v>401708117</v>
      </c>
      <c r="G563" s="47">
        <f t="shared" si="8"/>
        <v>385510346.3333333</v>
      </c>
      <c r="H563" s="35"/>
    </row>
    <row r="564" spans="1:8" ht="15">
      <c r="A564" s="45" t="s">
        <v>583</v>
      </c>
      <c r="B564" s="45" t="s">
        <v>1474</v>
      </c>
      <c r="C564" s="45" t="s">
        <v>1448</v>
      </c>
      <c r="D564" s="46">
        <v>445152211</v>
      </c>
      <c r="E564" s="46">
        <v>449202797</v>
      </c>
      <c r="F564" s="46">
        <v>503710517</v>
      </c>
      <c r="G564" s="47">
        <f t="shared" si="8"/>
        <v>466021841.6666667</v>
      </c>
      <c r="H564" s="35"/>
    </row>
    <row r="565" spans="1:8" ht="15">
      <c r="A565" s="45" t="s">
        <v>584</v>
      </c>
      <c r="B565" s="45" t="s">
        <v>741</v>
      </c>
      <c r="C565" s="45" t="s">
        <v>1448</v>
      </c>
      <c r="D565" s="46">
        <v>716234916</v>
      </c>
      <c r="E565" s="46">
        <v>730023124</v>
      </c>
      <c r="F565" s="46">
        <v>777935219</v>
      </c>
      <c r="G565" s="47">
        <f t="shared" si="8"/>
        <v>741397753</v>
      </c>
      <c r="H565" s="35"/>
    </row>
    <row r="566" spans="1:8" ht="15">
      <c r="A566" s="50" t="s">
        <v>1475</v>
      </c>
      <c r="B566" s="50" t="s">
        <v>1476</v>
      </c>
      <c r="C566" s="50" t="s">
        <v>1448</v>
      </c>
      <c r="D566" s="36">
        <v>570186484</v>
      </c>
      <c r="E566" s="36">
        <v>570012994</v>
      </c>
      <c r="F566" s="36">
        <v>578830821</v>
      </c>
      <c r="G566" s="51">
        <f t="shared" si="8"/>
        <v>573010099.6666666</v>
      </c>
      <c r="H566" s="35"/>
    </row>
    <row r="567" spans="1:6" ht="15">
      <c r="A567" s="37"/>
      <c r="B567" s="52"/>
      <c r="C567" s="52"/>
      <c r="D567" s="56"/>
      <c r="E567" s="56"/>
      <c r="F567" s="56"/>
    </row>
    <row r="568" spans="1:12" ht="15">
      <c r="A568" s="37"/>
      <c r="B568" s="53" t="s">
        <v>1477</v>
      </c>
      <c r="C568" s="38"/>
      <c r="D568" s="54">
        <f>SUM(D2:D566)</f>
        <v>1319216011154</v>
      </c>
      <c r="E568" s="54">
        <f>SUM(E2:E566)</f>
        <v>1349649035746</v>
      </c>
      <c r="F568" s="54">
        <f>SUM(F2:F566)</f>
        <v>1429421797084</v>
      </c>
      <c r="G568" s="54">
        <f>SUM(G2:G566)</f>
        <v>1366095614661.3328</v>
      </c>
      <c r="I568" s="39"/>
      <c r="J568" s="39"/>
      <c r="K568" s="39"/>
      <c r="L568" s="39"/>
    </row>
    <row r="569" spans="1:7" ht="15">
      <c r="A569" s="37"/>
      <c r="B569" s="37"/>
      <c r="C569" s="37"/>
      <c r="D569" s="40"/>
      <c r="E569" s="40"/>
      <c r="F569" s="40"/>
      <c r="G569" s="40"/>
    </row>
    <row r="570" spans="1:12" ht="15">
      <c r="A570" s="48" t="s">
        <v>1478</v>
      </c>
      <c r="B570" s="45" t="s">
        <v>1479</v>
      </c>
      <c r="C570" s="45" t="s">
        <v>596</v>
      </c>
      <c r="D570" s="47">
        <f aca="true" t="shared" si="9" ref="D570:G590">SUMIF($C$2:$C$566,$C570,D$2:D$566)</f>
        <v>32223087618</v>
      </c>
      <c r="E570" s="47">
        <f t="shared" si="9"/>
        <v>32399993851</v>
      </c>
      <c r="F570" s="47">
        <f t="shared" si="9"/>
        <v>34614064978</v>
      </c>
      <c r="G570" s="47">
        <f t="shared" si="9"/>
        <v>33079048815.666676</v>
      </c>
      <c r="I570" s="39"/>
      <c r="J570" s="39"/>
      <c r="K570" s="39"/>
      <c r="L570" s="39"/>
    </row>
    <row r="571" spans="1:12" ht="15">
      <c r="A571" s="48" t="s">
        <v>1480</v>
      </c>
      <c r="B571" s="45" t="s">
        <v>1481</v>
      </c>
      <c r="C571" s="45" t="s">
        <v>629</v>
      </c>
      <c r="D571" s="47">
        <f t="shared" si="9"/>
        <v>183247678572</v>
      </c>
      <c r="E571" s="47">
        <f t="shared" si="9"/>
        <v>184982274318</v>
      </c>
      <c r="F571" s="47">
        <f t="shared" si="9"/>
        <v>193236794929</v>
      </c>
      <c r="G571" s="47">
        <f t="shared" si="9"/>
        <v>187155582606.33328</v>
      </c>
      <c r="I571" s="39"/>
      <c r="J571" s="39"/>
      <c r="K571" s="39"/>
      <c r="L571" s="39"/>
    </row>
    <row r="572" spans="1:12" ht="15">
      <c r="A572" s="48" t="s">
        <v>1482</v>
      </c>
      <c r="B572" s="45" t="s">
        <v>1483</v>
      </c>
      <c r="C572" s="45" t="s">
        <v>748</v>
      </c>
      <c r="D572" s="47">
        <f t="shared" si="9"/>
        <v>48911551834</v>
      </c>
      <c r="E572" s="47">
        <f t="shared" si="9"/>
        <v>49364562525</v>
      </c>
      <c r="F572" s="47">
        <f t="shared" si="9"/>
        <v>51942078609</v>
      </c>
      <c r="G572" s="47">
        <f t="shared" si="9"/>
        <v>50072730989.33333</v>
      </c>
      <c r="I572" s="39"/>
      <c r="J572" s="39"/>
      <c r="K572" s="39"/>
      <c r="L572" s="39"/>
    </row>
    <row r="573" spans="1:12" ht="15">
      <c r="A573" s="48" t="s">
        <v>1484</v>
      </c>
      <c r="B573" s="45" t="s">
        <v>1485</v>
      </c>
      <c r="C573" s="45" t="s">
        <v>805</v>
      </c>
      <c r="D573" s="47">
        <f t="shared" si="9"/>
        <v>39092485420</v>
      </c>
      <c r="E573" s="47">
        <f t="shared" si="9"/>
        <v>40147267050</v>
      </c>
      <c r="F573" s="47">
        <f t="shared" si="9"/>
        <v>42578211312</v>
      </c>
      <c r="G573" s="47">
        <f t="shared" si="9"/>
        <v>40605987927.333336</v>
      </c>
      <c r="I573" s="39"/>
      <c r="J573" s="39"/>
      <c r="K573" s="39"/>
      <c r="L573" s="39"/>
    </row>
    <row r="574" spans="1:12" ht="15">
      <c r="A574" s="48" t="s">
        <v>1486</v>
      </c>
      <c r="B574" s="45" t="s">
        <v>1487</v>
      </c>
      <c r="C574" s="45" t="s">
        <v>871</v>
      </c>
      <c r="D574" s="47">
        <f t="shared" si="9"/>
        <v>54182723760</v>
      </c>
      <c r="E574" s="47">
        <f t="shared" si="9"/>
        <v>56788954360</v>
      </c>
      <c r="F574" s="47">
        <f t="shared" si="9"/>
        <v>62816611951</v>
      </c>
      <c r="G574" s="47">
        <f t="shared" si="9"/>
        <v>57929430023.666664</v>
      </c>
      <c r="I574" s="39"/>
      <c r="J574" s="39"/>
      <c r="K574" s="39"/>
      <c r="L574" s="39"/>
    </row>
    <row r="575" spans="1:12" ht="15">
      <c r="A575" s="48" t="s">
        <v>1488</v>
      </c>
      <c r="B575" s="45" t="s">
        <v>1489</v>
      </c>
      <c r="C575" s="45" t="s">
        <v>900</v>
      </c>
      <c r="D575" s="47">
        <f t="shared" si="9"/>
        <v>8570221946</v>
      </c>
      <c r="E575" s="47">
        <f t="shared" si="9"/>
        <v>8621555996</v>
      </c>
      <c r="F575" s="47">
        <f t="shared" si="9"/>
        <v>9222690036</v>
      </c>
      <c r="G575" s="47">
        <f t="shared" si="9"/>
        <v>8804822659.333334</v>
      </c>
      <c r="I575" s="39"/>
      <c r="J575" s="39"/>
      <c r="K575" s="39"/>
      <c r="L575" s="39"/>
    </row>
    <row r="576" spans="1:12" ht="15">
      <c r="A576" s="48" t="s">
        <v>1490</v>
      </c>
      <c r="B576" s="45" t="s">
        <v>1491</v>
      </c>
      <c r="C576" s="45" t="s">
        <v>922</v>
      </c>
      <c r="D576" s="47">
        <f t="shared" si="9"/>
        <v>91391686043</v>
      </c>
      <c r="E576" s="47">
        <f t="shared" si="9"/>
        <v>93334658671</v>
      </c>
      <c r="F576" s="47">
        <f t="shared" si="9"/>
        <v>97600050785</v>
      </c>
      <c r="G576" s="47">
        <f t="shared" si="9"/>
        <v>94108798499.66667</v>
      </c>
      <c r="I576" s="39"/>
      <c r="J576" s="39"/>
      <c r="K576" s="39"/>
      <c r="L576" s="39"/>
    </row>
    <row r="577" spans="1:12" ht="15">
      <c r="A577" s="48" t="s">
        <v>1492</v>
      </c>
      <c r="B577" s="45" t="s">
        <v>1493</v>
      </c>
      <c r="C577" s="45" t="s">
        <v>958</v>
      </c>
      <c r="D577" s="47">
        <f t="shared" si="9"/>
        <v>27248196968</v>
      </c>
      <c r="E577" s="47">
        <f t="shared" si="9"/>
        <v>27801519726</v>
      </c>
      <c r="F577" s="47">
        <f t="shared" si="9"/>
        <v>29746470091</v>
      </c>
      <c r="G577" s="47">
        <f t="shared" si="9"/>
        <v>28265395595</v>
      </c>
      <c r="I577" s="39"/>
      <c r="J577" s="39"/>
      <c r="K577" s="39"/>
      <c r="L577" s="39"/>
    </row>
    <row r="578" spans="1:12" ht="15">
      <c r="A578" s="48" t="s">
        <v>1494</v>
      </c>
      <c r="B578" s="45" t="s">
        <v>1495</v>
      </c>
      <c r="C578" s="45" t="s">
        <v>993</v>
      </c>
      <c r="D578" s="47">
        <f t="shared" si="9"/>
        <v>95708022208</v>
      </c>
      <c r="E578" s="47">
        <f t="shared" si="9"/>
        <v>101643573044</v>
      </c>
      <c r="F578" s="47">
        <f t="shared" si="9"/>
        <v>103764557812</v>
      </c>
      <c r="G578" s="47">
        <f t="shared" si="9"/>
        <v>100372051021.33334</v>
      </c>
      <c r="I578" s="39"/>
      <c r="J578" s="39"/>
      <c r="K578" s="39"/>
      <c r="L578" s="39"/>
    </row>
    <row r="579" spans="1:12" ht="15">
      <c r="A579" s="48" t="s">
        <v>1496</v>
      </c>
      <c r="B579" s="45" t="s">
        <v>1497</v>
      </c>
      <c r="C579" s="45" t="s">
        <v>1017</v>
      </c>
      <c r="D579" s="47">
        <f t="shared" si="9"/>
        <v>21815792377</v>
      </c>
      <c r="E579" s="47">
        <f t="shared" si="9"/>
        <v>21836097301</v>
      </c>
      <c r="F579" s="47">
        <f t="shared" si="9"/>
        <v>23003432132</v>
      </c>
      <c r="G579" s="47">
        <f t="shared" si="9"/>
        <v>22218440603.333332</v>
      </c>
      <c r="I579" s="39"/>
      <c r="J579" s="39"/>
      <c r="K579" s="39"/>
      <c r="L579" s="39"/>
    </row>
    <row r="580" spans="1:12" ht="15">
      <c r="A580" s="48" t="s">
        <v>1498</v>
      </c>
      <c r="B580" s="45" t="s">
        <v>1499</v>
      </c>
      <c r="C580" s="45" t="s">
        <v>1042</v>
      </c>
      <c r="D580" s="47">
        <f t="shared" si="9"/>
        <v>46260699097</v>
      </c>
      <c r="E580" s="47">
        <f t="shared" si="9"/>
        <v>46699762341</v>
      </c>
      <c r="F580" s="47">
        <f t="shared" si="9"/>
        <v>48334840452</v>
      </c>
      <c r="G580" s="47">
        <f t="shared" si="9"/>
        <v>47098433963.33333</v>
      </c>
      <c r="I580" s="39"/>
      <c r="J580" s="39"/>
      <c r="K580" s="39"/>
      <c r="L580" s="39"/>
    </row>
    <row r="581" spans="1:12" ht="15">
      <c r="A581" s="48" t="s">
        <v>1500</v>
      </c>
      <c r="B581" s="45" t="s">
        <v>1501</v>
      </c>
      <c r="C581" s="45" t="s">
        <v>1059</v>
      </c>
      <c r="D581" s="47">
        <f t="shared" si="9"/>
        <v>114809242729</v>
      </c>
      <c r="E581" s="47">
        <f t="shared" si="9"/>
        <v>117090721687</v>
      </c>
      <c r="F581" s="47">
        <f t="shared" si="9"/>
        <v>124790713244</v>
      </c>
      <c r="G581" s="47">
        <f t="shared" si="9"/>
        <v>118896892553.33331</v>
      </c>
      <c r="I581" s="39"/>
      <c r="J581" s="39"/>
      <c r="K581" s="39"/>
      <c r="L581" s="39"/>
    </row>
    <row r="582" spans="1:12" ht="15">
      <c r="A582" s="48" t="s">
        <v>1502</v>
      </c>
      <c r="B582" s="45" t="s">
        <v>1503</v>
      </c>
      <c r="C582" s="45" t="s">
        <v>1108</v>
      </c>
      <c r="D582" s="47">
        <f t="shared" si="9"/>
        <v>130965140747</v>
      </c>
      <c r="E582" s="47">
        <f t="shared" si="9"/>
        <v>134964510193</v>
      </c>
      <c r="F582" s="47">
        <f t="shared" si="9"/>
        <v>145412612794</v>
      </c>
      <c r="G582" s="47">
        <f t="shared" si="9"/>
        <v>137114087911.33334</v>
      </c>
      <c r="I582" s="39"/>
      <c r="J582" s="39"/>
      <c r="K582" s="39"/>
      <c r="L582" s="39"/>
    </row>
    <row r="583" spans="1:12" ht="15">
      <c r="A583" s="48" t="s">
        <v>1504</v>
      </c>
      <c r="B583" s="45" t="s">
        <v>1505</v>
      </c>
      <c r="C583" s="45" t="s">
        <v>1186</v>
      </c>
      <c r="D583" s="47">
        <f t="shared" si="9"/>
        <v>96217882250</v>
      </c>
      <c r="E583" s="47">
        <f t="shared" si="9"/>
        <v>96921521724</v>
      </c>
      <c r="F583" s="47">
        <f t="shared" si="9"/>
        <v>100338669895</v>
      </c>
      <c r="G583" s="47">
        <f t="shared" si="9"/>
        <v>97826024623.00003</v>
      </c>
      <c r="I583" s="39"/>
      <c r="J583" s="39"/>
      <c r="K583" s="39"/>
      <c r="L583" s="39"/>
    </row>
    <row r="584" spans="1:12" ht="15">
      <c r="A584" s="48" t="s">
        <v>1506</v>
      </c>
      <c r="B584" s="45" t="s">
        <v>1507</v>
      </c>
      <c r="C584" s="45" t="s">
        <v>1244</v>
      </c>
      <c r="D584" s="47">
        <f t="shared" si="9"/>
        <v>106135832933</v>
      </c>
      <c r="E584" s="47">
        <f t="shared" si="9"/>
        <v>108878695506</v>
      </c>
      <c r="F584" s="47">
        <f t="shared" si="9"/>
        <v>118963980852</v>
      </c>
      <c r="G584" s="47">
        <f t="shared" si="9"/>
        <v>111326169763.66663</v>
      </c>
      <c r="I584" s="39"/>
      <c r="J584" s="39"/>
      <c r="K584" s="39"/>
      <c r="L584" s="39"/>
    </row>
    <row r="585" spans="1:12" ht="15">
      <c r="A585" s="48" t="s">
        <v>1508</v>
      </c>
      <c r="B585" s="45" t="s">
        <v>1509</v>
      </c>
      <c r="C585" s="45" t="s">
        <v>1292</v>
      </c>
      <c r="D585" s="47">
        <f t="shared" si="9"/>
        <v>51936165694</v>
      </c>
      <c r="E585" s="47">
        <f t="shared" si="9"/>
        <v>53416866585</v>
      </c>
      <c r="F585" s="47">
        <f t="shared" si="9"/>
        <v>56645903903</v>
      </c>
      <c r="G585" s="47">
        <f t="shared" si="9"/>
        <v>53999645394</v>
      </c>
      <c r="I585" s="39"/>
      <c r="J585" s="39"/>
      <c r="K585" s="39"/>
      <c r="L585" s="39"/>
    </row>
    <row r="586" spans="1:12" ht="15">
      <c r="A586" s="48" t="s">
        <v>1510</v>
      </c>
      <c r="B586" s="45" t="s">
        <v>1511</v>
      </c>
      <c r="C586" s="45" t="s">
        <v>1317</v>
      </c>
      <c r="D586" s="47">
        <f t="shared" si="9"/>
        <v>4994818550</v>
      </c>
      <c r="E586" s="47">
        <f t="shared" si="9"/>
        <v>5063249009</v>
      </c>
      <c r="F586" s="47">
        <f t="shared" si="9"/>
        <v>5283598710</v>
      </c>
      <c r="G586" s="47">
        <f t="shared" si="9"/>
        <v>5113888756.333333</v>
      </c>
      <c r="I586" s="39"/>
      <c r="J586" s="39"/>
      <c r="K586" s="39"/>
      <c r="L586" s="39"/>
    </row>
    <row r="587" spans="1:12" ht="15">
      <c r="A587" s="48" t="s">
        <v>1512</v>
      </c>
      <c r="B587" s="45" t="s">
        <v>1513</v>
      </c>
      <c r="C587" s="45" t="s">
        <v>1344</v>
      </c>
      <c r="D587" s="47">
        <f t="shared" si="9"/>
        <v>62432296264</v>
      </c>
      <c r="E587" s="47">
        <f t="shared" si="9"/>
        <v>63766511370</v>
      </c>
      <c r="F587" s="47">
        <f t="shared" si="9"/>
        <v>68060758297</v>
      </c>
      <c r="G587" s="47">
        <f t="shared" si="9"/>
        <v>64753188643.66667</v>
      </c>
      <c r="I587" s="39"/>
      <c r="J587" s="39"/>
      <c r="K587" s="39"/>
      <c r="L587" s="39"/>
    </row>
    <row r="588" spans="1:12" ht="15">
      <c r="A588" s="48" t="s">
        <v>1514</v>
      </c>
      <c r="B588" s="45" t="s">
        <v>1515</v>
      </c>
      <c r="C588" s="45" t="s">
        <v>1378</v>
      </c>
      <c r="D588" s="47">
        <f t="shared" si="9"/>
        <v>17611947209</v>
      </c>
      <c r="E588" s="47">
        <f t="shared" si="9"/>
        <v>17848723600</v>
      </c>
      <c r="F588" s="47">
        <f t="shared" si="9"/>
        <v>18949646443</v>
      </c>
      <c r="G588" s="47">
        <f t="shared" si="9"/>
        <v>18136772417.333332</v>
      </c>
      <c r="I588" s="39"/>
      <c r="J588" s="39"/>
      <c r="K588" s="39"/>
      <c r="L588" s="39"/>
    </row>
    <row r="589" spans="1:12" ht="15">
      <c r="A589" s="48" t="s">
        <v>1516</v>
      </c>
      <c r="B589" s="45" t="s">
        <v>1517</v>
      </c>
      <c r="C589" s="45" t="s">
        <v>1410</v>
      </c>
      <c r="D589" s="47">
        <f t="shared" si="9"/>
        <v>74375258113</v>
      </c>
      <c r="E589" s="47">
        <f t="shared" si="9"/>
        <v>76820977456</v>
      </c>
      <c r="F589" s="47">
        <f t="shared" si="9"/>
        <v>82145120091</v>
      </c>
      <c r="G589" s="47">
        <f t="shared" si="9"/>
        <v>77780451886.66667</v>
      </c>
      <c r="I589" s="39"/>
      <c r="J589" s="39"/>
      <c r="K589" s="39"/>
      <c r="L589" s="39"/>
    </row>
    <row r="590" spans="1:12" ht="15">
      <c r="A590" s="48" t="s">
        <v>1518</v>
      </c>
      <c r="B590" s="45" t="s">
        <v>1519</v>
      </c>
      <c r="C590" s="45" t="s">
        <v>1448</v>
      </c>
      <c r="D590" s="47">
        <f t="shared" si="9"/>
        <v>11085280822</v>
      </c>
      <c r="E590" s="47">
        <f t="shared" si="9"/>
        <v>11257039433</v>
      </c>
      <c r="F590" s="47">
        <f t="shared" si="9"/>
        <v>11970989768</v>
      </c>
      <c r="G590" s="47">
        <f t="shared" si="9"/>
        <v>11437770007.666666</v>
      </c>
      <c r="I590" s="39"/>
      <c r="J590" s="39"/>
      <c r="K590" s="39"/>
      <c r="L590" s="39"/>
    </row>
    <row r="591" ht="15.75">
      <c r="C591" s="37"/>
    </row>
    <row r="592" ht="15.75">
      <c r="C592" s="37"/>
    </row>
    <row r="593" ht="15.75">
      <c r="C593" s="37"/>
    </row>
    <row r="594" spans="1:3" ht="15">
      <c r="A594" s="45"/>
      <c r="B594" s="45"/>
      <c r="C594" s="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Carmona, Jorge</dc:creator>
  <cp:keywords/>
  <dc:description/>
  <cp:lastModifiedBy>Carmona, Jorge</cp:lastModifiedBy>
  <cp:lastPrinted>2016-12-15T15:39:20Z</cp:lastPrinted>
  <dcterms:created xsi:type="dcterms:W3CDTF">2016-10-24T15:47:49Z</dcterms:created>
  <dcterms:modified xsi:type="dcterms:W3CDTF">2022-01-06T15:07:51Z</dcterms:modified>
  <cp:category/>
  <cp:version/>
  <cp:contentType/>
  <cp:contentStatus/>
</cp:coreProperties>
</file>